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T:\040地域政策局\030市町行財政課\理財関係\010 公営企業\経営比較分析表（Ｈ27～）\R6\R70120　【総務省23〆】公営企業に係る経営比較分析表（令和５年度決算）の分析等について（依頼）\05　R6グループ作業と提出準備\※アップ保存用\08　三次市\"/>
    </mc:Choice>
  </mc:AlternateContent>
  <xr:revisionPtr revIDLastSave="0" documentId="13_ncr:1_{0DC5B795-2E64-4B50-9E4C-8A99891654AE}" xr6:coauthVersionLast="47" xr6:coauthVersionMax="47" xr10:uidLastSave="{00000000-0000-0000-0000-000000000000}"/>
  <workbookProtection workbookAlgorithmName="SHA-512" workbookHashValue="BSt0szTCnod3fBWrdTYjRIAtgbWsI5k0uuT4yCdXbRTbmrdHjY5IRS+7gfdkebVgd1/jL7aHZ2buBm7jWpCjPg==" workbookSaltValue="/7Xf96fkMPuabSFF3hiNyw==" workbookSpinCount="100000" lockStructure="1"/>
  <bookViews>
    <workbookView xWindow="-108" yWindow="-108" windowWidth="19416" windowHeight="10296"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AT10" i="4" s="1"/>
  <c r="V6" i="5"/>
  <c r="AL10" i="4" s="1"/>
  <c r="U6" i="5"/>
  <c r="BB8" i="4" s="1"/>
  <c r="T6" i="5"/>
  <c r="AT8" i="4" s="1"/>
  <c r="S6" i="5"/>
  <c r="AL8" i="4" s="1"/>
  <c r="R6" i="5"/>
  <c r="AD10" i="4" s="1"/>
  <c r="Q6" i="5"/>
  <c r="W10" i="4" s="1"/>
  <c r="P6" i="5"/>
  <c r="P10" i="4" s="1"/>
  <c r="O6" i="5"/>
  <c r="I10" i="4" s="1"/>
  <c r="N6" i="5"/>
  <c r="M6" i="5"/>
  <c r="L6" i="5"/>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I85" i="4"/>
  <c r="H85" i="4"/>
  <c r="G85" i="4"/>
  <c r="BB10" i="4"/>
  <c r="B10" i="4"/>
  <c r="AD8" i="4"/>
  <c r="W8" i="4"/>
  <c r="B8" i="4"/>
  <c r="B6" i="4"/>
</calcChain>
</file>

<file path=xl/sharedStrings.xml><?xml version="1.0" encoding="utf-8"?>
<sst xmlns="http://schemas.openxmlformats.org/spreadsheetml/2006/main" count="231" uniqueCount="115">
  <si>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</si>
  <si>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</si>
  <si>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</si>
  <si>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</si>
  <si>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</si>
  <si>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</si>
  <si>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</si>
  <si>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</si>
  <si>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</si>
  <si>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</si>
  <si>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</si>
  <si>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</si>
  <si>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</si>
  <si>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</si>
  <si>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</si>
  <si>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</si>
  <si>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</si>
  <si>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</si>
  <si>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</si>
  <si>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</si>
  <si>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</si>
  <si>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</si>
  <si>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</si>
  <si>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</si>
  <si>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</si>
  <si>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</si>
  <si>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</si>
  <si>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</si>
  <si>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</si>
  <si>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</si>
  <si>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</si>
  <si>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</si>
  <si>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</si>
  <si>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</si>
  <si>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</si>
  <si>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</si>
  <si>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</si>
  <si>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</si>
  <si>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</si>
  <si>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</si>
  <si>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</si>
  <si>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</si>
  <si>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</si>
  <si>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</si>
  <si>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</si>
  <si>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</si>
  <si>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</si>
  <si>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</si>
  <si>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</si>
  <si>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</si>
  <si>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</si>
  <si>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</si>
  <si>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</si>
  <si>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</si>
  <si>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</si>
  <si>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</si>
  <si>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</si>
  <si>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</si>
  <si>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</si>
  <si>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</si>
  <si>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</si>
  <si>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</si>
  <si>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</si>
  <si>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</si>
  <si>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</si>
  <si>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</si>
  <si>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</si>
  <si>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</si>
  <si>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</si>
  <si>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</si>
  <si>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</si>
  <si>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</si>
  <si>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</si>
  <si>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</si>
  <si>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</si>
  <si>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</si>
  <si>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</si>
  <si>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</si>
  <si>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</si>
  <si>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</si>
  <si>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</si>
  <si>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</si>
  <si>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</si>
  <si>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</si>
  <si>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</si>
  <si>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</si>
  <si>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</si>
  <si>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</si>
  <si>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</si>
  <si>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</si>
  <si>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</si>
  <si>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</si>
  <si>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</si>
  <si>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</si>
  <si>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</si>
  <si>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</si>
  <si>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三次市</t>
  </si>
  <si>
    <t>法適用</t>
  </si>
  <si>
    <t>下水道事業</t>
  </si>
  <si>
    <t>農業集落排水</t>
  </si>
  <si>
    <t>F1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</si>
  <si>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</si>
  <si>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</si>
  <si>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</si>
  <si>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</si>
  <si>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</si>
  <si>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</si>
  <si>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</si>
  <si>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</si>
  <si>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</si>
  <si>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</si>
  <si>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</si>
  <si>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　農業集落排水事業は，昭和63年から管渠整備に着手し，平成4年に供用を開始しているため，管渠・管路はさほど老朽化が進んでいません。
　施設については，機能強化対策計画に基づき，効率的に老朽化した施設の更新に努めています。</t>
    <phoneticPr fontId="4"/>
  </si>
  <si>
    <t>　農業集落排水事業は，既に面整備を完了しており，今後は，人口減少に伴う使用料収入の減少や，老朽化した管路・施設の維持管理費の増大が見込まれます。
　以上のことから，下水道サービスを持続的・安定的に供給していくためには，経営環境の変化に適切に対応し，一層の経営基盤強化を図ることが必要です。
　断続的に事業の効率化・合理化を図ることで，将来にわたって持続可能な下水道事業の経営をめざします。</t>
    <phoneticPr fontId="4"/>
  </si>
  <si>
    <t>　農業集落排水事業の経常収支比率は100％以上となっていますが，収益のうち他会計補助金の占める割合が大きく，使用料以外の収入に依存している傾向にあります。加えて人口減少に伴う使用料収入の減少が将来的に予想されることから，更なる費用削減や更新投資等に充てる財源の確保など経営改善を図っていく必要があります。
　流動比率は100％未満であるため，短期的な借り入れから長期的な借り入れに借り換えを行うなど資金対策が必要な状態です。
　企業債残高対事業規模比率は類似団体と比較して高いため，投資規模や料金水準が適切であるか分析し，企業債残高を減少させていく必要があります。
　経費回収率は100％未満であるため，処理場の統廃合や処理方式の見直しなどの汚水処理費の削減につながる取組により改善を図る必要があります。
　汚水処理原価は，現在13箇所の処理場を有しているため，類似団体と比較して高く，処理場の統廃合や処理方式の見直しにより汚水処理費の削減に努めなければなりません。
　施設利用率及び水洗化率については，類似団体と同程度の水準で推移していますが，積極的な接続促進活動等により，数値の向上に努めていきます。</t>
    <rPh sb="440" eb="441">
      <t>オヨ</t>
    </rPh>
    <rPh sb="473" eb="476">
      <t>セッキョクテキ</t>
    </rPh>
    <rPh sb="477" eb="479">
      <t>セツゾク</t>
    </rPh>
    <rPh sb="479" eb="481">
      <t>ソクシン</t>
    </rPh>
    <rPh sb="483" eb="484">
      <t>トウ</t>
    </rPh>
    <rPh sb="488" eb="490">
      <t>スウチ</t>
    </rPh>
    <rPh sb="491" eb="493">
      <t>コウジョウ</t>
    </rPh>
    <rPh sb="494" eb="495">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</si>
</sst>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567-4FD7-B0AB-EB2C81F44B65}"/>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0.25</c:v>
                </c:pt>
                <c:pt idx="2">
                  <c:v>0.05</c:v>
                </c:pt>
                <c:pt idx="3">
                  <c:v>0.01</c:v>
                </c:pt>
                <c:pt idx="4">
                  <c:v>0.02</c:v>
                </c:pt>
              </c:numCache>
            </c:numRef>
          </c:val>
          <c:smooth val="0"/>
          <c:extLst>
            <c:ext xmlns:c16="http://schemas.microsoft.com/office/drawing/2014/chart" uri="{C3380CC4-5D6E-409C-BE32-E72D297353CC}">
              <c16:uniqueId val="{00000001-8567-4FD7-B0AB-EB2C81F44B65}"/>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49.73</c:v>
                </c:pt>
                <c:pt idx="1">
                  <c:v>53.42</c:v>
                </c:pt>
                <c:pt idx="2">
                  <c:v>54.78</c:v>
                </c:pt>
                <c:pt idx="3">
                  <c:v>49.17</c:v>
                </c:pt>
                <c:pt idx="4">
                  <c:v>49.17</c:v>
                </c:pt>
              </c:numCache>
            </c:numRef>
          </c:val>
          <c:extLst>
            <c:ext xmlns:c16="http://schemas.microsoft.com/office/drawing/2014/chart" uri="{C3380CC4-5D6E-409C-BE32-E72D297353CC}">
              <c16:uniqueId val="{00000000-1A50-4149-865B-7154E2C3F0DC}"/>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50.14</c:v>
                </c:pt>
                <c:pt idx="1">
                  <c:v>54.83</c:v>
                </c:pt>
                <c:pt idx="2">
                  <c:v>66.53</c:v>
                </c:pt>
                <c:pt idx="3">
                  <c:v>52.9</c:v>
                </c:pt>
                <c:pt idx="4">
                  <c:v>52.63</c:v>
                </c:pt>
              </c:numCache>
            </c:numRef>
          </c:val>
          <c:smooth val="0"/>
          <c:extLst>
            <c:ext xmlns:c16="http://schemas.microsoft.com/office/drawing/2014/chart" uri="{C3380CC4-5D6E-409C-BE32-E72D297353CC}">
              <c16:uniqueId val="{00000001-1A50-4149-865B-7154E2C3F0DC}"/>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87.89</c:v>
                </c:pt>
                <c:pt idx="1">
                  <c:v>88.65</c:v>
                </c:pt>
                <c:pt idx="2">
                  <c:v>89.7</c:v>
                </c:pt>
                <c:pt idx="3">
                  <c:v>89.68</c:v>
                </c:pt>
                <c:pt idx="4">
                  <c:v>90.09</c:v>
                </c:pt>
              </c:numCache>
            </c:numRef>
          </c:val>
          <c:extLst>
            <c:ext xmlns:c16="http://schemas.microsoft.com/office/drawing/2014/chart" uri="{C3380CC4-5D6E-409C-BE32-E72D297353CC}">
              <c16:uniqueId val="{00000000-32C7-43F2-83EE-379E6B2C0D27}"/>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84.98</c:v>
                </c:pt>
                <c:pt idx="1">
                  <c:v>84.7</c:v>
                </c:pt>
                <c:pt idx="2">
                  <c:v>84.67</c:v>
                </c:pt>
                <c:pt idx="3">
                  <c:v>90.3</c:v>
                </c:pt>
                <c:pt idx="4">
                  <c:v>90.32</c:v>
                </c:pt>
              </c:numCache>
            </c:numRef>
          </c:val>
          <c:smooth val="0"/>
          <c:extLst>
            <c:ext xmlns:c16="http://schemas.microsoft.com/office/drawing/2014/chart" uri="{C3380CC4-5D6E-409C-BE32-E72D297353CC}">
              <c16:uniqueId val="{00000001-32C7-43F2-83EE-379E6B2C0D27}"/>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103.62</c:v>
                </c:pt>
                <c:pt idx="1">
                  <c:v>100.02</c:v>
                </c:pt>
                <c:pt idx="2">
                  <c:v>100.02</c:v>
                </c:pt>
                <c:pt idx="3">
                  <c:v>100.01</c:v>
                </c:pt>
                <c:pt idx="4">
                  <c:v>100.01</c:v>
                </c:pt>
              </c:numCache>
            </c:numRef>
          </c:val>
          <c:extLst>
            <c:ext xmlns:c16="http://schemas.microsoft.com/office/drawing/2014/chart" uri="{C3380CC4-5D6E-409C-BE32-E72D297353CC}">
              <c16:uniqueId val="{00000000-FA57-44AC-8630-4E1375F28E21}"/>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103.6</c:v>
                </c:pt>
                <c:pt idx="1">
                  <c:v>106.37</c:v>
                </c:pt>
                <c:pt idx="2">
                  <c:v>106.07</c:v>
                </c:pt>
                <c:pt idx="3">
                  <c:v>101.91</c:v>
                </c:pt>
                <c:pt idx="4">
                  <c:v>103.07</c:v>
                </c:pt>
              </c:numCache>
            </c:numRef>
          </c:val>
          <c:smooth val="0"/>
          <c:extLst>
            <c:ext xmlns:c16="http://schemas.microsoft.com/office/drawing/2014/chart" uri="{C3380CC4-5D6E-409C-BE32-E72D297353CC}">
              <c16:uniqueId val="{00000001-FA57-44AC-8630-4E1375F28E21}"/>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3.3</c:v>
                </c:pt>
                <c:pt idx="1">
                  <c:v>6.59</c:v>
                </c:pt>
                <c:pt idx="2">
                  <c:v>9.7899999999999991</c:v>
                </c:pt>
                <c:pt idx="3">
                  <c:v>12.91</c:v>
                </c:pt>
                <c:pt idx="4">
                  <c:v>15.98</c:v>
                </c:pt>
              </c:numCache>
            </c:numRef>
          </c:val>
          <c:extLst>
            <c:ext xmlns:c16="http://schemas.microsoft.com/office/drawing/2014/chart" uri="{C3380CC4-5D6E-409C-BE32-E72D297353CC}">
              <c16:uniqueId val="{00000000-720E-4452-B16C-DDFED169CBC5}"/>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23.06</c:v>
                </c:pt>
                <c:pt idx="1">
                  <c:v>20.34</c:v>
                </c:pt>
                <c:pt idx="2">
                  <c:v>21.85</c:v>
                </c:pt>
                <c:pt idx="3">
                  <c:v>28.79</c:v>
                </c:pt>
                <c:pt idx="4">
                  <c:v>30.5</c:v>
                </c:pt>
              </c:numCache>
            </c:numRef>
          </c:val>
          <c:smooth val="0"/>
          <c:extLst>
            <c:ext xmlns:c16="http://schemas.microsoft.com/office/drawing/2014/chart" uri="{C3380CC4-5D6E-409C-BE32-E72D297353CC}">
              <c16:uniqueId val="{00000001-720E-4452-B16C-DDFED169CBC5}"/>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A61-455F-AACD-CFB6223A800D}"/>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AA61-455F-AACD-CFB6223A800D}"/>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E30-4AE7-814D-1BADDA910208}"/>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193.99</c:v>
                </c:pt>
                <c:pt idx="1">
                  <c:v>139.02000000000001</c:v>
                </c:pt>
                <c:pt idx="2">
                  <c:v>132.04</c:v>
                </c:pt>
                <c:pt idx="3">
                  <c:v>124.8</c:v>
                </c:pt>
                <c:pt idx="4">
                  <c:v>120.64</c:v>
                </c:pt>
              </c:numCache>
            </c:numRef>
          </c:val>
          <c:smooth val="0"/>
          <c:extLst>
            <c:ext xmlns:c16="http://schemas.microsoft.com/office/drawing/2014/chart" uri="{C3380CC4-5D6E-409C-BE32-E72D297353CC}">
              <c16:uniqueId val="{00000001-BE30-4AE7-814D-1BADDA910208}"/>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30.35</c:v>
                </c:pt>
                <c:pt idx="1">
                  <c:v>26.79</c:v>
                </c:pt>
                <c:pt idx="2">
                  <c:v>18.920000000000002</c:v>
                </c:pt>
                <c:pt idx="3">
                  <c:v>16.760000000000002</c:v>
                </c:pt>
                <c:pt idx="4">
                  <c:v>17.82</c:v>
                </c:pt>
              </c:numCache>
            </c:numRef>
          </c:val>
          <c:extLst>
            <c:ext xmlns:c16="http://schemas.microsoft.com/office/drawing/2014/chart" uri="{C3380CC4-5D6E-409C-BE32-E72D297353CC}">
              <c16:uniqueId val="{00000000-D6D0-4C78-BE6E-808B3908231B}"/>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26.99</c:v>
                </c:pt>
                <c:pt idx="1">
                  <c:v>29.13</c:v>
                </c:pt>
                <c:pt idx="2">
                  <c:v>35.69</c:v>
                </c:pt>
                <c:pt idx="3">
                  <c:v>35.42</c:v>
                </c:pt>
                <c:pt idx="4">
                  <c:v>39.82</c:v>
                </c:pt>
              </c:numCache>
            </c:numRef>
          </c:val>
          <c:smooth val="0"/>
          <c:extLst>
            <c:ext xmlns:c16="http://schemas.microsoft.com/office/drawing/2014/chart" uri="{C3380CC4-5D6E-409C-BE32-E72D297353CC}">
              <c16:uniqueId val="{00000001-D6D0-4C78-BE6E-808B3908231B}"/>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2241.9</c:v>
                </c:pt>
                <c:pt idx="1">
                  <c:v>2172.44</c:v>
                </c:pt>
                <c:pt idx="2">
                  <c:v>2090.42</c:v>
                </c:pt>
                <c:pt idx="3">
                  <c:v>2000.57</c:v>
                </c:pt>
                <c:pt idx="4">
                  <c:v>1917.87</c:v>
                </c:pt>
              </c:numCache>
            </c:numRef>
          </c:val>
          <c:extLst>
            <c:ext xmlns:c16="http://schemas.microsoft.com/office/drawing/2014/chart" uri="{C3380CC4-5D6E-409C-BE32-E72D297353CC}">
              <c16:uniqueId val="{00000000-4D20-4FB2-ABB6-7696427DF848}"/>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826.83</c:v>
                </c:pt>
                <c:pt idx="1">
                  <c:v>867.83</c:v>
                </c:pt>
                <c:pt idx="2">
                  <c:v>791.76</c:v>
                </c:pt>
                <c:pt idx="3">
                  <c:v>718.49</c:v>
                </c:pt>
                <c:pt idx="4">
                  <c:v>743.31</c:v>
                </c:pt>
              </c:numCache>
            </c:numRef>
          </c:val>
          <c:smooth val="0"/>
          <c:extLst>
            <c:ext xmlns:c16="http://schemas.microsoft.com/office/drawing/2014/chart" uri="{C3380CC4-5D6E-409C-BE32-E72D297353CC}">
              <c16:uniqueId val="{00000001-4D20-4FB2-ABB6-7696427DF848}"/>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58.67</c:v>
                </c:pt>
                <c:pt idx="1">
                  <c:v>58.14</c:v>
                </c:pt>
                <c:pt idx="2">
                  <c:v>56.97</c:v>
                </c:pt>
                <c:pt idx="3">
                  <c:v>52.97</c:v>
                </c:pt>
                <c:pt idx="4">
                  <c:v>54.18</c:v>
                </c:pt>
              </c:numCache>
            </c:numRef>
          </c:val>
          <c:extLst>
            <c:ext xmlns:c16="http://schemas.microsoft.com/office/drawing/2014/chart" uri="{C3380CC4-5D6E-409C-BE32-E72D297353CC}">
              <c16:uniqueId val="{00000000-921F-4CC6-A604-10E5843953DE}"/>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57.31</c:v>
                </c:pt>
                <c:pt idx="1">
                  <c:v>57.08</c:v>
                </c:pt>
                <c:pt idx="2">
                  <c:v>56.26</c:v>
                </c:pt>
                <c:pt idx="3">
                  <c:v>61.82</c:v>
                </c:pt>
                <c:pt idx="4">
                  <c:v>61.15</c:v>
                </c:pt>
              </c:numCache>
            </c:numRef>
          </c:val>
          <c:smooth val="0"/>
          <c:extLst>
            <c:ext xmlns:c16="http://schemas.microsoft.com/office/drawing/2014/chart" uri="{C3380CC4-5D6E-409C-BE32-E72D297353CC}">
              <c16:uniqueId val="{00000001-921F-4CC6-A604-10E5843953DE}"/>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382.27</c:v>
                </c:pt>
                <c:pt idx="1">
                  <c:v>370.58</c:v>
                </c:pt>
                <c:pt idx="2">
                  <c:v>411.76</c:v>
                </c:pt>
                <c:pt idx="3">
                  <c:v>447.8</c:v>
                </c:pt>
                <c:pt idx="4">
                  <c:v>437.73</c:v>
                </c:pt>
              </c:numCache>
            </c:numRef>
          </c:val>
          <c:extLst>
            <c:ext xmlns:c16="http://schemas.microsoft.com/office/drawing/2014/chart" uri="{C3380CC4-5D6E-409C-BE32-E72D297353CC}">
              <c16:uniqueId val="{00000000-2F12-470D-BED8-44F1A82E02F4}"/>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273.52</c:v>
                </c:pt>
                <c:pt idx="1">
                  <c:v>274.99</c:v>
                </c:pt>
                <c:pt idx="2">
                  <c:v>282.08999999999997</c:v>
                </c:pt>
                <c:pt idx="3">
                  <c:v>246.9</c:v>
                </c:pt>
                <c:pt idx="4">
                  <c:v>250.43</c:v>
                </c:pt>
              </c:numCache>
            </c:numRef>
          </c:val>
          <c:smooth val="0"/>
          <c:extLst>
            <c:ext xmlns:c16="http://schemas.microsoft.com/office/drawing/2014/chart" uri="{C3380CC4-5D6E-409C-BE32-E72D297353CC}">
              <c16:uniqueId val="{00000001-2F12-470D-BED8-44F1A82E02F4}"/>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【124.06】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【28.42】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85" zoomScaleNormal="85" workbookViewId="0">
      <selection activeCell="BL16" sqref="BL16:BZ44"/>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2">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2">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29" t="str">
        <f>データ!H6</f>
        <v>広島県　三次市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2">
      <c r="A8" s="2"/>
      <c r="B8" s="39" t="str">
        <f>データ!I6</f>
        <v>法適用</v>
      </c>
      <c r="C8" s="39"/>
      <c r="D8" s="39"/>
      <c r="E8" s="39"/>
      <c r="F8" s="39"/>
      <c r="G8" s="39"/>
      <c r="H8" s="39"/>
      <c r="I8" s="39" t="str">
        <f>データ!J6</f>
        <v>下水道事業</v>
      </c>
      <c r="J8" s="39"/>
      <c r="K8" s="39"/>
      <c r="L8" s="39"/>
      <c r="M8" s="39"/>
      <c r="N8" s="39"/>
      <c r="O8" s="39"/>
      <c r="P8" s="39" t="str">
        <f>データ!K6</f>
        <v>農業集落排水</v>
      </c>
      <c r="Q8" s="39"/>
      <c r="R8" s="39"/>
      <c r="S8" s="39"/>
      <c r="T8" s="39"/>
      <c r="U8" s="39"/>
      <c r="V8" s="39"/>
      <c r="W8" s="39" t="str">
        <f>データ!L6</f>
        <v>F1</v>
      </c>
      <c r="X8" s="39"/>
      <c r="Y8" s="39"/>
      <c r="Z8" s="39"/>
      <c r="AA8" s="39"/>
      <c r="AB8" s="39"/>
      <c r="AC8" s="39"/>
      <c r="AD8" s="40" t="str">
        <f>データ!$M$6</f>
        <v>非設置</v>
      </c>
      <c r="AE8" s="40"/>
      <c r="AF8" s="40"/>
      <c r="AG8" s="40"/>
      <c r="AH8" s="40"/>
      <c r="AI8" s="40"/>
      <c r="AJ8" s="40"/>
      <c r="AK8" s="3"/>
      <c r="AL8" s="41">
        <f>データ!S6</f>
        <v>48768</v>
      </c>
      <c r="AM8" s="41"/>
      <c r="AN8" s="41"/>
      <c r="AO8" s="41"/>
      <c r="AP8" s="41"/>
      <c r="AQ8" s="41"/>
      <c r="AR8" s="41"/>
      <c r="AS8" s="41"/>
      <c r="AT8" s="34">
        <f>データ!T6</f>
        <v>778.18</v>
      </c>
      <c r="AU8" s="34"/>
      <c r="AV8" s="34"/>
      <c r="AW8" s="34"/>
      <c r="AX8" s="34"/>
      <c r="AY8" s="34"/>
      <c r="AZ8" s="34"/>
      <c r="BA8" s="34"/>
      <c r="BB8" s="34">
        <f>データ!U6</f>
        <v>62.67</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2">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2">
      <c r="A10" s="2"/>
      <c r="B10" s="34" t="str">
        <f>データ!N6</f>
        <v>-</v>
      </c>
      <c r="C10" s="34"/>
      <c r="D10" s="34"/>
      <c r="E10" s="34"/>
      <c r="F10" s="34"/>
      <c r="G10" s="34"/>
      <c r="H10" s="34"/>
      <c r="I10" s="34">
        <f>データ!O6</f>
        <v>72.819999999999993</v>
      </c>
      <c r="J10" s="34"/>
      <c r="K10" s="34"/>
      <c r="L10" s="34"/>
      <c r="M10" s="34"/>
      <c r="N10" s="34"/>
      <c r="O10" s="34"/>
      <c r="P10" s="34">
        <f>データ!P6</f>
        <v>11.89</v>
      </c>
      <c r="Q10" s="34"/>
      <c r="R10" s="34"/>
      <c r="S10" s="34"/>
      <c r="T10" s="34"/>
      <c r="U10" s="34"/>
      <c r="V10" s="34"/>
      <c r="W10" s="34">
        <f>データ!Q6</f>
        <v>90.67</v>
      </c>
      <c r="X10" s="34"/>
      <c r="Y10" s="34"/>
      <c r="Z10" s="34"/>
      <c r="AA10" s="34"/>
      <c r="AB10" s="34"/>
      <c r="AC10" s="34"/>
      <c r="AD10" s="41">
        <f>データ!R6</f>
        <v>5005</v>
      </c>
      <c r="AE10" s="41"/>
      <c r="AF10" s="41"/>
      <c r="AG10" s="41"/>
      <c r="AH10" s="41"/>
      <c r="AI10" s="41"/>
      <c r="AJ10" s="41"/>
      <c r="AK10" s="2"/>
      <c r="AL10" s="41">
        <f>データ!V6</f>
        <v>5743</v>
      </c>
      <c r="AM10" s="41"/>
      <c r="AN10" s="41"/>
      <c r="AO10" s="41"/>
      <c r="AP10" s="41"/>
      <c r="AQ10" s="41"/>
      <c r="AR10" s="41"/>
      <c r="AS10" s="41"/>
      <c r="AT10" s="34">
        <f>データ!W6</f>
        <v>3.59</v>
      </c>
      <c r="AU10" s="34"/>
      <c r="AV10" s="34"/>
      <c r="AW10" s="34"/>
      <c r="AX10" s="34"/>
      <c r="AY10" s="34"/>
      <c r="AZ10" s="34"/>
      <c r="BA10" s="34"/>
      <c r="BB10" s="34">
        <f>データ!X6</f>
        <v>1599.72</v>
      </c>
      <c r="BC10" s="34"/>
      <c r="BD10" s="34"/>
      <c r="BE10" s="34"/>
      <c r="BF10" s="34"/>
      <c r="BG10" s="34"/>
      <c r="BH10" s="34"/>
      <c r="BI10" s="34"/>
      <c r="BJ10" s="2"/>
      <c r="BK10" s="2"/>
      <c r="BL10" s="52" t="s">
        <v>22</v>
      </c>
      <c r="BM10" s="53"/>
      <c r="BN10" s="54" t="s">
        <v>23</v>
      </c>
      <c r="BO10" s="54"/>
      <c r="BP10" s="54"/>
      <c r="BQ10" s="54"/>
      <c r="BR10" s="54"/>
      <c r="BS10" s="54"/>
      <c r="BT10" s="54"/>
      <c r="BU10" s="54"/>
      <c r="BV10" s="54"/>
      <c r="BW10" s="54"/>
      <c r="BX10" s="54"/>
      <c r="BY10" s="5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2">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2">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9" t="s">
        <v>114</v>
      </c>
      <c r="BM16" s="80"/>
      <c r="BN16" s="80"/>
      <c r="BO16" s="80"/>
      <c r="BP16" s="80"/>
      <c r="BQ16" s="80"/>
      <c r="BR16" s="80"/>
      <c r="BS16" s="80"/>
      <c r="BT16" s="80"/>
      <c r="BU16" s="80"/>
      <c r="BV16" s="80"/>
      <c r="BW16" s="80"/>
      <c r="BX16" s="80"/>
      <c r="BY16" s="80"/>
      <c r="BZ16" s="81"/>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9"/>
      <c r="BM17" s="80"/>
      <c r="BN17" s="80"/>
      <c r="BO17" s="80"/>
      <c r="BP17" s="80"/>
      <c r="BQ17" s="80"/>
      <c r="BR17" s="80"/>
      <c r="BS17" s="80"/>
      <c r="BT17" s="80"/>
      <c r="BU17" s="80"/>
      <c r="BV17" s="80"/>
      <c r="BW17" s="80"/>
      <c r="BX17" s="80"/>
      <c r="BY17" s="80"/>
      <c r="BZ17" s="81"/>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9"/>
      <c r="BM18" s="80"/>
      <c r="BN18" s="80"/>
      <c r="BO18" s="80"/>
      <c r="BP18" s="80"/>
      <c r="BQ18" s="80"/>
      <c r="BR18" s="80"/>
      <c r="BS18" s="80"/>
      <c r="BT18" s="80"/>
      <c r="BU18" s="80"/>
      <c r="BV18" s="80"/>
      <c r="BW18" s="80"/>
      <c r="BX18" s="80"/>
      <c r="BY18" s="80"/>
      <c r="BZ18" s="81"/>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9"/>
      <c r="BM19" s="80"/>
      <c r="BN19" s="80"/>
      <c r="BO19" s="80"/>
      <c r="BP19" s="80"/>
      <c r="BQ19" s="80"/>
      <c r="BR19" s="80"/>
      <c r="BS19" s="80"/>
      <c r="BT19" s="80"/>
      <c r="BU19" s="80"/>
      <c r="BV19" s="80"/>
      <c r="BW19" s="80"/>
      <c r="BX19" s="80"/>
      <c r="BY19" s="80"/>
      <c r="BZ19" s="81"/>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9"/>
      <c r="BM20" s="80"/>
      <c r="BN20" s="80"/>
      <c r="BO20" s="80"/>
      <c r="BP20" s="80"/>
      <c r="BQ20" s="80"/>
      <c r="BR20" s="80"/>
      <c r="BS20" s="80"/>
      <c r="BT20" s="80"/>
      <c r="BU20" s="80"/>
      <c r="BV20" s="80"/>
      <c r="BW20" s="80"/>
      <c r="BX20" s="80"/>
      <c r="BY20" s="80"/>
      <c r="BZ20" s="81"/>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9"/>
      <c r="BM21" s="80"/>
      <c r="BN21" s="80"/>
      <c r="BO21" s="80"/>
      <c r="BP21" s="80"/>
      <c r="BQ21" s="80"/>
      <c r="BR21" s="80"/>
      <c r="BS21" s="80"/>
      <c r="BT21" s="80"/>
      <c r="BU21" s="80"/>
      <c r="BV21" s="80"/>
      <c r="BW21" s="80"/>
      <c r="BX21" s="80"/>
      <c r="BY21" s="80"/>
      <c r="BZ21" s="81"/>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9"/>
      <c r="BM22" s="80"/>
      <c r="BN22" s="80"/>
      <c r="BO22" s="80"/>
      <c r="BP22" s="80"/>
      <c r="BQ22" s="80"/>
      <c r="BR22" s="80"/>
      <c r="BS22" s="80"/>
      <c r="BT22" s="80"/>
      <c r="BU22" s="80"/>
      <c r="BV22" s="80"/>
      <c r="BW22" s="80"/>
      <c r="BX22" s="80"/>
      <c r="BY22" s="80"/>
      <c r="BZ22" s="81"/>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9"/>
      <c r="BM23" s="80"/>
      <c r="BN23" s="80"/>
      <c r="BO23" s="80"/>
      <c r="BP23" s="80"/>
      <c r="BQ23" s="80"/>
      <c r="BR23" s="80"/>
      <c r="BS23" s="80"/>
      <c r="BT23" s="80"/>
      <c r="BU23" s="80"/>
      <c r="BV23" s="80"/>
      <c r="BW23" s="80"/>
      <c r="BX23" s="80"/>
      <c r="BY23" s="80"/>
      <c r="BZ23" s="81"/>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9"/>
      <c r="BM24" s="80"/>
      <c r="BN24" s="80"/>
      <c r="BO24" s="80"/>
      <c r="BP24" s="80"/>
      <c r="BQ24" s="80"/>
      <c r="BR24" s="80"/>
      <c r="BS24" s="80"/>
      <c r="BT24" s="80"/>
      <c r="BU24" s="80"/>
      <c r="BV24" s="80"/>
      <c r="BW24" s="80"/>
      <c r="BX24" s="80"/>
      <c r="BY24" s="80"/>
      <c r="BZ24" s="81"/>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9"/>
      <c r="BM25" s="80"/>
      <c r="BN25" s="80"/>
      <c r="BO25" s="80"/>
      <c r="BP25" s="80"/>
      <c r="BQ25" s="80"/>
      <c r="BR25" s="80"/>
      <c r="BS25" s="80"/>
      <c r="BT25" s="80"/>
      <c r="BU25" s="80"/>
      <c r="BV25" s="80"/>
      <c r="BW25" s="80"/>
      <c r="BX25" s="80"/>
      <c r="BY25" s="80"/>
      <c r="BZ25" s="81"/>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9"/>
      <c r="BM26" s="80"/>
      <c r="BN26" s="80"/>
      <c r="BO26" s="80"/>
      <c r="BP26" s="80"/>
      <c r="BQ26" s="80"/>
      <c r="BR26" s="80"/>
      <c r="BS26" s="80"/>
      <c r="BT26" s="80"/>
      <c r="BU26" s="80"/>
      <c r="BV26" s="80"/>
      <c r="BW26" s="80"/>
      <c r="BX26" s="80"/>
      <c r="BY26" s="80"/>
      <c r="BZ26" s="81"/>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9"/>
      <c r="BM27" s="80"/>
      <c r="BN27" s="80"/>
      <c r="BO27" s="80"/>
      <c r="BP27" s="80"/>
      <c r="BQ27" s="80"/>
      <c r="BR27" s="80"/>
      <c r="BS27" s="80"/>
      <c r="BT27" s="80"/>
      <c r="BU27" s="80"/>
      <c r="BV27" s="80"/>
      <c r="BW27" s="80"/>
      <c r="BX27" s="80"/>
      <c r="BY27" s="80"/>
      <c r="BZ27" s="81"/>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9"/>
      <c r="BM28" s="80"/>
      <c r="BN28" s="80"/>
      <c r="BO28" s="80"/>
      <c r="BP28" s="80"/>
      <c r="BQ28" s="80"/>
      <c r="BR28" s="80"/>
      <c r="BS28" s="80"/>
      <c r="BT28" s="80"/>
      <c r="BU28" s="80"/>
      <c r="BV28" s="80"/>
      <c r="BW28" s="80"/>
      <c r="BX28" s="80"/>
      <c r="BY28" s="80"/>
      <c r="BZ28" s="81"/>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9"/>
      <c r="BM29" s="80"/>
      <c r="BN29" s="80"/>
      <c r="BO29" s="80"/>
      <c r="BP29" s="80"/>
      <c r="BQ29" s="80"/>
      <c r="BR29" s="80"/>
      <c r="BS29" s="80"/>
      <c r="BT29" s="80"/>
      <c r="BU29" s="80"/>
      <c r="BV29" s="80"/>
      <c r="BW29" s="80"/>
      <c r="BX29" s="80"/>
      <c r="BY29" s="80"/>
      <c r="BZ29" s="81"/>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9"/>
      <c r="BM30" s="80"/>
      <c r="BN30" s="80"/>
      <c r="BO30" s="80"/>
      <c r="BP30" s="80"/>
      <c r="BQ30" s="80"/>
      <c r="BR30" s="80"/>
      <c r="BS30" s="80"/>
      <c r="BT30" s="80"/>
      <c r="BU30" s="80"/>
      <c r="BV30" s="80"/>
      <c r="BW30" s="80"/>
      <c r="BX30" s="80"/>
      <c r="BY30" s="80"/>
      <c r="BZ30" s="81"/>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9"/>
      <c r="BM31" s="80"/>
      <c r="BN31" s="80"/>
      <c r="BO31" s="80"/>
      <c r="BP31" s="80"/>
      <c r="BQ31" s="80"/>
      <c r="BR31" s="80"/>
      <c r="BS31" s="80"/>
      <c r="BT31" s="80"/>
      <c r="BU31" s="80"/>
      <c r="BV31" s="80"/>
      <c r="BW31" s="80"/>
      <c r="BX31" s="80"/>
      <c r="BY31" s="80"/>
      <c r="BZ31" s="81"/>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9"/>
      <c r="BM32" s="80"/>
      <c r="BN32" s="80"/>
      <c r="BO32" s="80"/>
      <c r="BP32" s="80"/>
      <c r="BQ32" s="80"/>
      <c r="BR32" s="80"/>
      <c r="BS32" s="80"/>
      <c r="BT32" s="80"/>
      <c r="BU32" s="80"/>
      <c r="BV32" s="80"/>
      <c r="BW32" s="80"/>
      <c r="BX32" s="80"/>
      <c r="BY32" s="80"/>
      <c r="BZ32" s="81"/>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9"/>
      <c r="BM33" s="80"/>
      <c r="BN33" s="80"/>
      <c r="BO33" s="80"/>
      <c r="BP33" s="80"/>
      <c r="BQ33" s="80"/>
      <c r="BR33" s="80"/>
      <c r="BS33" s="80"/>
      <c r="BT33" s="80"/>
      <c r="BU33" s="80"/>
      <c r="BV33" s="80"/>
      <c r="BW33" s="80"/>
      <c r="BX33" s="80"/>
      <c r="BY33" s="80"/>
      <c r="BZ33" s="81"/>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9"/>
      <c r="BM34" s="80"/>
      <c r="BN34" s="80"/>
      <c r="BO34" s="80"/>
      <c r="BP34" s="80"/>
      <c r="BQ34" s="80"/>
      <c r="BR34" s="80"/>
      <c r="BS34" s="80"/>
      <c r="BT34" s="80"/>
      <c r="BU34" s="80"/>
      <c r="BV34" s="80"/>
      <c r="BW34" s="80"/>
      <c r="BX34" s="80"/>
      <c r="BY34" s="80"/>
      <c r="BZ34" s="81"/>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9"/>
      <c r="BM35" s="80"/>
      <c r="BN35" s="80"/>
      <c r="BO35" s="80"/>
      <c r="BP35" s="80"/>
      <c r="BQ35" s="80"/>
      <c r="BR35" s="80"/>
      <c r="BS35" s="80"/>
      <c r="BT35" s="80"/>
      <c r="BU35" s="80"/>
      <c r="BV35" s="80"/>
      <c r="BW35" s="80"/>
      <c r="BX35" s="80"/>
      <c r="BY35" s="80"/>
      <c r="BZ35" s="81"/>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9"/>
      <c r="BM36" s="80"/>
      <c r="BN36" s="80"/>
      <c r="BO36" s="80"/>
      <c r="BP36" s="80"/>
      <c r="BQ36" s="80"/>
      <c r="BR36" s="80"/>
      <c r="BS36" s="80"/>
      <c r="BT36" s="80"/>
      <c r="BU36" s="80"/>
      <c r="BV36" s="80"/>
      <c r="BW36" s="80"/>
      <c r="BX36" s="80"/>
      <c r="BY36" s="80"/>
      <c r="BZ36" s="81"/>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9"/>
      <c r="BM37" s="80"/>
      <c r="BN37" s="80"/>
      <c r="BO37" s="80"/>
      <c r="BP37" s="80"/>
      <c r="BQ37" s="80"/>
      <c r="BR37" s="80"/>
      <c r="BS37" s="80"/>
      <c r="BT37" s="80"/>
      <c r="BU37" s="80"/>
      <c r="BV37" s="80"/>
      <c r="BW37" s="80"/>
      <c r="BX37" s="80"/>
      <c r="BY37" s="80"/>
      <c r="BZ37" s="81"/>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9"/>
      <c r="BM38" s="80"/>
      <c r="BN38" s="80"/>
      <c r="BO38" s="80"/>
      <c r="BP38" s="80"/>
      <c r="BQ38" s="80"/>
      <c r="BR38" s="80"/>
      <c r="BS38" s="80"/>
      <c r="BT38" s="80"/>
      <c r="BU38" s="80"/>
      <c r="BV38" s="80"/>
      <c r="BW38" s="80"/>
      <c r="BX38" s="80"/>
      <c r="BY38" s="80"/>
      <c r="BZ38" s="81"/>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9"/>
      <c r="BM39" s="80"/>
      <c r="BN39" s="80"/>
      <c r="BO39" s="80"/>
      <c r="BP39" s="80"/>
      <c r="BQ39" s="80"/>
      <c r="BR39" s="80"/>
      <c r="BS39" s="80"/>
      <c r="BT39" s="80"/>
      <c r="BU39" s="80"/>
      <c r="BV39" s="80"/>
      <c r="BW39" s="80"/>
      <c r="BX39" s="80"/>
      <c r="BY39" s="80"/>
      <c r="BZ39" s="81"/>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9"/>
      <c r="BM40" s="80"/>
      <c r="BN40" s="80"/>
      <c r="BO40" s="80"/>
      <c r="BP40" s="80"/>
      <c r="BQ40" s="80"/>
      <c r="BR40" s="80"/>
      <c r="BS40" s="80"/>
      <c r="BT40" s="80"/>
      <c r="BU40" s="80"/>
      <c r="BV40" s="80"/>
      <c r="BW40" s="80"/>
      <c r="BX40" s="80"/>
      <c r="BY40" s="80"/>
      <c r="BZ40" s="81"/>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9"/>
      <c r="BM41" s="80"/>
      <c r="BN41" s="80"/>
      <c r="BO41" s="80"/>
      <c r="BP41" s="80"/>
      <c r="BQ41" s="80"/>
      <c r="BR41" s="80"/>
      <c r="BS41" s="80"/>
      <c r="BT41" s="80"/>
      <c r="BU41" s="80"/>
      <c r="BV41" s="80"/>
      <c r="BW41" s="80"/>
      <c r="BX41" s="80"/>
      <c r="BY41" s="80"/>
      <c r="BZ41" s="81"/>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9"/>
      <c r="BM42" s="80"/>
      <c r="BN42" s="80"/>
      <c r="BO42" s="80"/>
      <c r="BP42" s="80"/>
      <c r="BQ42" s="80"/>
      <c r="BR42" s="80"/>
      <c r="BS42" s="80"/>
      <c r="BT42" s="80"/>
      <c r="BU42" s="80"/>
      <c r="BV42" s="80"/>
      <c r="BW42" s="80"/>
      <c r="BX42" s="80"/>
      <c r="BY42" s="80"/>
      <c r="BZ42" s="81"/>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9"/>
      <c r="BM43" s="80"/>
      <c r="BN43" s="80"/>
      <c r="BO43" s="80"/>
      <c r="BP43" s="80"/>
      <c r="BQ43" s="80"/>
      <c r="BR43" s="80"/>
      <c r="BS43" s="80"/>
      <c r="BT43" s="80"/>
      <c r="BU43" s="80"/>
      <c r="BV43" s="80"/>
      <c r="BW43" s="80"/>
      <c r="BX43" s="80"/>
      <c r="BY43" s="80"/>
      <c r="BZ43" s="81"/>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2"/>
      <c r="BM44" s="83"/>
      <c r="BN44" s="83"/>
      <c r="BO44" s="83"/>
      <c r="BP44" s="83"/>
      <c r="BQ44" s="83"/>
      <c r="BR44" s="83"/>
      <c r="BS44" s="83"/>
      <c r="BT44" s="83"/>
      <c r="BU44" s="83"/>
      <c r="BV44" s="83"/>
      <c r="BW44" s="83"/>
      <c r="BX44" s="83"/>
      <c r="BY44" s="83"/>
      <c r="BZ44" s="84"/>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112</v>
      </c>
      <c r="BM47" s="65"/>
      <c r="BN47" s="65"/>
      <c r="BO47" s="65"/>
      <c r="BP47" s="65"/>
      <c r="BQ47" s="65"/>
      <c r="BR47" s="65"/>
      <c r="BS47" s="65"/>
      <c r="BT47" s="65"/>
      <c r="BU47" s="65"/>
      <c r="BV47" s="65"/>
      <c r="BW47" s="65"/>
      <c r="BX47" s="65"/>
      <c r="BY47" s="65"/>
      <c r="BZ47" s="66"/>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2">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2">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113</v>
      </c>
      <c r="BM66" s="65"/>
      <c r="BN66" s="65"/>
      <c r="BO66" s="65"/>
      <c r="BP66" s="65"/>
      <c r="BQ66" s="65"/>
      <c r="BR66" s="65"/>
      <c r="BS66" s="65"/>
      <c r="BT66" s="65"/>
      <c r="BU66" s="65"/>
      <c r="BV66" s="65"/>
      <c r="BW66" s="65"/>
      <c r="BX66" s="65"/>
      <c r="BY66" s="65"/>
      <c r="BZ66" s="66"/>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2">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【104.44】</v>
      </c>
      <c r="F85" s="12" t="str">
        <f>データ!AT6</f>
        <v>【124.06】</v>
      </c>
      <c r="G85" s="12" t="str">
        <f>データ!BE6</f>
        <v>【42.02】</v>
      </c>
      <c r="H85" s="12" t="str">
        <f>データ!BP6</f>
        <v>【785.10】</v>
      </c>
      <c r="I85" s="12" t="str">
        <f>データ!CA6</f>
        <v>【56.93】</v>
      </c>
      <c r="J85" s="12" t="str">
        <f>データ!CL6</f>
        <v>【271.15】</v>
      </c>
      <c r="K85" s="12" t="str">
        <f>データ!CW6</f>
        <v>【49.87】</v>
      </c>
      <c r="L85" s="12" t="str">
        <f>データ!DH6</f>
        <v>【87.54】</v>
      </c>
      <c r="M85" s="12" t="str">
        <f>データ!DS6</f>
        <v>【28.42】</v>
      </c>
      <c r="N85" s="12" t="str">
        <f>データ!ED6</f>
        <v>【0.08】</v>
      </c>
      <c r="O85" s="12" t="str">
        <f>データ!EO6</f>
        <v>【0.02】</v>
      </c>
    </row>
  </sheetData>
  <sheetProtection algorithmName="SHA-512" hashValue="8NiKCnzz6QZpSsllgYwhNJPOx0+S0OPlQpKTgFSCucwh5wB5GYQiZ2zLasEWDR2Gj8OPrHFr316mETTCff1SIQ==" saltValue="L6oENnFBMTGlLuk20ZnV4Q=="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2">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2">
      <c r="A6" s="14" t="s">
        <v>95</v>
      </c>
      <c r="B6" s="19">
        <f>B7</f>
        <v>2023</v>
      </c>
      <c r="C6" s="19">
        <f t="shared" ref="C6:X6" si="3">C7</f>
        <v>342092</v>
      </c>
      <c r="D6" s="19">
        <f t="shared" si="3"/>
        <v>46</v>
      </c>
      <c r="E6" s="19">
        <f t="shared" si="3"/>
        <v>17</v>
      </c>
      <c r="F6" s="19">
        <f t="shared" si="3"/>
        <v>5</v>
      </c>
      <c r="G6" s="19">
        <f t="shared" si="3"/>
        <v>0</v>
      </c>
      <c r="H6" s="19" t="str">
        <f t="shared" si="3"/>
        <v>広島県　三次市</v>
      </c>
      <c r="I6" s="19" t="str">
        <f t="shared" si="3"/>
        <v>法適用</v>
      </c>
      <c r="J6" s="19" t="str">
        <f t="shared" si="3"/>
        <v>下水道事業</v>
      </c>
      <c r="K6" s="19" t="str">
        <f t="shared" si="3"/>
        <v>農業集落排水</v>
      </c>
      <c r="L6" s="19" t="str">
        <f t="shared" si="3"/>
        <v>F1</v>
      </c>
      <c r="M6" s="19" t="str">
        <f t="shared" si="3"/>
        <v>非設置</v>
      </c>
      <c r="N6" s="20" t="str">
        <f t="shared" si="3"/>
        <v>-</v>
      </c>
      <c r="O6" s="20">
        <f t="shared" si="3"/>
        <v>72.819999999999993</v>
      </c>
      <c r="P6" s="20">
        <f t="shared" si="3"/>
        <v>11.89</v>
      </c>
      <c r="Q6" s="20">
        <f t="shared" si="3"/>
        <v>90.67</v>
      </c>
      <c r="R6" s="20">
        <f t="shared" si="3"/>
        <v>5005</v>
      </c>
      <c r="S6" s="20">
        <f t="shared" si="3"/>
        <v>48768</v>
      </c>
      <c r="T6" s="20">
        <f t="shared" si="3"/>
        <v>778.18</v>
      </c>
      <c r="U6" s="20">
        <f t="shared" si="3"/>
        <v>62.67</v>
      </c>
      <c r="V6" s="20">
        <f t="shared" si="3"/>
        <v>5743</v>
      </c>
      <c r="W6" s="20">
        <f t="shared" si="3"/>
        <v>3.59</v>
      </c>
      <c r="X6" s="20">
        <f t="shared" si="3"/>
        <v>1599.72</v>
      </c>
      <c r="Y6" s="21">
        <f>IF(Y7="",NA(),Y7)</f>
        <v>103.62</v>
      </c>
      <c r="Z6" s="21">
        <f t="shared" ref="Z6:AH6" si="4">IF(Z7="",NA(),Z7)</f>
        <v>100.02</v>
      </c>
      <c r="AA6" s="21">
        <f t="shared" si="4"/>
        <v>100.02</v>
      </c>
      <c r="AB6" s="21">
        <f t="shared" si="4"/>
        <v>100.01</v>
      </c>
      <c r="AC6" s="21">
        <f t="shared" si="4"/>
        <v>100.01</v>
      </c>
      <c r="AD6" s="21">
        <f t="shared" si="4"/>
        <v>103.6</v>
      </c>
      <c r="AE6" s="21">
        <f t="shared" si="4"/>
        <v>106.37</v>
      </c>
      <c r="AF6" s="21">
        <f t="shared" si="4"/>
        <v>106.07</v>
      </c>
      <c r="AG6" s="21">
        <f t="shared" si="4"/>
        <v>101.91</v>
      </c>
      <c r="AH6" s="21">
        <f t="shared" si="4"/>
        <v>103.07</v>
      </c>
      <c r="AI6" s="20" t="str">
        <f>IF(AI7="","",IF(AI7="-","【-】","【"&amp;SUBSTITUTE(TEXT(AI7,"#,##0.00"),"-","△")&amp;"】"))</f>
        <v>【104.44】</v>
      </c>
      <c r="AJ6" s="20">
        <f>IF(AJ7="",NA(),AJ7)</f>
        <v>0</v>
      </c>
      <c r="AK6" s="20">
        <f t="shared" ref="AK6:AS6" si="5">IF(AK7="",NA(),AK7)</f>
        <v>0</v>
      </c>
      <c r="AL6" s="20">
        <f t="shared" si="5"/>
        <v>0</v>
      </c>
      <c r="AM6" s="20">
        <f t="shared" si="5"/>
        <v>0</v>
      </c>
      <c r="AN6" s="20">
        <f t="shared" si="5"/>
        <v>0</v>
      </c>
      <c r="AO6" s="21">
        <f t="shared" si="5"/>
        <v>193.99</v>
      </c>
      <c r="AP6" s="21">
        <f t="shared" si="5"/>
        <v>139.02000000000001</v>
      </c>
      <c r="AQ6" s="21">
        <f t="shared" si="5"/>
        <v>132.04</v>
      </c>
      <c r="AR6" s="21">
        <f t="shared" si="5"/>
        <v>124.8</v>
      </c>
      <c r="AS6" s="21">
        <f t="shared" si="5"/>
        <v>120.64</v>
      </c>
      <c r="AT6" s="20" t="str">
        <f>IF(AT7="","",IF(AT7="-","【-】","【"&amp;SUBSTITUTE(TEXT(AT7,"#,##0.00"),"-","△")&amp;"】"))</f>
        <v>【124.06】</v>
      </c>
      <c r="AU6" s="21">
        <f>IF(AU7="",NA(),AU7)</f>
        <v>30.35</v>
      </c>
      <c r="AV6" s="21">
        <f t="shared" ref="AV6:BD6" si="6">IF(AV7="",NA(),AV7)</f>
        <v>26.79</v>
      </c>
      <c r="AW6" s="21">
        <f t="shared" si="6"/>
        <v>18.920000000000002</v>
      </c>
      <c r="AX6" s="21">
        <f t="shared" si="6"/>
        <v>16.760000000000002</v>
      </c>
      <c r="AY6" s="21">
        <f t="shared" si="6"/>
        <v>17.82</v>
      </c>
      <c r="AZ6" s="21">
        <f t="shared" si="6"/>
        <v>26.99</v>
      </c>
      <c r="BA6" s="21">
        <f t="shared" si="6"/>
        <v>29.13</v>
      </c>
      <c r="BB6" s="21">
        <f t="shared" si="6"/>
        <v>35.69</v>
      </c>
      <c r="BC6" s="21">
        <f t="shared" si="6"/>
        <v>35.42</v>
      </c>
      <c r="BD6" s="21">
        <f t="shared" si="6"/>
        <v>39.82</v>
      </c>
      <c r="BE6" s="20" t="str">
        <f>IF(BE7="","",IF(BE7="-","【-】","【"&amp;SUBSTITUTE(TEXT(BE7,"#,##0.00"),"-","△")&amp;"】"))</f>
        <v>【42.02】</v>
      </c>
      <c r="BF6" s="21">
        <f>IF(BF7="",NA(),BF7)</f>
        <v>2241.9</v>
      </c>
      <c r="BG6" s="21">
        <f t="shared" ref="BG6:BO6" si="7">IF(BG7="",NA(),BG7)</f>
        <v>2172.44</v>
      </c>
      <c r="BH6" s="21">
        <f t="shared" si="7"/>
        <v>2090.42</v>
      </c>
      <c r="BI6" s="21">
        <f t="shared" si="7"/>
        <v>2000.57</v>
      </c>
      <c r="BJ6" s="21">
        <f t="shared" si="7"/>
        <v>1917.87</v>
      </c>
      <c r="BK6" s="21">
        <f t="shared" si="7"/>
        <v>826.83</v>
      </c>
      <c r="BL6" s="21">
        <f t="shared" si="7"/>
        <v>867.83</v>
      </c>
      <c r="BM6" s="21">
        <f t="shared" si="7"/>
        <v>791.76</v>
      </c>
      <c r="BN6" s="21">
        <f t="shared" si="7"/>
        <v>718.49</v>
      </c>
      <c r="BO6" s="21">
        <f t="shared" si="7"/>
        <v>743.31</v>
      </c>
      <c r="BP6" s="20" t="str">
        <f>IF(BP7="","",IF(BP7="-","【-】","【"&amp;SUBSTITUTE(TEXT(BP7,"#,##0.00"),"-","△")&amp;"】"))</f>
        <v>【785.10】</v>
      </c>
      <c r="BQ6" s="21">
        <f>IF(BQ7="",NA(),BQ7)</f>
        <v>58.67</v>
      </c>
      <c r="BR6" s="21">
        <f t="shared" ref="BR6:BZ6" si="8">IF(BR7="",NA(),BR7)</f>
        <v>58.14</v>
      </c>
      <c r="BS6" s="21">
        <f t="shared" si="8"/>
        <v>56.97</v>
      </c>
      <c r="BT6" s="21">
        <f t="shared" si="8"/>
        <v>52.97</v>
      </c>
      <c r="BU6" s="21">
        <f t="shared" si="8"/>
        <v>54.18</v>
      </c>
      <c r="BV6" s="21">
        <f t="shared" si="8"/>
        <v>57.31</v>
      </c>
      <c r="BW6" s="21">
        <f t="shared" si="8"/>
        <v>57.08</v>
      </c>
      <c r="BX6" s="21">
        <f t="shared" si="8"/>
        <v>56.26</v>
      </c>
      <c r="BY6" s="21">
        <f t="shared" si="8"/>
        <v>61.82</v>
      </c>
      <c r="BZ6" s="21">
        <f t="shared" si="8"/>
        <v>61.15</v>
      </c>
      <c r="CA6" s="20" t="str">
        <f>IF(CA7="","",IF(CA7="-","【-】","【"&amp;SUBSTITUTE(TEXT(CA7,"#,##0.00"),"-","△")&amp;"】"))</f>
        <v>【56.93】</v>
      </c>
      <c r="CB6" s="21">
        <f>IF(CB7="",NA(),CB7)</f>
        <v>382.27</v>
      </c>
      <c r="CC6" s="21">
        <f t="shared" ref="CC6:CK6" si="9">IF(CC7="",NA(),CC7)</f>
        <v>370.58</v>
      </c>
      <c r="CD6" s="21">
        <f t="shared" si="9"/>
        <v>411.76</v>
      </c>
      <c r="CE6" s="21">
        <f t="shared" si="9"/>
        <v>447.8</v>
      </c>
      <c r="CF6" s="21">
        <f t="shared" si="9"/>
        <v>437.73</v>
      </c>
      <c r="CG6" s="21">
        <f t="shared" si="9"/>
        <v>273.52</v>
      </c>
      <c r="CH6" s="21">
        <f t="shared" si="9"/>
        <v>274.99</v>
      </c>
      <c r="CI6" s="21">
        <f t="shared" si="9"/>
        <v>282.08999999999997</v>
      </c>
      <c r="CJ6" s="21">
        <f t="shared" si="9"/>
        <v>246.9</v>
      </c>
      <c r="CK6" s="21">
        <f t="shared" si="9"/>
        <v>250.43</v>
      </c>
      <c r="CL6" s="20" t="str">
        <f>IF(CL7="","",IF(CL7="-","【-】","【"&amp;SUBSTITUTE(TEXT(CL7,"#,##0.00"),"-","△")&amp;"】"))</f>
        <v>【271.15】</v>
      </c>
      <c r="CM6" s="21">
        <f>IF(CM7="",NA(),CM7)</f>
        <v>49.73</v>
      </c>
      <c r="CN6" s="21">
        <f t="shared" ref="CN6:CV6" si="10">IF(CN7="",NA(),CN7)</f>
        <v>53.42</v>
      </c>
      <c r="CO6" s="21">
        <f t="shared" si="10"/>
        <v>54.78</v>
      </c>
      <c r="CP6" s="21">
        <f t="shared" si="10"/>
        <v>49.17</v>
      </c>
      <c r="CQ6" s="21">
        <f t="shared" si="10"/>
        <v>49.17</v>
      </c>
      <c r="CR6" s="21">
        <f t="shared" si="10"/>
        <v>50.14</v>
      </c>
      <c r="CS6" s="21">
        <f t="shared" si="10"/>
        <v>54.83</v>
      </c>
      <c r="CT6" s="21">
        <f t="shared" si="10"/>
        <v>66.53</v>
      </c>
      <c r="CU6" s="21">
        <f t="shared" si="10"/>
        <v>52.9</v>
      </c>
      <c r="CV6" s="21">
        <f t="shared" si="10"/>
        <v>52.63</v>
      </c>
      <c r="CW6" s="20" t="str">
        <f>IF(CW7="","",IF(CW7="-","【-】","【"&amp;SUBSTITUTE(TEXT(CW7,"#,##0.00"),"-","△")&amp;"】"))</f>
        <v>【49.87】</v>
      </c>
      <c r="CX6" s="21">
        <f>IF(CX7="",NA(),CX7)</f>
        <v>87.89</v>
      </c>
      <c r="CY6" s="21">
        <f t="shared" ref="CY6:DG6" si="11">IF(CY7="",NA(),CY7)</f>
        <v>88.65</v>
      </c>
      <c r="CZ6" s="21">
        <f t="shared" si="11"/>
        <v>89.7</v>
      </c>
      <c r="DA6" s="21">
        <f t="shared" si="11"/>
        <v>89.68</v>
      </c>
      <c r="DB6" s="21">
        <f t="shared" si="11"/>
        <v>90.09</v>
      </c>
      <c r="DC6" s="21">
        <f t="shared" si="11"/>
        <v>84.98</v>
      </c>
      <c r="DD6" s="21">
        <f t="shared" si="11"/>
        <v>84.7</v>
      </c>
      <c r="DE6" s="21">
        <f t="shared" si="11"/>
        <v>84.67</v>
      </c>
      <c r="DF6" s="21">
        <f t="shared" si="11"/>
        <v>90.3</v>
      </c>
      <c r="DG6" s="21">
        <f t="shared" si="11"/>
        <v>90.32</v>
      </c>
      <c r="DH6" s="20" t="str">
        <f>IF(DH7="","",IF(DH7="-","【-】","【"&amp;SUBSTITUTE(TEXT(DH7,"#,##0.00"),"-","△")&amp;"】"))</f>
        <v>【87.54】</v>
      </c>
      <c r="DI6" s="21">
        <f>IF(DI7="",NA(),DI7)</f>
        <v>3.3</v>
      </c>
      <c r="DJ6" s="21">
        <f t="shared" ref="DJ6:DR6" si="12">IF(DJ7="",NA(),DJ7)</f>
        <v>6.59</v>
      </c>
      <c r="DK6" s="21">
        <f t="shared" si="12"/>
        <v>9.7899999999999991</v>
      </c>
      <c r="DL6" s="21">
        <f t="shared" si="12"/>
        <v>12.91</v>
      </c>
      <c r="DM6" s="21">
        <f t="shared" si="12"/>
        <v>15.98</v>
      </c>
      <c r="DN6" s="21">
        <f t="shared" si="12"/>
        <v>23.06</v>
      </c>
      <c r="DO6" s="21">
        <f t="shared" si="12"/>
        <v>20.34</v>
      </c>
      <c r="DP6" s="21">
        <f t="shared" si="12"/>
        <v>21.85</v>
      </c>
      <c r="DQ6" s="21">
        <f t="shared" si="12"/>
        <v>28.79</v>
      </c>
      <c r="DR6" s="21">
        <f t="shared" si="12"/>
        <v>30.5</v>
      </c>
      <c r="DS6" s="20" t="str">
        <f>IF(DS7="","",IF(DS7="-","【-】","【"&amp;SUBSTITUTE(TEXT(DS7,"#,##0.00"),"-","△")&amp;"】"))</f>
        <v>【28.42】</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0">
        <f t="shared" si="13"/>
        <v>0</v>
      </c>
      <c r="ED6" s="20" t="str">
        <f>IF(ED7="","",IF(ED7="-","【-】","【"&amp;SUBSTITUTE(TEXT(ED7,"#,##0.00"),"-","△")&amp;"】"))</f>
        <v>【0.08】</v>
      </c>
      <c r="EE6" s="20">
        <f>IF(EE7="",NA(),EE7)</f>
        <v>0</v>
      </c>
      <c r="EF6" s="20">
        <f t="shared" ref="EF6:EN6" si="14">IF(EF7="",NA(),EF7)</f>
        <v>0</v>
      </c>
      <c r="EG6" s="20">
        <f t="shared" si="14"/>
        <v>0</v>
      </c>
      <c r="EH6" s="20">
        <f t="shared" si="14"/>
        <v>0</v>
      </c>
      <c r="EI6" s="20">
        <f t="shared" si="14"/>
        <v>0</v>
      </c>
      <c r="EJ6" s="21">
        <f t="shared" si="14"/>
        <v>0.02</v>
      </c>
      <c r="EK6" s="21">
        <f t="shared" si="14"/>
        <v>0.25</v>
      </c>
      <c r="EL6" s="21">
        <f t="shared" si="14"/>
        <v>0.05</v>
      </c>
      <c r="EM6" s="21">
        <f t="shared" si="14"/>
        <v>0.01</v>
      </c>
      <c r="EN6" s="21">
        <f t="shared" si="14"/>
        <v>0.02</v>
      </c>
      <c r="EO6" s="20" t="str">
        <f>IF(EO7="","",IF(EO7="-","【-】","【"&amp;SUBSTITUTE(TEXT(EO7,"#,##0.00"),"-","△")&amp;"】"))</f>
        <v>【0.02】</v>
      </c>
    </row>
    <row r="7" spans="1:148" s="22" customFormat="1" x14ac:dyDescent="0.2">
      <c r="A7" s="14"/>
      <c r="B7" s="23">
        <v>2023</v>
      </c>
      <c r="C7" s="23">
        <v>342092</v>
      </c>
      <c r="D7" s="23">
        <v>46</v>
      </c>
      <c r="E7" s="23">
        <v>17</v>
      </c>
      <c r="F7" s="23">
        <v>5</v>
      </c>
      <c r="G7" s="23">
        <v>0</v>
      </c>
      <c r="H7" s="23" t="s">
        <v>96</v>
      </c>
      <c r="I7" s="23" t="s">
        <v>97</v>
      </c>
      <c r="J7" s="23" t="s">
        <v>98</v>
      </c>
      <c r="K7" s="23" t="s">
        <v>99</v>
      </c>
      <c r="L7" s="23" t="s">
        <v>100</v>
      </c>
      <c r="M7" s="23" t="s">
        <v>101</v>
      </c>
      <c r="N7" s="24" t="s">
        <v>102</v>
      </c>
      <c r="O7" s="24">
        <v>72.819999999999993</v>
      </c>
      <c r="P7" s="24">
        <v>11.89</v>
      </c>
      <c r="Q7" s="24">
        <v>90.67</v>
      </c>
      <c r="R7" s="24">
        <v>5005</v>
      </c>
      <c r="S7" s="24">
        <v>48768</v>
      </c>
      <c r="T7" s="24">
        <v>778.18</v>
      </c>
      <c r="U7" s="24">
        <v>62.67</v>
      </c>
      <c r="V7" s="24">
        <v>5743</v>
      </c>
      <c r="W7" s="24">
        <v>3.59</v>
      </c>
      <c r="X7" s="24">
        <v>1599.72</v>
      </c>
      <c r="Y7" s="24">
        <v>103.62</v>
      </c>
      <c r="Z7" s="24">
        <v>100.02</v>
      </c>
      <c r="AA7" s="24">
        <v>100.02</v>
      </c>
      <c r="AB7" s="24">
        <v>100.01</v>
      </c>
      <c r="AC7" s="24">
        <v>100.01</v>
      </c>
      <c r="AD7" s="24">
        <v>103.6</v>
      </c>
      <c r="AE7" s="24">
        <v>106.37</v>
      </c>
      <c r="AF7" s="24">
        <v>106.07</v>
      </c>
      <c r="AG7" s="24">
        <v>101.91</v>
      </c>
      <c r="AH7" s="24">
        <v>103.07</v>
      </c>
      <c r="AI7" s="24">
        <v>104.44</v>
      </c>
      <c r="AJ7" s="24">
        <v>0</v>
      </c>
      <c r="AK7" s="24">
        <v>0</v>
      </c>
      <c r="AL7" s="24">
        <v>0</v>
      </c>
      <c r="AM7" s="24">
        <v>0</v>
      </c>
      <c r="AN7" s="24">
        <v>0</v>
      </c>
      <c r="AO7" s="24">
        <v>193.99</v>
      </c>
      <c r="AP7" s="24">
        <v>139.02000000000001</v>
      </c>
      <c r="AQ7" s="24">
        <v>132.04</v>
      </c>
      <c r="AR7" s="24">
        <v>124.8</v>
      </c>
      <c r="AS7" s="24">
        <v>120.64</v>
      </c>
      <c r="AT7" s="24">
        <v>124.06</v>
      </c>
      <c r="AU7" s="24">
        <v>30.35</v>
      </c>
      <c r="AV7" s="24">
        <v>26.79</v>
      </c>
      <c r="AW7" s="24">
        <v>18.920000000000002</v>
      </c>
      <c r="AX7" s="24">
        <v>16.760000000000002</v>
      </c>
      <c r="AY7" s="24">
        <v>17.82</v>
      </c>
      <c r="AZ7" s="24">
        <v>26.99</v>
      </c>
      <c r="BA7" s="24">
        <v>29.13</v>
      </c>
      <c r="BB7" s="24">
        <v>35.69</v>
      </c>
      <c r="BC7" s="24">
        <v>35.42</v>
      </c>
      <c r="BD7" s="24">
        <v>39.82</v>
      </c>
      <c r="BE7" s="24">
        <v>42.02</v>
      </c>
      <c r="BF7" s="24">
        <v>2241.9</v>
      </c>
      <c r="BG7" s="24">
        <v>2172.44</v>
      </c>
      <c r="BH7" s="24">
        <v>2090.42</v>
      </c>
      <c r="BI7" s="24">
        <v>2000.57</v>
      </c>
      <c r="BJ7" s="24">
        <v>1917.87</v>
      </c>
      <c r="BK7" s="24">
        <v>826.83</v>
      </c>
      <c r="BL7" s="24">
        <v>867.83</v>
      </c>
      <c r="BM7" s="24">
        <v>791.76</v>
      </c>
      <c r="BN7" s="24">
        <v>718.49</v>
      </c>
      <c r="BO7" s="24">
        <v>743.31</v>
      </c>
      <c r="BP7" s="24">
        <v>785.1</v>
      </c>
      <c r="BQ7" s="24">
        <v>58.67</v>
      </c>
      <c r="BR7" s="24">
        <v>58.14</v>
      </c>
      <c r="BS7" s="24">
        <v>56.97</v>
      </c>
      <c r="BT7" s="24">
        <v>52.97</v>
      </c>
      <c r="BU7" s="24">
        <v>54.18</v>
      </c>
      <c r="BV7" s="24">
        <v>57.31</v>
      </c>
      <c r="BW7" s="24">
        <v>57.08</v>
      </c>
      <c r="BX7" s="24">
        <v>56.26</v>
      </c>
      <c r="BY7" s="24">
        <v>61.82</v>
      </c>
      <c r="BZ7" s="24">
        <v>61.15</v>
      </c>
      <c r="CA7" s="24">
        <v>56.93</v>
      </c>
      <c r="CB7" s="24">
        <v>382.27</v>
      </c>
      <c r="CC7" s="24">
        <v>370.58</v>
      </c>
      <c r="CD7" s="24">
        <v>411.76</v>
      </c>
      <c r="CE7" s="24">
        <v>447.8</v>
      </c>
      <c r="CF7" s="24">
        <v>437.73</v>
      </c>
      <c r="CG7" s="24">
        <v>273.52</v>
      </c>
      <c r="CH7" s="24">
        <v>274.99</v>
      </c>
      <c r="CI7" s="24">
        <v>282.08999999999997</v>
      </c>
      <c r="CJ7" s="24">
        <v>246.9</v>
      </c>
      <c r="CK7" s="24">
        <v>250.43</v>
      </c>
      <c r="CL7" s="24">
        <v>271.14999999999998</v>
      </c>
      <c r="CM7" s="24">
        <v>49.73</v>
      </c>
      <c r="CN7" s="24">
        <v>53.42</v>
      </c>
      <c r="CO7" s="24">
        <v>54.78</v>
      </c>
      <c r="CP7" s="24">
        <v>49.17</v>
      </c>
      <c r="CQ7" s="24">
        <v>49.17</v>
      </c>
      <c r="CR7" s="24">
        <v>50.14</v>
      </c>
      <c r="CS7" s="24">
        <v>54.83</v>
      </c>
      <c r="CT7" s="24">
        <v>66.53</v>
      </c>
      <c r="CU7" s="24">
        <v>52.9</v>
      </c>
      <c r="CV7" s="24">
        <v>52.63</v>
      </c>
      <c r="CW7" s="24">
        <v>49.87</v>
      </c>
      <c r="CX7" s="24">
        <v>87.89</v>
      </c>
      <c r="CY7" s="24">
        <v>88.65</v>
      </c>
      <c r="CZ7" s="24">
        <v>89.7</v>
      </c>
      <c r="DA7" s="24">
        <v>89.68</v>
      </c>
      <c r="DB7" s="24">
        <v>90.09</v>
      </c>
      <c r="DC7" s="24">
        <v>84.98</v>
      </c>
      <c r="DD7" s="24">
        <v>84.7</v>
      </c>
      <c r="DE7" s="24">
        <v>84.67</v>
      </c>
      <c r="DF7" s="24">
        <v>90.3</v>
      </c>
      <c r="DG7" s="24">
        <v>90.32</v>
      </c>
      <c r="DH7" s="24">
        <v>87.54</v>
      </c>
      <c r="DI7" s="24">
        <v>3.3</v>
      </c>
      <c r="DJ7" s="24">
        <v>6.59</v>
      </c>
      <c r="DK7" s="24">
        <v>9.7899999999999991</v>
      </c>
      <c r="DL7" s="24">
        <v>12.91</v>
      </c>
      <c r="DM7" s="24">
        <v>15.98</v>
      </c>
      <c r="DN7" s="24">
        <v>23.06</v>
      </c>
      <c r="DO7" s="24">
        <v>20.34</v>
      </c>
      <c r="DP7" s="24">
        <v>21.85</v>
      </c>
      <c r="DQ7" s="24">
        <v>28.79</v>
      </c>
      <c r="DR7" s="24">
        <v>30.5</v>
      </c>
      <c r="DS7" s="24">
        <v>28.42</v>
      </c>
      <c r="DT7" s="24">
        <v>0</v>
      </c>
      <c r="DU7" s="24">
        <v>0</v>
      </c>
      <c r="DV7" s="24">
        <v>0</v>
      </c>
      <c r="DW7" s="24">
        <v>0</v>
      </c>
      <c r="DX7" s="24">
        <v>0</v>
      </c>
      <c r="DY7" s="24">
        <v>0</v>
      </c>
      <c r="DZ7" s="24">
        <v>0</v>
      </c>
      <c r="EA7" s="24">
        <v>0</v>
      </c>
      <c r="EB7" s="24">
        <v>0</v>
      </c>
      <c r="EC7" s="24">
        <v>0</v>
      </c>
      <c r="ED7" s="24">
        <v>0.08</v>
      </c>
      <c r="EE7" s="24">
        <v>0</v>
      </c>
      <c r="EF7" s="24">
        <v>0</v>
      </c>
      <c r="EG7" s="24">
        <v>0</v>
      </c>
      <c r="EH7" s="24">
        <v>0</v>
      </c>
      <c r="EI7" s="24">
        <v>0</v>
      </c>
      <c r="EJ7" s="24">
        <v>0.02</v>
      </c>
      <c r="EK7" s="24">
        <v>0.25</v>
      </c>
      <c r="EL7" s="24">
        <v>0.05</v>
      </c>
      <c r="EM7" s="24">
        <v>0.01</v>
      </c>
      <c r="EN7" s="24">
        <v>0.02</v>
      </c>
      <c r="EO7" s="24">
        <v>0.02</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2">
      <c r="B11">
        <v>22</v>
      </c>
      <c r="C11">
        <v>21</v>
      </c>
      <c r="D11">
        <v>20</v>
      </c>
      <c r="E11">
        <v>19</v>
      </c>
      <c r="F11">
        <v>18</v>
      </c>
      <c r="G11" t="s">
        <v>108</v>
      </c>
    </row>
    <row r="12" spans="1:148" x14ac:dyDescent="0.2">
      <c r="B12">
        <v>1</v>
      </c>
      <c r="C12">
        <v>1</v>
      </c>
      <c r="D12">
        <v>2</v>
      </c>
      <c r="E12">
        <v>3</v>
      </c>
      <c r="F12">
        <v>4</v>
      </c>
      <c r="G12" t="s">
        <v>109</v>
      </c>
    </row>
    <row r="13" spans="1:148" x14ac:dyDescent="0.2">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平林 千佳子</cp:lastModifiedBy>
  <dcterms:created xsi:type="dcterms:W3CDTF">2025-01-24T07:20:03Z</dcterms:created>
  <dcterms:modified xsi:type="dcterms:W3CDTF">2025-02-21T02:38:29Z</dcterms:modified>
  <cp:category/>
</cp:coreProperties>
</file>