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3（R5）年度\03 回答\"/>
    </mc:Choice>
  </mc:AlternateContent>
  <xr:revisionPtr revIDLastSave="0" documentId="13_ncr:1_{71EA0EBE-25B1-4B2C-832A-CF4C081EFFAA}" xr6:coauthVersionLast="47" xr6:coauthVersionMax="47" xr10:uidLastSave="{00000000-0000-0000-0000-000000000000}"/>
  <workbookProtection workbookAlgorithmName="SHA-512" workbookHashValue="yCLQNfVGE/bypBudQCE7HXfER0fCljixs5W+pQ2yb+MK3TBUCdKIYIgy0er82cCjPK8FqVoit4a5muplw/S1Eg==" workbookSaltValue="JyVrlhRH3hSeZdxSurTosQ==" workbookSpinCount="100000" lockStructure="1"/>
  <bookViews>
    <workbookView xWindow="-120" yWindow="-163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BB10" i="4"/>
  <c r="AT10" i="4"/>
  <c r="W10" i="4"/>
  <c r="P10" i="4"/>
  <c r="BB8" i="4"/>
  <c r="AT8" i="4"/>
  <c r="AL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<sst xmlns="http://schemas.openxmlformats.org/spreadsheetml/2006/main" count="228" uniqueCount="112">
  <si>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</si>
  <si>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</si>
  <si>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</si>
  <si>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</si>
  <si>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</si>
  <si>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</si>
  <si>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</si>
  <si>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</si>
  <si>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</si>
  <si>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</si>
  <si>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</si>
  <si>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</si>
  <si>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</si>
  <si>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</si>
  <si>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</si>
  <si>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</si>
  <si>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</si>
  <si>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</si>
  <si>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</si>
  <si>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</si>
  <si>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</si>
  <si>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</si>
  <si>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</si>
  <si>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</si>
  <si>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</si>
  <si>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</si>
  <si>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</si>
  <si>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</si>
  <si>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</si>
  <si>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</si>
  <si>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</si>
  <si>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</si>
  <si>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</si>
  <si>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</si>
  <si>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</si>
  <si>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</si>
  <si>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</si>
  <si>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</si>
  <si>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</si>
  <si>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</si>
  <si>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</si>
  <si>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</si>
  <si>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</si>
  <si>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</si>
  <si>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</si>
  <si>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</si>
  <si>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</si>
  <si>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</si>
  <si>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</si>
  <si>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</si>
  <si>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</si>
  <si>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</si>
  <si>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</si>
  <si>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</si>
  <si>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</si>
  <si>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</si>
  <si>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</si>
  <si>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</si>
  <si>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</si>
  <si>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</si>
  <si>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</si>
  <si>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</si>
  <si>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</si>
  <si>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</si>
  <si>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</si>
  <si>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</si>
  <si>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</si>
  <si>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</si>
  <si>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</si>
  <si>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</si>
  <si>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</si>
  <si>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</si>
  <si>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</si>
  <si>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</si>
  <si>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</si>
  <si>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</si>
  <si>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</si>
  <si>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</si>
  <si>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</si>
  <si>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</si>
  <si>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</si>
  <si>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</si>
  <si>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</si>
  <si>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</si>
  <si>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</si>
  <si>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</si>
  <si>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</si>
  <si>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</si>
  <si>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</si>
  <si>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</si>
  <si>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</si>
  <si>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</si>
  <si>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</si>
  <si>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</si>
  <si>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</si>
  <si>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</si>
  <si>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</si>
  <si>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</si>
  <si>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</si>
  <si>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</si>
  <si>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</si>
  <si>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</si>
  <si>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</si>
  <si>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</si>
  <si>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</si>
  <si>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</si>
  <si>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</si>
  <si>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</si>
  <si>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</si>
  <si>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資産の減価償却の状況を示す「①有形固定資産減価償却率」は、前年度比0.22ポイント増の49.06％、法定耐用年数を経過した管路延長の割合を示す「②管路経年化率」は、前年度比0.14ポイント増の31.09％と増加しており、施設の老朽化が進んでいることを示しています。これは、昭和40年代から50年代にかけて集中して整備した水道管路が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2022年度（令和4年度）を初年度とする5か年の「第九次配水管整備計画」に基づき、計画的な管路の更新・耐震化に取り組んでいるところであり、当該年度に更新した管路延長の割合を示す「③管路更新率」は、前年度比0.14ポイント減の1.31％となりましたが、当年度に計画していた整備延長36kmについては予定通り達成しています。
※数値訂正：（R2）1.16％⇒1.08％</t>
    <phoneticPr fontId="4"/>
  </si>
  <si>
    <t>　水道事業を取り巻く経営環境は、不安定な景気動向や節水機器の普及、今後の人口減少などの要因から、収入の根幹である水道料金収入が減少する一方で、管路の布設替えをはじめ、老朽化した浄水場など施設の更新・耐震化などの事業費が継続して必要となることから、大変厳しい状況が続くものと見込んでいます。また、「平成30年7月豪雨」や新型コロナウイルス感染症の感染拡大など、事業経営に影響を与える災害等が発生し、社会環境も大きく変化しています。
　このような状況に対応するため、2022年（令和4年）3月に経営の基本計画である「福山市上下水道事業中長期ビジョン（経営戦略）」の改定を行うとともに、今後5年間の具体的な取組を示す「後期実施計画」を策定しました。
　水道は、市民生活や社会経済活動に欠くことの出来ないライフラインです。これからも、安心・安全な水を安定的に供給するため、限られた財源を有効活用し、重要度・優先度を踏まえた施設の更新・耐震化に取り組むなど、より一層の経営健全化と市民サービスの維持・向上に取り組むことで、将来にわたって持続可能な事業経営を行い、市民に信頼される水道事業をめざしていきます。</t>
    <phoneticPr fontId="4"/>
  </si>
  <si>
    <t xml:space="preserve">「①経常収支比率、②累積欠損金比率、⑤料金回収率」
　経営の健全性を示す「①経常収支比率」は、給水収益や加入金等の経常収益の減少はあったものの、委託料や支払利息等の経常費用の減少により、前年度比1.41ポイント増の118.78％となりました。  
  また、料金水準の妥当性を示す「⑤料金回収率」も前年度比2.32ポイント増の112.35％となり、①、⑤ともに100％を上回っていること、また複数年度にわたって累積した損失を示す「②累積欠損金比率」は0％であることから、単年度の事業経営に必要な経費を経常的な収益で賄えています。
「③流動比率」
　近年は一定の水準で推移していますが、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ほか、給水人口一人当たり企業債現在高の目標値を主要指標として設定するなど、企業債残高の削減に努めています。
「⑥給水原価」
　類似団体平均等と比べて低い水準にあります。前年度は労務単価の上昇や物価高騰による費用増加の影響により大きく増加しましたが、当年度は年間総有収水量が減少したものの、委託料や支払利息等の費用減少の影響により減少しました。
「⑦施設利用率」
　前年度比0.24ポイント減の65.35%となりました。今後の人口減少などの要因から有収水量が減少する影響により、減少傾向が続くものと見込んでいます。
「⑧有収率」
　漏水量の増加等に伴い、前年度より低下していますが、計画的な配水管の布設替えや漏水対策の取組により、類似団体平均等と比べて高い水準にあります。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</si>
</sst>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1.1599999999999999</c:v>
                </c:pt>
                <c:pt idx="2">
                  <c:v>1.1000000000000001</c:v>
                </c:pt>
                <c:pt idx="3">
                  <c:v>1.45</c:v>
                </c:pt>
                <c:pt idx="4">
                  <c:v>1.31</c:v>
                </c:pt>
              </c:numCache>
            </c:numRef>
          </c:val>
          <c:extLst>
            <c:ext xmlns:c16="http://schemas.microsoft.com/office/drawing/2014/chart" uri="{C3380CC4-5D6E-409C-BE32-E72D297353CC}">
              <c16:uniqueId val="{00000000-34BB-422B-AA80-C4C4146729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4BB-422B-AA80-C4C4146729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66.19</c:v>
                </c:pt>
                <c:pt idx="1">
                  <c:v>67.11</c:v>
                </c:pt>
                <c:pt idx="2">
                  <c:v>65.59</c:v>
                </c:pt>
                <c:pt idx="3">
                  <c:v>65.59</c:v>
                </c:pt>
                <c:pt idx="4">
                  <c:v>65.349999999999994</c:v>
                </c:pt>
              </c:numCache>
            </c:numRef>
          </c:val>
          <c:extLst>
            <c:ext xmlns:c16="http://schemas.microsoft.com/office/drawing/2014/chart" uri="{C3380CC4-5D6E-409C-BE32-E72D297353CC}">
              <c16:uniqueId val="{00000000-251D-420C-8978-2579B7A295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251D-420C-8978-2579B7A295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94.7</c:v>
                </c:pt>
                <c:pt idx="1">
                  <c:v>95.13</c:v>
                </c:pt>
                <c:pt idx="2">
                  <c:v>95.8</c:v>
                </c:pt>
                <c:pt idx="3">
                  <c:v>94.94</c:v>
                </c:pt>
                <c:pt idx="4">
                  <c:v>94.35</c:v>
                </c:pt>
              </c:numCache>
            </c:numRef>
          </c:val>
          <c:extLst>
            <c:ext xmlns:c16="http://schemas.microsoft.com/office/drawing/2014/chart" uri="{C3380CC4-5D6E-409C-BE32-E72D297353CC}">
              <c16:uniqueId val="{00000000-9B30-4A68-A648-CC323C1553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9B30-4A68-A648-CC323C1553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126.19</c:v>
                </c:pt>
                <c:pt idx="1">
                  <c:v>125.16</c:v>
                </c:pt>
                <c:pt idx="2">
                  <c:v>123.94</c:v>
                </c:pt>
                <c:pt idx="3">
                  <c:v>117.37</c:v>
                </c:pt>
                <c:pt idx="4">
                  <c:v>118.78</c:v>
                </c:pt>
              </c:numCache>
            </c:numRef>
          </c:val>
          <c:extLst>
            <c:ext xmlns:c16="http://schemas.microsoft.com/office/drawing/2014/chart" uri="{C3380CC4-5D6E-409C-BE32-E72D297353CC}">
              <c16:uniqueId val="{00000000-41F8-4088-9E7E-5477EBFA3C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41F8-4088-9E7E-5477EBFA3C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47.26</c:v>
                </c:pt>
                <c:pt idx="1">
                  <c:v>48</c:v>
                </c:pt>
                <c:pt idx="2">
                  <c:v>48.28</c:v>
                </c:pt>
                <c:pt idx="3">
                  <c:v>48.84</c:v>
                </c:pt>
                <c:pt idx="4">
                  <c:v>49.06</c:v>
                </c:pt>
              </c:numCache>
            </c:numRef>
          </c:val>
          <c:extLst>
            <c:ext xmlns:c16="http://schemas.microsoft.com/office/drawing/2014/chart" uri="{C3380CC4-5D6E-409C-BE32-E72D297353CC}">
              <c16:uniqueId val="{00000000-FF5E-4044-B9DE-F73929E415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FF5E-4044-B9DE-F73929E415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30.51</c:v>
                </c:pt>
                <c:pt idx="1">
                  <c:v>30.79</c:v>
                </c:pt>
                <c:pt idx="2">
                  <c:v>31.18</c:v>
                </c:pt>
                <c:pt idx="3">
                  <c:v>30.95</c:v>
                </c:pt>
                <c:pt idx="4">
                  <c:v>31.09</c:v>
                </c:pt>
              </c:numCache>
            </c:numRef>
          </c:val>
          <c:extLst>
            <c:ext xmlns:c16="http://schemas.microsoft.com/office/drawing/2014/chart" uri="{C3380CC4-5D6E-409C-BE32-E72D297353CC}">
              <c16:uniqueId val="{00000000-585D-49DC-ABD9-53FE5F97B8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585D-49DC-ABD9-53FE5F97B8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0F-4187-BF3E-6E64EDF80F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0F-4187-BF3E-6E64EDF80F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132.18</c:v>
                </c:pt>
                <c:pt idx="1">
                  <c:v>132.75</c:v>
                </c:pt>
                <c:pt idx="2">
                  <c:v>145.57</c:v>
                </c:pt>
                <c:pt idx="3">
                  <c:v>147.63</c:v>
                </c:pt>
                <c:pt idx="4">
                  <c:v>156.91</c:v>
                </c:pt>
              </c:numCache>
            </c:numRef>
          </c:val>
          <c:extLst>
            <c:ext xmlns:c16="http://schemas.microsoft.com/office/drawing/2014/chart" uri="{C3380CC4-5D6E-409C-BE32-E72D297353CC}">
              <c16:uniqueId val="{00000000-8E2F-4BF6-A308-0838555BBF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8E2F-4BF6-A308-0838555BBF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481.75</c:v>
                </c:pt>
                <c:pt idx="1">
                  <c:v>463.87</c:v>
                </c:pt>
                <c:pt idx="2">
                  <c:v>455.26</c:v>
                </c:pt>
                <c:pt idx="3">
                  <c:v>446.73</c:v>
                </c:pt>
                <c:pt idx="4">
                  <c:v>440.44</c:v>
                </c:pt>
              </c:numCache>
            </c:numRef>
          </c:val>
          <c:extLst>
            <c:ext xmlns:c16="http://schemas.microsoft.com/office/drawing/2014/chart" uri="{C3380CC4-5D6E-409C-BE32-E72D297353CC}">
              <c16:uniqueId val="{00000000-CB0B-4CFE-8C99-21E3B38D49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CB0B-4CFE-8C99-21E3B38D49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121.23</c:v>
                </c:pt>
                <c:pt idx="1">
                  <c:v>120.4</c:v>
                </c:pt>
                <c:pt idx="2">
                  <c:v>119.07</c:v>
                </c:pt>
                <c:pt idx="3">
                  <c:v>110.03</c:v>
                </c:pt>
                <c:pt idx="4">
                  <c:v>112.35</c:v>
                </c:pt>
              </c:numCache>
            </c:numRef>
          </c:val>
          <c:extLst>
            <c:ext xmlns:c16="http://schemas.microsoft.com/office/drawing/2014/chart" uri="{C3380CC4-5D6E-409C-BE32-E72D297353CC}">
              <c16:uniqueId val="{00000000-F366-494E-A34F-DE3218A4E8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F366-494E-A34F-DE3218A4E8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130.72</c:v>
                </c:pt>
                <c:pt idx="1">
                  <c:v>130.59</c:v>
                </c:pt>
                <c:pt idx="2">
                  <c:v>131.49</c:v>
                </c:pt>
                <c:pt idx="3">
                  <c:v>142.49</c:v>
                </c:pt>
                <c:pt idx="4">
                  <c:v>139.9</c:v>
                </c:pt>
              </c:numCache>
            </c:numRef>
          </c:val>
          <c:extLst>
            <c:ext xmlns:c16="http://schemas.microsoft.com/office/drawing/2014/chart" uri="{C3380CC4-5D6E-409C-BE32-E72D297353CC}">
              <c16:uniqueId val="{00000000-52E3-4D26-B33E-2F8679106E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52E3-4D26-B33E-2F8679106E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124" zoomScaleNormal="124"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福山市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458192</v>
      </c>
      <c r="AM8" s="44"/>
      <c r="AN8" s="44"/>
      <c r="AO8" s="44"/>
      <c r="AP8" s="44"/>
      <c r="AQ8" s="44"/>
      <c r="AR8" s="44"/>
      <c r="AS8" s="44"/>
      <c r="AT8" s="45">
        <f>データ!$S$6</f>
        <v>517.72</v>
      </c>
      <c r="AU8" s="46"/>
      <c r="AV8" s="46"/>
      <c r="AW8" s="46"/>
      <c r="AX8" s="46"/>
      <c r="AY8" s="46"/>
      <c r="AZ8" s="46"/>
      <c r="BA8" s="46"/>
      <c r="BB8" s="47">
        <f>データ!$T$6</f>
        <v>885.02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63.79</v>
      </c>
      <c r="J10" s="46"/>
      <c r="K10" s="46"/>
      <c r="L10" s="46"/>
      <c r="M10" s="46"/>
      <c r="N10" s="46"/>
      <c r="O10" s="80"/>
      <c r="P10" s="47">
        <f>データ!$P$6</f>
        <v>95.91</v>
      </c>
      <c r="Q10" s="47"/>
      <c r="R10" s="47"/>
      <c r="S10" s="47"/>
      <c r="T10" s="47"/>
      <c r="U10" s="47"/>
      <c r="V10" s="47"/>
      <c r="W10" s="44">
        <f>データ!$Q$6</f>
        <v>2761</v>
      </c>
      <c r="X10" s="44"/>
      <c r="Y10" s="44"/>
      <c r="Z10" s="44"/>
      <c r="AA10" s="44"/>
      <c r="AB10" s="44"/>
      <c r="AC10" s="44"/>
      <c r="AD10" s="2"/>
      <c r="AE10" s="2"/>
      <c r="AF10" s="2"/>
      <c r="AG10" s="2"/>
      <c r="AH10" s="2"/>
      <c r="AI10" s="2"/>
      <c r="AJ10" s="2"/>
      <c r="AK10" s="2"/>
      <c r="AL10" s="44">
        <f>データ!$U$6</f>
        <v>437582</v>
      </c>
      <c r="AM10" s="44"/>
      <c r="AN10" s="44"/>
      <c r="AO10" s="44"/>
      <c r="AP10" s="44"/>
      <c r="AQ10" s="44"/>
      <c r="AR10" s="44"/>
      <c r="AS10" s="44"/>
      <c r="AT10" s="45">
        <f>データ!$V$6</f>
        <v>283.51</v>
      </c>
      <c r="AU10" s="46"/>
      <c r="AV10" s="46"/>
      <c r="AW10" s="46"/>
      <c r="AX10" s="46"/>
      <c r="AY10" s="46"/>
      <c r="AZ10" s="46"/>
      <c r="BA10" s="46"/>
      <c r="BB10" s="47">
        <f>データ!$W$6</f>
        <v>1543.44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frLM1efjPIZJI9MOsYNgyCTARl0mZAujt5HiXP6m979ByJy3Y7GbqLMO8QsNJyMoJwYlg4YaPuzagBxc0EBvw==" saltValue="UbTTV2CGptCOVeTY8c51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342076</v>
      </c>
      <c r="D6" s="20">
        <f t="shared" si="3"/>
        <v>46</v>
      </c>
      <c r="E6" s="20">
        <f t="shared" si="3"/>
        <v>1</v>
      </c>
      <c r="F6" s="20">
        <f t="shared" si="3"/>
        <v>0</v>
      </c>
      <c r="G6" s="20">
        <f t="shared" si="3"/>
        <v>1</v>
      </c>
      <c r="H6" s="20" t="str">
        <f t="shared" si="3"/>
        <v>広島県　福山市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63.79</v>
      </c>
      <c r="P6" s="21">
        <f t="shared" si="3"/>
        <v>95.91</v>
      </c>
      <c r="Q6" s="21">
        <f t="shared" si="3"/>
        <v>2761</v>
      </c>
      <c r="R6" s="21">
        <f t="shared" si="3"/>
        <v>458192</v>
      </c>
      <c r="S6" s="21">
        <f t="shared" si="3"/>
        <v>517.72</v>
      </c>
      <c r="T6" s="21">
        <f t="shared" si="3"/>
        <v>885.02</v>
      </c>
      <c r="U6" s="21">
        <f t="shared" si="3"/>
        <v>437582</v>
      </c>
      <c r="V6" s="21">
        <f t="shared" si="3"/>
        <v>283.51</v>
      </c>
      <c r="W6" s="21">
        <f t="shared" si="3"/>
        <v>1543.44</v>
      </c>
      <c r="X6" s="22">
        <f>IF(X7="",NA(),X7)</f>
        <v>126.19</v>
      </c>
      <c r="Y6" s="22">
        <f t="shared" ref="Y6:AG6" si="4">IF(Y7="",NA(),Y7)</f>
        <v>125.16</v>
      </c>
      <c r="Z6" s="22">
        <f t="shared" si="4"/>
        <v>123.94</v>
      </c>
      <c r="AA6" s="22">
        <f t="shared" si="4"/>
        <v>117.37</v>
      </c>
      <c r="AB6" s="22">
        <f t="shared" si="4"/>
        <v>118.78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132.18</v>
      </c>
      <c r="AU6" s="22">
        <f t="shared" ref="AU6:BC6" si="6">IF(AU7="",NA(),AU7)</f>
        <v>132.75</v>
      </c>
      <c r="AV6" s="22">
        <f t="shared" si="6"/>
        <v>145.57</v>
      </c>
      <c r="AW6" s="22">
        <f t="shared" si="6"/>
        <v>147.63</v>
      </c>
      <c r="AX6" s="22">
        <f t="shared" si="6"/>
        <v>156.91</v>
      </c>
      <c r="AY6" s="22">
        <f t="shared" si="6"/>
        <v>250.03</v>
      </c>
      <c r="AZ6" s="22">
        <f t="shared" si="6"/>
        <v>239.45</v>
      </c>
      <c r="BA6" s="22">
        <f t="shared" si="6"/>
        <v>246.01</v>
      </c>
      <c r="BB6" s="22">
        <f t="shared" si="6"/>
        <v>228.89</v>
      </c>
      <c r="BC6" s="22">
        <f t="shared" si="6"/>
        <v>232.66</v>
      </c>
      <c r="BD6" s="21" t="str">
        <f>IF(BD7="","",IF(BD7="-","【-】","【"&amp;SUBSTITUTE(TEXT(BD7,"#,##0.00"),"-","△")&amp;"】"))</f>
        <v>【243.36】</v>
      </c>
      <c r="BE6" s="22">
        <f>IF(BE7="",NA(),BE7)</f>
        <v>481.75</v>
      </c>
      <c r="BF6" s="22">
        <f t="shared" ref="BF6:BN6" si="7">IF(BF7="",NA(),BF7)</f>
        <v>463.87</v>
      </c>
      <c r="BG6" s="22">
        <f t="shared" si="7"/>
        <v>455.26</v>
      </c>
      <c r="BH6" s="22">
        <f t="shared" si="7"/>
        <v>446.73</v>
      </c>
      <c r="BI6" s="22">
        <f t="shared" si="7"/>
        <v>440.44</v>
      </c>
      <c r="BJ6" s="22">
        <f t="shared" si="7"/>
        <v>254.19</v>
      </c>
      <c r="BK6" s="22">
        <f t="shared" si="7"/>
        <v>259.56</v>
      </c>
      <c r="BL6" s="22">
        <f t="shared" si="7"/>
        <v>248.92</v>
      </c>
      <c r="BM6" s="22">
        <f t="shared" si="7"/>
        <v>251.26</v>
      </c>
      <c r="BN6" s="22">
        <f t="shared" si="7"/>
        <v>255.84</v>
      </c>
      <c r="BO6" s="21" t="str">
        <f>IF(BO7="","",IF(BO7="-","【-】","【"&amp;SUBSTITUTE(TEXT(BO7,"#,##0.00"),"-","△")&amp;"】"))</f>
        <v>【265.93】</v>
      </c>
      <c r="BP6" s="22">
        <f>IF(BP7="",NA(),BP7)</f>
        <v>121.23</v>
      </c>
      <c r="BQ6" s="22">
        <f t="shared" ref="BQ6:BY6" si="8">IF(BQ7="",NA(),BQ7)</f>
        <v>120.4</v>
      </c>
      <c r="BR6" s="22">
        <f t="shared" si="8"/>
        <v>119.07</v>
      </c>
      <c r="BS6" s="22">
        <f t="shared" si="8"/>
        <v>110.03</v>
      </c>
      <c r="BT6" s="22">
        <f t="shared" si="8"/>
        <v>112.35</v>
      </c>
      <c r="BU6" s="22">
        <f t="shared" si="8"/>
        <v>107.42</v>
      </c>
      <c r="BV6" s="22">
        <f t="shared" si="8"/>
        <v>105.07</v>
      </c>
      <c r="BW6" s="22">
        <f t="shared" si="8"/>
        <v>107.54</v>
      </c>
      <c r="BX6" s="22">
        <f t="shared" si="8"/>
        <v>101.93</v>
      </c>
      <c r="BY6" s="22">
        <f t="shared" si="8"/>
        <v>102.36</v>
      </c>
      <c r="BZ6" s="21" t="str">
        <f>IF(BZ7="","",IF(BZ7="-","【-】","【"&amp;SUBSTITUTE(TEXT(BZ7,"#,##0.00"),"-","△")&amp;"】"))</f>
        <v>【97.82】</v>
      </c>
      <c r="CA6" s="22">
        <f>IF(CA7="",NA(),CA7)</f>
        <v>130.72</v>
      </c>
      <c r="CB6" s="22">
        <f t="shared" ref="CB6:CJ6" si="9">IF(CB7="",NA(),CB7)</f>
        <v>130.59</v>
      </c>
      <c r="CC6" s="22">
        <f t="shared" si="9"/>
        <v>131.49</v>
      </c>
      <c r="CD6" s="22">
        <f t="shared" si="9"/>
        <v>142.49</v>
      </c>
      <c r="CE6" s="22">
        <f t="shared" si="9"/>
        <v>139.9</v>
      </c>
      <c r="CF6" s="22">
        <f t="shared" si="9"/>
        <v>157.19</v>
      </c>
      <c r="CG6" s="22">
        <f t="shared" si="9"/>
        <v>153.71</v>
      </c>
      <c r="CH6" s="22">
        <f t="shared" si="9"/>
        <v>155.9</v>
      </c>
      <c r="CI6" s="22">
        <f t="shared" si="9"/>
        <v>162.47</v>
      </c>
      <c r="CJ6" s="22">
        <f t="shared" si="9"/>
        <v>165.52</v>
      </c>
      <c r="CK6" s="21" t="str">
        <f>IF(CK7="","",IF(CK7="-","【-】","【"&amp;SUBSTITUTE(TEXT(CK7,"#,##0.00"),"-","△")&amp;"】"))</f>
        <v>【177.56】</v>
      </c>
      <c r="CL6" s="22">
        <f>IF(CL7="",NA(),CL7)</f>
        <v>66.19</v>
      </c>
      <c r="CM6" s="22">
        <f t="shared" ref="CM6:CU6" si="10">IF(CM7="",NA(),CM7)</f>
        <v>67.11</v>
      </c>
      <c r="CN6" s="22">
        <f t="shared" si="10"/>
        <v>65.59</v>
      </c>
      <c r="CO6" s="22">
        <f t="shared" si="10"/>
        <v>65.59</v>
      </c>
      <c r="CP6" s="22">
        <f t="shared" si="10"/>
        <v>65.349999999999994</v>
      </c>
      <c r="CQ6" s="22">
        <f t="shared" si="10"/>
        <v>63.16</v>
      </c>
      <c r="CR6" s="22">
        <f t="shared" si="10"/>
        <v>64.41</v>
      </c>
      <c r="CS6" s="22">
        <f t="shared" si="10"/>
        <v>64.11</v>
      </c>
      <c r="CT6" s="22">
        <f t="shared" si="10"/>
        <v>63.81</v>
      </c>
      <c r="CU6" s="22">
        <f t="shared" si="10"/>
        <v>63.58</v>
      </c>
      <c r="CV6" s="21" t="str">
        <f>IF(CV7="","",IF(CV7="-","【-】","【"&amp;SUBSTITUTE(TEXT(CV7,"#,##0.00"),"-","△")&amp;"】"))</f>
        <v>【59.81】</v>
      </c>
      <c r="CW6" s="22">
        <f>IF(CW7="",NA(),CW7)</f>
        <v>94.7</v>
      </c>
      <c r="CX6" s="22">
        <f t="shared" ref="CX6:DF6" si="11">IF(CX7="",NA(),CX7)</f>
        <v>95.13</v>
      </c>
      <c r="CY6" s="22">
        <f t="shared" si="11"/>
        <v>95.8</v>
      </c>
      <c r="CZ6" s="22">
        <f t="shared" si="11"/>
        <v>94.94</v>
      </c>
      <c r="DA6" s="22">
        <f t="shared" si="11"/>
        <v>94.35</v>
      </c>
      <c r="DB6" s="22">
        <f t="shared" si="11"/>
        <v>91.48</v>
      </c>
      <c r="DC6" s="22">
        <f t="shared" si="11"/>
        <v>91.64</v>
      </c>
      <c r="DD6" s="22">
        <f t="shared" si="11"/>
        <v>92.09</v>
      </c>
      <c r="DE6" s="22">
        <f t="shared" si="11"/>
        <v>91.76</v>
      </c>
      <c r="DF6" s="22">
        <f t="shared" si="11"/>
        <v>91.22</v>
      </c>
      <c r="DG6" s="21" t="str">
        <f>IF(DG7="","",IF(DG7="-","【-】","【"&amp;SUBSTITUTE(TEXT(DG7,"#,##0.00"),"-","△")&amp;"】"))</f>
        <v>【89.42】</v>
      </c>
      <c r="DH6" s="22">
        <f>IF(DH7="",NA(),DH7)</f>
        <v>47.26</v>
      </c>
      <c r="DI6" s="22">
        <f t="shared" ref="DI6:DQ6" si="12">IF(DI7="",NA(),DI7)</f>
        <v>48</v>
      </c>
      <c r="DJ6" s="22">
        <f t="shared" si="12"/>
        <v>48.28</v>
      </c>
      <c r="DK6" s="22">
        <f t="shared" si="12"/>
        <v>48.84</v>
      </c>
      <c r="DL6" s="22">
        <f t="shared" si="12"/>
        <v>49.06</v>
      </c>
      <c r="DM6" s="22">
        <f t="shared" si="12"/>
        <v>51.13</v>
      </c>
      <c r="DN6" s="22">
        <f t="shared" si="12"/>
        <v>51.62</v>
      </c>
      <c r="DO6" s="22">
        <f t="shared" si="12"/>
        <v>52.16</v>
      </c>
      <c r="DP6" s="22">
        <f t="shared" si="12"/>
        <v>52.59</v>
      </c>
      <c r="DQ6" s="22">
        <f t="shared" si="12"/>
        <v>52.74</v>
      </c>
      <c r="DR6" s="21" t="str">
        <f>IF(DR7="","",IF(DR7="-","【-】","【"&amp;SUBSTITUTE(TEXT(DR7,"#,##0.00"),"-","△")&amp;"】"))</f>
        <v>【52.02】</v>
      </c>
      <c r="DS6" s="22">
        <f>IF(DS7="",NA(),DS7)</f>
        <v>30.51</v>
      </c>
      <c r="DT6" s="22">
        <f t="shared" ref="DT6:EB6" si="13">IF(DT7="",NA(),DT7)</f>
        <v>30.79</v>
      </c>
      <c r="DU6" s="22">
        <f t="shared" si="13"/>
        <v>31.18</v>
      </c>
      <c r="DV6" s="22">
        <f t="shared" si="13"/>
        <v>30.95</v>
      </c>
      <c r="DW6" s="22">
        <f t="shared" si="13"/>
        <v>31.09</v>
      </c>
      <c r="DX6" s="22">
        <f t="shared" si="13"/>
        <v>22.41</v>
      </c>
      <c r="DY6" s="22">
        <f t="shared" si="13"/>
        <v>23.68</v>
      </c>
      <c r="DZ6" s="22">
        <f t="shared" si="13"/>
        <v>25.76</v>
      </c>
      <c r="EA6" s="22">
        <f t="shared" si="13"/>
        <v>27.51</v>
      </c>
      <c r="EB6" s="22">
        <f t="shared" si="13"/>
        <v>28.57</v>
      </c>
      <c r="EC6" s="21" t="str">
        <f>IF(EC7="","",IF(EC7="-","【-】","【"&amp;SUBSTITUTE(TEXT(EC7,"#,##0.00"),"-","△")&amp;"】"))</f>
        <v>【25.37】</v>
      </c>
      <c r="ED6" s="22">
        <f>IF(ED7="",NA(),ED7)</f>
        <v>1.1200000000000001</v>
      </c>
      <c r="EE6" s="22">
        <f t="shared" ref="EE6:EM6" si="14">IF(EE7="",NA(),EE7)</f>
        <v>1.1599999999999999</v>
      </c>
      <c r="EF6" s="22">
        <f t="shared" si="14"/>
        <v>1.1000000000000001</v>
      </c>
      <c r="EG6" s="22">
        <f t="shared" si="14"/>
        <v>1.45</v>
      </c>
      <c r="EH6" s="22">
        <f t="shared" si="14"/>
        <v>1.31</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342076</v>
      </c>
      <c r="D7" s="24">
        <v>46</v>
      </c>
      <c r="E7" s="24">
        <v>1</v>
      </c>
      <c r="F7" s="24">
        <v>0</v>
      </c>
      <c r="G7" s="24">
        <v>1</v>
      </c>
      <c r="H7" s="24" t="s">
        <v>93</v>
      </c>
      <c r="I7" s="24" t="s">
        <v>94</v>
      </c>
      <c r="J7" s="24" t="s">
        <v>95</v>
      </c>
      <c r="K7" s="24" t="s">
        <v>96</v>
      </c>
      <c r="L7" s="24" t="s">
        <v>97</v>
      </c>
      <c r="M7" s="24" t="s">
        <v>98</v>
      </c>
      <c r="N7" s="25" t="s">
        <v>99</v>
      </c>
      <c r="O7" s="25">
        <v>63.79</v>
      </c>
      <c r="P7" s="25">
        <v>95.91</v>
      </c>
      <c r="Q7" s="25">
        <v>2761</v>
      </c>
      <c r="R7" s="25">
        <v>458192</v>
      </c>
      <c r="S7" s="25">
        <v>517.72</v>
      </c>
      <c r="T7" s="25">
        <v>885.02</v>
      </c>
      <c r="U7" s="25">
        <v>437582</v>
      </c>
      <c r="V7" s="25">
        <v>283.51</v>
      </c>
      <c r="W7" s="25">
        <v>1543.44</v>
      </c>
      <c r="X7" s="25">
        <v>126.19</v>
      </c>
      <c r="Y7" s="25">
        <v>125.16</v>
      </c>
      <c r="Z7" s="25">
        <v>123.94</v>
      </c>
      <c r="AA7" s="25">
        <v>117.37</v>
      </c>
      <c r="AB7" s="25">
        <v>118.78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132.18</v>
      </c>
      <c r="AU7" s="25">
        <v>132.75</v>
      </c>
      <c r="AV7" s="25">
        <v>145.57</v>
      </c>
      <c r="AW7" s="25">
        <v>147.63</v>
      </c>
      <c r="AX7" s="25">
        <v>156.91</v>
      </c>
      <c r="AY7" s="25">
        <v>250.03</v>
      </c>
      <c r="AZ7" s="25">
        <v>239.45</v>
      </c>
      <c r="BA7" s="25">
        <v>246.01</v>
      </c>
      <c r="BB7" s="25">
        <v>228.89</v>
      </c>
      <c r="BC7" s="25">
        <v>232.66</v>
      </c>
      <c r="BD7" s="25">
        <v>243.36</v>
      </c>
      <c r="BE7" s="25">
        <v>481.75</v>
      </c>
      <c r="BF7" s="25">
        <v>463.87</v>
      </c>
      <c r="BG7" s="25">
        <v>455.26</v>
      </c>
      <c r="BH7" s="25">
        <v>446.73</v>
      </c>
      <c r="BI7" s="25">
        <v>440.44</v>
      </c>
      <c r="BJ7" s="25">
        <v>254.19</v>
      </c>
      <c r="BK7" s="25">
        <v>259.56</v>
      </c>
      <c r="BL7" s="25">
        <v>248.92</v>
      </c>
      <c r="BM7" s="25">
        <v>251.26</v>
      </c>
      <c r="BN7" s="25">
        <v>255.84</v>
      </c>
      <c r="BO7" s="25">
        <v>265.93</v>
      </c>
      <c r="BP7" s="25">
        <v>121.23</v>
      </c>
      <c r="BQ7" s="25">
        <v>120.4</v>
      </c>
      <c r="BR7" s="25">
        <v>119.07</v>
      </c>
      <c r="BS7" s="25">
        <v>110.03</v>
      </c>
      <c r="BT7" s="25">
        <v>112.35</v>
      </c>
      <c r="BU7" s="25">
        <v>107.42</v>
      </c>
      <c r="BV7" s="25">
        <v>105.07</v>
      </c>
      <c r="BW7" s="25">
        <v>107.54</v>
      </c>
      <c r="BX7" s="25">
        <v>101.93</v>
      </c>
      <c r="BY7" s="25">
        <v>102.36</v>
      </c>
      <c r="BZ7" s="25">
        <v>97.82</v>
      </c>
      <c r="CA7" s="25">
        <v>130.72</v>
      </c>
      <c r="CB7" s="25">
        <v>130.59</v>
      </c>
      <c r="CC7" s="25">
        <v>131.49</v>
      </c>
      <c r="CD7" s="25">
        <v>142.49</v>
      </c>
      <c r="CE7" s="25">
        <v>139.9</v>
      </c>
      <c r="CF7" s="25">
        <v>157.19</v>
      </c>
      <c r="CG7" s="25">
        <v>153.71</v>
      </c>
      <c r="CH7" s="25">
        <v>155.9</v>
      </c>
      <c r="CI7" s="25">
        <v>162.47</v>
      </c>
      <c r="CJ7" s="25">
        <v>165.52</v>
      </c>
      <c r="CK7" s="25">
        <v>177.56</v>
      </c>
      <c r="CL7" s="25">
        <v>66.19</v>
      </c>
      <c r="CM7" s="25">
        <v>67.11</v>
      </c>
      <c r="CN7" s="25">
        <v>65.59</v>
      </c>
      <c r="CO7" s="25">
        <v>65.59</v>
      </c>
      <c r="CP7" s="25">
        <v>65.349999999999994</v>
      </c>
      <c r="CQ7" s="25">
        <v>63.16</v>
      </c>
      <c r="CR7" s="25">
        <v>64.41</v>
      </c>
      <c r="CS7" s="25">
        <v>64.11</v>
      </c>
      <c r="CT7" s="25">
        <v>63.81</v>
      </c>
      <c r="CU7" s="25">
        <v>63.58</v>
      </c>
      <c r="CV7" s="25">
        <v>59.81</v>
      </c>
      <c r="CW7" s="25">
        <v>94.7</v>
      </c>
      <c r="CX7" s="25">
        <v>95.13</v>
      </c>
      <c r="CY7" s="25">
        <v>95.8</v>
      </c>
      <c r="CZ7" s="25">
        <v>94.94</v>
      </c>
      <c r="DA7" s="25">
        <v>94.35</v>
      </c>
      <c r="DB7" s="25">
        <v>91.48</v>
      </c>
      <c r="DC7" s="25">
        <v>91.64</v>
      </c>
      <c r="DD7" s="25">
        <v>92.09</v>
      </c>
      <c r="DE7" s="25">
        <v>91.76</v>
      </c>
      <c r="DF7" s="25">
        <v>91.22</v>
      </c>
      <c r="DG7" s="25">
        <v>89.42</v>
      </c>
      <c r="DH7" s="25">
        <v>47.26</v>
      </c>
      <c r="DI7" s="25">
        <v>48</v>
      </c>
      <c r="DJ7" s="25">
        <v>48.28</v>
      </c>
      <c r="DK7" s="25">
        <v>48.84</v>
      </c>
      <c r="DL7" s="25">
        <v>49.06</v>
      </c>
      <c r="DM7" s="25">
        <v>51.13</v>
      </c>
      <c r="DN7" s="25">
        <v>51.62</v>
      </c>
      <c r="DO7" s="25">
        <v>52.16</v>
      </c>
      <c r="DP7" s="25">
        <v>52.59</v>
      </c>
      <c r="DQ7" s="25">
        <v>52.74</v>
      </c>
      <c r="DR7" s="25">
        <v>52.02</v>
      </c>
      <c r="DS7" s="25">
        <v>30.51</v>
      </c>
      <c r="DT7" s="25">
        <v>30.79</v>
      </c>
      <c r="DU7" s="25">
        <v>31.18</v>
      </c>
      <c r="DV7" s="25">
        <v>30.95</v>
      </c>
      <c r="DW7" s="25">
        <v>31.09</v>
      </c>
      <c r="DX7" s="25">
        <v>22.41</v>
      </c>
      <c r="DY7" s="25">
        <v>23.68</v>
      </c>
      <c r="DZ7" s="25">
        <v>25.76</v>
      </c>
      <c r="EA7" s="25">
        <v>27.51</v>
      </c>
      <c r="EB7" s="25">
        <v>28.57</v>
      </c>
      <c r="EC7" s="25">
        <v>25.37</v>
      </c>
      <c r="ED7" s="25">
        <v>1.1200000000000001</v>
      </c>
      <c r="EE7" s="25">
        <v>1.1599999999999999</v>
      </c>
      <c r="EF7" s="25">
        <v>1.1000000000000001</v>
      </c>
      <c r="EG7" s="25">
        <v>1.45</v>
      </c>
      <c r="EH7" s="25">
        <v>1.31</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寛史</cp:lastModifiedBy>
  <dcterms:created xsi:type="dcterms:W3CDTF">2025-01-24T06:53:36Z</dcterms:created>
  <dcterms:modified xsi:type="dcterms:W3CDTF">2025-01-31T05:31:21Z</dcterms:modified>
  <cp:category/>
</cp:coreProperties>
</file>