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120040-gesuidoseibika\000000MASTER\■調査・提出物■\001_広島県等_調査メール等提出物一件\0令和０６年度（県等メール）\709_（2月3日〆）【広島県市町行財政課】公営企業に係る経営比較分析表（令和５年度決算）の分析等について（依頼）\修正依頼\"/>
    </mc:Choice>
  </mc:AlternateContent>
  <workbookProtection workbookAlgorithmName="SHA-512" workbookHashValue="yj+xzGcTMxJ1C+hHrH1O3hLBnnKSKYcGrJTBXdmLg7Pfe3FUjj2FtYAUv/sSF4SlmWz/OBvevJOesz7GywMnZw==" workbookSaltValue="ZaetpBlsbIb/3+GppCM5uA==" workbookSpinCount="100000" lockStructure="1"/>
  <bookViews>
    <workbookView xWindow="0" yWindow="0" windowWidth="23040" windowHeight="9216"/>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AT8" i="4" s="1"/>
  <c r="S6" i="5"/>
  <c r="R6" i="5"/>
  <c r="AD10" i="4" s="1"/>
  <c r="Q6" i="5"/>
  <c r="P6" i="5"/>
  <c r="P10" i="4" s="1"/>
  <c r="O6" i="5"/>
  <c r="N6" i="5"/>
  <c r="B10" i="4" s="1"/>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K85" i="4"/>
  <c r="J85" i="4"/>
  <c r="I85" i="4"/>
  <c r="H85" i="4"/>
  <c r="G85" i="4"/>
  <c r="F85" i="4"/>
  <c r="E85" i="4"/>
  <c r="BB10" i="4"/>
  <c r="AT10" i="4"/>
  <c r="AL10" i="4"/>
  <c r="W10" i="4"/>
  <c r="I10" i="4"/>
  <c r="BB8" i="4"/>
  <c r="AL8" i="4"/>
  <c r="AD8" i="4"/>
  <c r="W8" i="4"/>
  <c r="P8" i="4"/>
  <c r="I8" i="4"/>
  <c r="B8" i="4"/>
  <c r="B6" i="4"/>
</calcChain>
</file>

<file path=xl/sharedStrings.xml><?xml version="1.0" encoding="utf-8"?>
<sst xmlns="http://schemas.openxmlformats.org/spreadsheetml/2006/main" count="257" uniqueCount="115">
  <si>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</si>
  <si>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</si>
  <si>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</si>
  <si>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</si>
  <si>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</si>
  <si>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</si>
  <si>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</si>
  <si>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</si>
  <si>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</si>
  <si>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</si>
  <si>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</si>
  <si>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</si>
  <si>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</si>
  <si>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</si>
  <si>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</si>
  <si>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</si>
  <si>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</si>
  <si>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</si>
  <si>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</si>
  <si>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</si>
  <si>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</si>
  <si>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</si>
  <si>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</si>
  <si>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</si>
  <si>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</si>
  <si>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</si>
  <si>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</si>
  <si>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</si>
  <si>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</si>
  <si>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</si>
  <si>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</si>
  <si>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</si>
  <si>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</si>
  <si>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</si>
  <si>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</si>
  <si>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</si>
  <si>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</si>
  <si>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</si>
  <si>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</si>
  <si>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</si>
  <si>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</si>
  <si>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</si>
  <si>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</si>
  <si>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</si>
  <si>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</si>
  <si>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</si>
  <si>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</si>
  <si>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</si>
  <si>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</si>
  <si>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</si>
  <si>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</si>
  <si>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</si>
  <si>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</si>
  <si>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</si>
  <si>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</si>
  <si>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</si>
  <si>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</si>
  <si>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</si>
  <si>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</si>
  <si>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</si>
  <si>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</si>
  <si>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</si>
  <si>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</si>
  <si>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</si>
  <si>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</si>
  <si>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</si>
  <si>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</si>
  <si>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</si>
  <si>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</si>
  <si>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</si>
  <si>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</si>
  <si>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</si>
  <si>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</si>
  <si>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</si>
  <si>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</si>
  <si>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</si>
  <si>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</si>
  <si>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</si>
  <si>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</si>
  <si>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</si>
  <si>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</si>
  <si>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</si>
  <si>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</si>
  <si>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</si>
  <si>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</si>
  <si>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</si>
  <si>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</si>
  <si>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</si>
  <si>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</si>
  <si>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</si>
  <si>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</si>
  <si>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</si>
  <si>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</si>
  <si>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</si>
  <si>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</si>
  <si>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</si>
  <si>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</si>
  <si>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</si>
  <si>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</si>
  <si>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</si>
  <si>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</si>
  <si>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</si>
  <si>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</si>
  <si>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</si>
  <si>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</si>
  <si>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</si>
  <si>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</si>
  <si>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</si>
  <si>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</si>
  <si>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</si>
  <si>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</si>
  <si>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</si>
  <si>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有形固定資産減価償却率は高いほど施設が老朽化していることを示します。類似団体と比較して高い傾向にあります。当市は汚水事業の事業開始から事業開始後30年を経過し、類似団体区分30年未満の他団体に比べ、事業開始後年数が経過していること、更に雨水事業は汚水事業に先行して昭和42年度から整備していることが原因であると考えられます。
　雨水整備については、ストックマネジメント計画に基づいて長寿命化を図っていきます。また、未整備区域については、順次、計画的に整備を進めます。
　汚水整備については、概ね今後20年間は管渠の耐用年数である50年の範囲内です。当面は、管渠の状況を点検し、劣化が確認された箇所について、管更生等を随時進めていきます。</t>
    <rPh sb="77" eb="79">
      <t>ケイカ</t>
    </rPh>
    <rPh sb="117" eb="118">
      <t>サラ</t>
    </rPh>
    <rPh sb="229" eb="230">
      <t>スス</t>
    </rPh>
    <rPh sb="311" eb="312">
      <t>スス</t>
    </rPh>
    <phoneticPr fontId="4"/>
  </si>
  <si>
    <t>①単年度収支の状況を示しており、100％以上が黒字となります。令和5年度に使用料を現行比20％増で改定しましたが、物件費等の増により赤字となっています。
②令和5年度に赤字となりましたが、繰越利益剰余金で補填したことから累積欠損金はありません。
③短期的な債務に対する支払い能力を示しています。100％未満であるため短期的な支払能力に脆弱性があると言えます。経営戦略では企業債残高を令和14年度までに減少させていくこととしており、今後も流動比率を高めてまいります。
④類似団体よりも高い状況となっています。令和2年度から資本費平準化債の借入を開始し、使用料収入で賄うべき企業債残高が年々増加傾向にあります。
⑤汚水処理に係る維持管理費を使用料でどの程度賄えているかを示します。類似団体と同様の状況です。今後も経費縮減に努めていきます。
⑥有収水量1㎥あたり、どれだけ費用がかかっているかを示します。類似団体に比べ高い状況にあります。これは、供用開始から30年を経過したことで高資本費対策に関する一般会計繰出金を受けることができなくなったため収入が減少し、処理原価が上昇たものです。今後も経費節減に努めてまいります。
⑦流域関連公共下水道のため施設利用（汚水処理場）はありません。　
⑧下水道を使用できる区域の人口に対して，実際にどれだけの人口が下水道に接続しているかを示します。類似団体とほぼ同様の状況ですが、今後も普及促進に努めてまいります。</t>
    <rPh sb="31" eb="33">
      <t>レイワ</t>
    </rPh>
    <rPh sb="34" eb="36">
      <t>ネンド</t>
    </rPh>
    <rPh sb="37" eb="40">
      <t>シヨウリョウ</t>
    </rPh>
    <rPh sb="41" eb="44">
      <t>ゲンコウヒ</t>
    </rPh>
    <rPh sb="47" eb="48">
      <t>ゾウ</t>
    </rPh>
    <rPh sb="49" eb="51">
      <t>カイテイ</t>
    </rPh>
    <rPh sb="57" eb="60">
      <t>ブッケンヒ</t>
    </rPh>
    <rPh sb="60" eb="61">
      <t>トウ</t>
    </rPh>
    <rPh sb="62" eb="63">
      <t>ゾウ</t>
    </rPh>
    <rPh sb="66" eb="68">
      <t>アカジ</t>
    </rPh>
    <rPh sb="78" eb="80">
      <t>レイワ</t>
    </rPh>
    <rPh sb="81" eb="83">
      <t>ネンド</t>
    </rPh>
    <rPh sb="94" eb="101">
      <t>クリコシリエキジョウヨキン</t>
    </rPh>
    <rPh sb="102" eb="104">
      <t>ホテン</t>
    </rPh>
    <rPh sb="110" eb="112">
      <t>ルイセキ</t>
    </rPh>
    <rPh sb="112" eb="115">
      <t>ケッソンキン</t>
    </rPh>
    <rPh sb="234" eb="236">
      <t>ルイジ</t>
    </rPh>
    <rPh sb="236" eb="238">
      <t>ダンタイ</t>
    </rPh>
    <rPh sb="241" eb="242">
      <t>タカ</t>
    </rPh>
    <rPh sb="243" eb="245">
      <t>ジョウキョウ</t>
    </rPh>
    <rPh sb="253" eb="255">
      <t>レイワ</t>
    </rPh>
    <rPh sb="256" eb="258">
      <t>ネンド</t>
    </rPh>
    <rPh sb="260" eb="263">
      <t>シホンヒ</t>
    </rPh>
    <rPh sb="263" eb="266">
      <t>ヘイジュンカ</t>
    </rPh>
    <rPh sb="266" eb="267">
      <t>サイ</t>
    </rPh>
    <rPh sb="268" eb="270">
      <t>カリイレ</t>
    </rPh>
    <rPh sb="271" eb="273">
      <t>カイシ</t>
    </rPh>
    <rPh sb="275" eb="278">
      <t>シヨウリョウ</t>
    </rPh>
    <rPh sb="278" eb="280">
      <t>シュウニュウ</t>
    </rPh>
    <rPh sb="281" eb="282">
      <t>マカナ</t>
    </rPh>
    <rPh sb="285" eb="288">
      <t>キギョウサイ</t>
    </rPh>
    <rPh sb="288" eb="290">
      <t>ザンダカ</t>
    </rPh>
    <rPh sb="291" eb="293">
      <t>ネンネン</t>
    </rPh>
    <rPh sb="293" eb="295">
      <t>ゾウカ</t>
    </rPh>
    <rPh sb="295" eb="297">
      <t>ケイコウ</t>
    </rPh>
    <rPh sb="338" eb="340">
      <t>ルイジ</t>
    </rPh>
    <rPh sb="340" eb="342">
      <t>ダンタイ</t>
    </rPh>
    <rPh sb="343" eb="345">
      <t>ドウヨウ</t>
    </rPh>
    <rPh sb="346" eb="348">
      <t>ジョウキョウ</t>
    </rPh>
    <rPh sb="351" eb="353">
      <t>コンゴ</t>
    </rPh>
    <rPh sb="354" eb="356">
      <t>ケイヒ</t>
    </rPh>
    <rPh sb="356" eb="358">
      <t>シュクゲン</t>
    </rPh>
    <rPh sb="359" eb="360">
      <t>ツト</t>
    </rPh>
    <rPh sb="406" eb="407">
      <t>タカ</t>
    </rPh>
    <rPh sb="408" eb="410">
      <t>ジョウキョウ</t>
    </rPh>
    <rPh sb="420" eb="424">
      <t>キョウヨウカイシ</t>
    </rPh>
    <rPh sb="428" eb="429">
      <t>ネン</t>
    </rPh>
    <rPh sb="430" eb="432">
      <t>ケイカ</t>
    </rPh>
    <rPh sb="451" eb="454">
      <t>クリダシキン</t>
    </rPh>
    <rPh sb="455" eb="456">
      <t>ウ</t>
    </rPh>
    <rPh sb="470" eb="472">
      <t>シュウニュウ</t>
    </rPh>
    <rPh sb="473" eb="475">
      <t>ゲンショウ</t>
    </rPh>
    <rPh sb="596" eb="598">
      <t>ドウヨウ</t>
    </rPh>
    <rPh sb="599" eb="601">
      <t>ジョウキョウ</t>
    </rPh>
    <phoneticPr fontId="16"/>
  </si>
  <si>
    <t>　令和3年1月に下水道事業における経営の健全化に資するため、学識有識者を含めた三原市下水道事業経営審議会を設置し、同年12月に答申を受けました。その後、パブリックコメント等を行った結果である「三原市下水道事業経営戦略（令和4年9月改定版）」をホームページで公表しています。
  令和5年度から下水道使用料を現行比20％増とする改定をしておりますが、収益的収支比率向上を図るため、水洗化率の向上を最重点として取り組んでまいります。
　また、流域関連公共下水道であることから、実施主体である広島県や利用者の東広島市と情報共有を図り連携強化を進めてまいります。</t>
    <rPh sb="221" eb="223">
      <t>カンレン</t>
    </rPh>
    <rPh sb="223" eb="225">
      <t>コウキョウ</t>
    </rPh>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</si>
</sst>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quot;R&quot;yy"/>
  </numFmts>
  <fonts count="19"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font>
    <font>
      <sz val="6"/>
      <name val="ＭＳ Ｐゴシック"/>
      <family val="3"/>
    </font>
    <font>
      <sz val="10"/>
      <color theme="1"/>
      <name val="ＭＳ ゴシック"/>
      <family val="3"/>
      <charset val="128"/>
    </font>
    <font>
      <sz val="11"/>
      <color theme="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7" xfId="0" applyFont="1" applyBorder="1" applyAlignment="1" applyProtection="1">
      <alignment horizontal="left" vertical="top" wrapText="1"/>
      <protection locked="0"/>
    </xf>
    <xf numFmtId="0" fontId="17" fillId="0" borderId="8"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8" fillId="0" borderId="6" xfId="0" applyFont="1" applyBorder="1" applyAlignment="1" applyProtection="1">
      <alignment horizontal="left" vertical="top" wrapText="1"/>
      <protection locked="0"/>
    </xf>
    <xf numFmtId="0" fontId="18" fillId="0" borderId="0" xfId="0" applyFont="1" applyAlignment="1" applyProtection="1">
      <alignment horizontal="left" vertical="top" wrapText="1"/>
      <protection locked="0"/>
    </xf>
    <xf numFmtId="0" fontId="18" fillId="0" borderId="7" xfId="0" applyFont="1" applyBorder="1" applyAlignment="1" applyProtection="1">
      <alignment horizontal="left" vertical="top" wrapText="1"/>
      <protection locked="0"/>
    </xf>
    <xf numFmtId="0" fontId="18" fillId="0" borderId="8" xfId="0" applyFont="1" applyBorder="1" applyAlignment="1" applyProtection="1">
      <alignment horizontal="left" vertical="top" wrapText="1"/>
      <protection locked="0"/>
    </xf>
    <xf numFmtId="0" fontId="18" fillId="0" borderId="1" xfId="0" applyFont="1" applyBorder="1" applyAlignment="1" applyProtection="1">
      <alignment horizontal="left" vertical="top" wrapText="1"/>
      <protection locked="0"/>
    </xf>
    <xf numFmtId="0" fontId="18"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BAE-406E-AAE8-D43C24B8ACDA}"/>
            </c:ext>
          </c:extLst>
        </c:ser>
        <c:dLbls>
          <c:showLegendKey val="0"/>
          <c:showVal val="0"/>
          <c:showCatName val="0"/>
          <c:showSerName val="0"/>
          <c:showPercent val="0"/>
          <c:showBubbleSize val="0"/>
        </c:dLbls>
        <c:gapWidth val="150"/>
        <c:axId val="475673312"/>
        <c:axId val="475674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0.15</c:v>
                </c:pt>
                <c:pt idx="2">
                  <c:v>0.06</c:v>
                </c:pt>
                <c:pt idx="3">
                  <c:v>0.09</c:v>
                </c:pt>
                <c:pt idx="4">
                  <c:v>0.06</c:v>
                </c:pt>
              </c:numCache>
            </c:numRef>
          </c:val>
          <c:smooth val="0"/>
          <c:extLst xmlns:c16r2="http://schemas.microsoft.com/office/drawing/2015/06/chart">
            <c:ext xmlns:c16="http://schemas.microsoft.com/office/drawing/2014/chart" uri="{C3380CC4-5D6E-409C-BE32-E72D297353CC}">
              <c16:uniqueId val="{00000001-7BAE-406E-AAE8-D43C24B8ACDA}"/>
            </c:ext>
          </c:extLst>
        </c:ser>
        <c:dLbls>
          <c:showLegendKey val="0"/>
          <c:showVal val="0"/>
          <c:showCatName val="0"/>
          <c:showSerName val="0"/>
          <c:showPercent val="0"/>
          <c:showBubbleSize val="0"/>
        </c:dLbls>
        <c:marker val="1"/>
        <c:smooth val="0"/>
        <c:axId val="475673312"/>
        <c:axId val="475674880"/>
      </c:lineChart>
      <c:dateAx>
        <c:axId val="475673312"/>
        <c:scaling>
          <c:orientation val="minMax"/>
        </c:scaling>
        <c:delete val="1"/>
        <c:axPos val="b"/>
        <c:numFmt formatCode="&quot;R&quot;yy" sourceLinked="1"/>
        <c:majorTickMark val="none"/>
        <c:minorTickMark val="none"/>
        <c:tickLblPos val="none"/>
        <c:crossAx val="475674880"/>
        <c:crosses val="autoZero"/>
        <c:auto val="1"/>
        <c:lblOffset val="100"/>
        <c:baseTimeUnit val="years"/>
      </c:dateAx>
      <c:valAx>
        <c:axId val="475674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5673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A12-4BB5-A239-F320925DBB32}"/>
            </c:ext>
          </c:extLst>
        </c:ser>
        <c:dLbls>
          <c:showLegendKey val="0"/>
          <c:showVal val="0"/>
          <c:showCatName val="0"/>
          <c:showSerName val="0"/>
          <c:showPercent val="0"/>
          <c:showBubbleSize val="0"/>
        </c:dLbls>
        <c:gapWidth val="150"/>
        <c:axId val="181545064"/>
        <c:axId val="181546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61.51</c:v>
                </c:pt>
                <c:pt idx="2">
                  <c:v>51.2</c:v>
                </c:pt>
                <c:pt idx="3">
                  <c:v>57.32</c:v>
                </c:pt>
                <c:pt idx="4">
                  <c:v>63.71</c:v>
                </c:pt>
              </c:numCache>
            </c:numRef>
          </c:val>
          <c:smooth val="0"/>
          <c:extLst xmlns:c16r2="http://schemas.microsoft.com/office/drawing/2015/06/chart">
            <c:ext xmlns:c16="http://schemas.microsoft.com/office/drawing/2014/chart" uri="{C3380CC4-5D6E-409C-BE32-E72D297353CC}">
              <c16:uniqueId val="{00000001-CA12-4BB5-A239-F320925DBB32}"/>
            </c:ext>
          </c:extLst>
        </c:ser>
        <c:dLbls>
          <c:showLegendKey val="0"/>
          <c:showVal val="0"/>
          <c:showCatName val="0"/>
          <c:showSerName val="0"/>
          <c:showPercent val="0"/>
          <c:showBubbleSize val="0"/>
        </c:dLbls>
        <c:marker val="1"/>
        <c:smooth val="0"/>
        <c:axId val="181545064"/>
        <c:axId val="181546632"/>
      </c:lineChart>
      <c:dateAx>
        <c:axId val="181545064"/>
        <c:scaling>
          <c:orientation val="minMax"/>
        </c:scaling>
        <c:delete val="1"/>
        <c:axPos val="b"/>
        <c:numFmt formatCode="&quot;R&quot;yy" sourceLinked="1"/>
        <c:majorTickMark val="none"/>
        <c:minorTickMark val="none"/>
        <c:tickLblPos val="none"/>
        <c:crossAx val="181546632"/>
        <c:crosses val="autoZero"/>
        <c:auto val="1"/>
        <c:lblOffset val="100"/>
        <c:baseTimeUnit val="years"/>
      </c:dateAx>
      <c:valAx>
        <c:axId val="181546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545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91.33</c:v>
                </c:pt>
                <c:pt idx="2">
                  <c:v>92.33</c:v>
                </c:pt>
                <c:pt idx="3">
                  <c:v>93.09</c:v>
                </c:pt>
                <c:pt idx="4">
                  <c:v>93.25</c:v>
                </c:pt>
              </c:numCache>
            </c:numRef>
          </c:val>
          <c:extLst xmlns:c16r2="http://schemas.microsoft.com/office/drawing/2015/06/chart">
            <c:ext xmlns:c16="http://schemas.microsoft.com/office/drawing/2014/chart" uri="{C3380CC4-5D6E-409C-BE32-E72D297353CC}">
              <c16:uniqueId val="{00000000-FAA1-4EFD-8C37-3740332B903A}"/>
            </c:ext>
          </c:extLst>
        </c:ser>
        <c:dLbls>
          <c:showLegendKey val="0"/>
          <c:showVal val="0"/>
          <c:showCatName val="0"/>
          <c:showSerName val="0"/>
          <c:showPercent val="0"/>
          <c:showBubbleSize val="0"/>
        </c:dLbls>
        <c:gapWidth val="150"/>
        <c:axId val="181547808"/>
        <c:axId val="181548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85.82</c:v>
                </c:pt>
                <c:pt idx="2">
                  <c:v>85.03</c:v>
                </c:pt>
                <c:pt idx="3">
                  <c:v>85.96</c:v>
                </c:pt>
                <c:pt idx="4">
                  <c:v>92.89</c:v>
                </c:pt>
              </c:numCache>
            </c:numRef>
          </c:val>
          <c:smooth val="0"/>
          <c:extLst xmlns:c16r2="http://schemas.microsoft.com/office/drawing/2015/06/chart">
            <c:ext xmlns:c16="http://schemas.microsoft.com/office/drawing/2014/chart" uri="{C3380CC4-5D6E-409C-BE32-E72D297353CC}">
              <c16:uniqueId val="{00000001-FAA1-4EFD-8C37-3740332B903A}"/>
            </c:ext>
          </c:extLst>
        </c:ser>
        <c:dLbls>
          <c:showLegendKey val="0"/>
          <c:showVal val="0"/>
          <c:showCatName val="0"/>
          <c:showSerName val="0"/>
          <c:showPercent val="0"/>
          <c:showBubbleSize val="0"/>
        </c:dLbls>
        <c:marker val="1"/>
        <c:smooth val="0"/>
        <c:axId val="181547808"/>
        <c:axId val="181548200"/>
      </c:lineChart>
      <c:dateAx>
        <c:axId val="181547808"/>
        <c:scaling>
          <c:orientation val="minMax"/>
        </c:scaling>
        <c:delete val="1"/>
        <c:axPos val="b"/>
        <c:numFmt formatCode="&quot;R&quot;yy" sourceLinked="1"/>
        <c:majorTickMark val="none"/>
        <c:minorTickMark val="none"/>
        <c:tickLblPos val="none"/>
        <c:crossAx val="181548200"/>
        <c:crosses val="autoZero"/>
        <c:auto val="1"/>
        <c:lblOffset val="100"/>
        <c:baseTimeUnit val="years"/>
      </c:dateAx>
      <c:valAx>
        <c:axId val="181548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547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107.6</c:v>
                </c:pt>
                <c:pt idx="2">
                  <c:v>112.23</c:v>
                </c:pt>
                <c:pt idx="3">
                  <c:v>111.68</c:v>
                </c:pt>
                <c:pt idx="4">
                  <c:v>99.21</c:v>
                </c:pt>
              </c:numCache>
            </c:numRef>
          </c:val>
          <c:extLst xmlns:c16r2="http://schemas.microsoft.com/office/drawing/2015/06/chart">
            <c:ext xmlns:c16="http://schemas.microsoft.com/office/drawing/2014/chart" uri="{C3380CC4-5D6E-409C-BE32-E72D297353CC}">
              <c16:uniqueId val="{00000000-6338-4098-A470-0DD4B19DEBC0}"/>
            </c:ext>
          </c:extLst>
        </c:ser>
        <c:dLbls>
          <c:showLegendKey val="0"/>
          <c:showVal val="0"/>
          <c:showCatName val="0"/>
          <c:showSerName val="0"/>
          <c:showPercent val="0"/>
          <c:showBubbleSize val="0"/>
        </c:dLbls>
        <c:gapWidth val="150"/>
        <c:axId val="475674488"/>
        <c:axId val="475671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109.91</c:v>
                </c:pt>
                <c:pt idx="2">
                  <c:v>108.61</c:v>
                </c:pt>
                <c:pt idx="3">
                  <c:v>109.58</c:v>
                </c:pt>
                <c:pt idx="4">
                  <c:v>107.64</c:v>
                </c:pt>
              </c:numCache>
            </c:numRef>
          </c:val>
          <c:smooth val="0"/>
          <c:extLst xmlns:c16r2="http://schemas.microsoft.com/office/drawing/2015/06/chart">
            <c:ext xmlns:c16="http://schemas.microsoft.com/office/drawing/2014/chart" uri="{C3380CC4-5D6E-409C-BE32-E72D297353CC}">
              <c16:uniqueId val="{00000001-6338-4098-A470-0DD4B19DEBC0}"/>
            </c:ext>
          </c:extLst>
        </c:ser>
        <c:dLbls>
          <c:showLegendKey val="0"/>
          <c:showVal val="0"/>
          <c:showCatName val="0"/>
          <c:showSerName val="0"/>
          <c:showPercent val="0"/>
          <c:showBubbleSize val="0"/>
        </c:dLbls>
        <c:marker val="1"/>
        <c:smooth val="0"/>
        <c:axId val="475674488"/>
        <c:axId val="475671744"/>
      </c:lineChart>
      <c:dateAx>
        <c:axId val="475674488"/>
        <c:scaling>
          <c:orientation val="minMax"/>
        </c:scaling>
        <c:delete val="1"/>
        <c:axPos val="b"/>
        <c:numFmt formatCode="&quot;R&quot;yy" sourceLinked="1"/>
        <c:majorTickMark val="none"/>
        <c:minorTickMark val="none"/>
        <c:tickLblPos val="none"/>
        <c:crossAx val="475671744"/>
        <c:crosses val="autoZero"/>
        <c:auto val="1"/>
        <c:lblOffset val="100"/>
        <c:baseTimeUnit val="years"/>
      </c:dateAx>
      <c:valAx>
        <c:axId val="475671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5674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39.96</c:v>
                </c:pt>
                <c:pt idx="2">
                  <c:v>41.65</c:v>
                </c:pt>
                <c:pt idx="3">
                  <c:v>43.2</c:v>
                </c:pt>
                <c:pt idx="4">
                  <c:v>44.62</c:v>
                </c:pt>
              </c:numCache>
            </c:numRef>
          </c:val>
          <c:extLst xmlns:c16r2="http://schemas.microsoft.com/office/drawing/2015/06/chart">
            <c:ext xmlns:c16="http://schemas.microsoft.com/office/drawing/2014/chart" uri="{C3380CC4-5D6E-409C-BE32-E72D297353CC}">
              <c16:uniqueId val="{00000000-4277-4E1C-B1BD-71E9D7408119}"/>
            </c:ext>
          </c:extLst>
        </c:ser>
        <c:dLbls>
          <c:showLegendKey val="0"/>
          <c:showVal val="0"/>
          <c:showCatName val="0"/>
          <c:showSerName val="0"/>
          <c:showPercent val="0"/>
          <c:showBubbleSize val="0"/>
        </c:dLbls>
        <c:gapWidth val="150"/>
        <c:axId val="475668608"/>
        <c:axId val="475660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15.29</c:v>
                </c:pt>
                <c:pt idx="2">
                  <c:v>17.809999999999999</c:v>
                </c:pt>
                <c:pt idx="3">
                  <c:v>19.96</c:v>
                </c:pt>
                <c:pt idx="4">
                  <c:v>29.93</c:v>
                </c:pt>
              </c:numCache>
            </c:numRef>
          </c:val>
          <c:smooth val="0"/>
          <c:extLst xmlns:c16r2="http://schemas.microsoft.com/office/drawing/2015/06/chart">
            <c:ext xmlns:c16="http://schemas.microsoft.com/office/drawing/2014/chart" uri="{C3380CC4-5D6E-409C-BE32-E72D297353CC}">
              <c16:uniqueId val="{00000001-4277-4E1C-B1BD-71E9D7408119}"/>
            </c:ext>
          </c:extLst>
        </c:ser>
        <c:dLbls>
          <c:showLegendKey val="0"/>
          <c:showVal val="0"/>
          <c:showCatName val="0"/>
          <c:showSerName val="0"/>
          <c:showPercent val="0"/>
          <c:showBubbleSize val="0"/>
        </c:dLbls>
        <c:marker val="1"/>
        <c:smooth val="0"/>
        <c:axId val="475668608"/>
        <c:axId val="475660768"/>
      </c:lineChart>
      <c:dateAx>
        <c:axId val="475668608"/>
        <c:scaling>
          <c:orientation val="minMax"/>
        </c:scaling>
        <c:delete val="1"/>
        <c:axPos val="b"/>
        <c:numFmt formatCode="&quot;R&quot;yy" sourceLinked="1"/>
        <c:majorTickMark val="none"/>
        <c:minorTickMark val="none"/>
        <c:tickLblPos val="none"/>
        <c:crossAx val="475660768"/>
        <c:crosses val="autoZero"/>
        <c:auto val="1"/>
        <c:lblOffset val="100"/>
        <c:baseTimeUnit val="years"/>
      </c:dateAx>
      <c:valAx>
        <c:axId val="47566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75668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DDB-4246-B45A-FAE8A2A4581F}"/>
            </c:ext>
          </c:extLst>
        </c:ser>
        <c:dLbls>
          <c:showLegendKey val="0"/>
          <c:showVal val="0"/>
          <c:showCatName val="0"/>
          <c:showSerName val="0"/>
          <c:showPercent val="0"/>
          <c:showBubbleSize val="0"/>
        </c:dLbls>
        <c:gapWidth val="150"/>
        <c:axId val="506025264"/>
        <c:axId val="506026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0.11</c:v>
                </c:pt>
                <c:pt idx="2">
                  <c:v>0.64</c:v>
                </c:pt>
                <c:pt idx="3">
                  <c:v>0.83</c:v>
                </c:pt>
                <c:pt idx="4">
                  <c:v>2.74</c:v>
                </c:pt>
              </c:numCache>
            </c:numRef>
          </c:val>
          <c:smooth val="0"/>
          <c:extLst xmlns:c16r2="http://schemas.microsoft.com/office/drawing/2015/06/chart">
            <c:ext xmlns:c16="http://schemas.microsoft.com/office/drawing/2014/chart" uri="{C3380CC4-5D6E-409C-BE32-E72D297353CC}">
              <c16:uniqueId val="{00000001-4DDB-4246-B45A-FAE8A2A4581F}"/>
            </c:ext>
          </c:extLst>
        </c:ser>
        <c:dLbls>
          <c:showLegendKey val="0"/>
          <c:showVal val="0"/>
          <c:showCatName val="0"/>
          <c:showSerName val="0"/>
          <c:showPercent val="0"/>
          <c:showBubbleSize val="0"/>
        </c:dLbls>
        <c:marker val="1"/>
        <c:smooth val="0"/>
        <c:axId val="506025264"/>
        <c:axId val="506026048"/>
      </c:lineChart>
      <c:dateAx>
        <c:axId val="506025264"/>
        <c:scaling>
          <c:orientation val="minMax"/>
        </c:scaling>
        <c:delete val="1"/>
        <c:axPos val="b"/>
        <c:numFmt formatCode="&quot;R&quot;yy" sourceLinked="1"/>
        <c:majorTickMark val="none"/>
        <c:minorTickMark val="none"/>
        <c:tickLblPos val="none"/>
        <c:crossAx val="506026048"/>
        <c:crosses val="autoZero"/>
        <c:auto val="1"/>
        <c:lblOffset val="100"/>
        <c:baseTimeUnit val="years"/>
      </c:dateAx>
      <c:valAx>
        <c:axId val="506026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6025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C69-40FF-B6ED-CB2E82C4B858}"/>
            </c:ext>
          </c:extLst>
        </c:ser>
        <c:dLbls>
          <c:showLegendKey val="0"/>
          <c:showVal val="0"/>
          <c:showCatName val="0"/>
          <c:showSerName val="0"/>
          <c:showPercent val="0"/>
          <c:showBubbleSize val="0"/>
        </c:dLbls>
        <c:gapWidth val="150"/>
        <c:axId val="506020952"/>
        <c:axId val="506021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9.42</c:v>
                </c:pt>
                <c:pt idx="2">
                  <c:v>11.49</c:v>
                </c:pt>
                <c:pt idx="3">
                  <c:v>5.35</c:v>
                </c:pt>
                <c:pt idx="4">
                  <c:v>5.61</c:v>
                </c:pt>
              </c:numCache>
            </c:numRef>
          </c:val>
          <c:smooth val="0"/>
          <c:extLst xmlns:c16r2="http://schemas.microsoft.com/office/drawing/2015/06/chart">
            <c:ext xmlns:c16="http://schemas.microsoft.com/office/drawing/2014/chart" uri="{C3380CC4-5D6E-409C-BE32-E72D297353CC}">
              <c16:uniqueId val="{00000001-6C69-40FF-B6ED-CB2E82C4B858}"/>
            </c:ext>
          </c:extLst>
        </c:ser>
        <c:dLbls>
          <c:showLegendKey val="0"/>
          <c:showVal val="0"/>
          <c:showCatName val="0"/>
          <c:showSerName val="0"/>
          <c:showPercent val="0"/>
          <c:showBubbleSize val="0"/>
        </c:dLbls>
        <c:marker val="1"/>
        <c:smooth val="0"/>
        <c:axId val="506020952"/>
        <c:axId val="506021344"/>
      </c:lineChart>
      <c:dateAx>
        <c:axId val="506020952"/>
        <c:scaling>
          <c:orientation val="minMax"/>
        </c:scaling>
        <c:delete val="1"/>
        <c:axPos val="b"/>
        <c:numFmt formatCode="&quot;R&quot;yy" sourceLinked="1"/>
        <c:majorTickMark val="none"/>
        <c:minorTickMark val="none"/>
        <c:tickLblPos val="none"/>
        <c:crossAx val="506021344"/>
        <c:crosses val="autoZero"/>
        <c:auto val="1"/>
        <c:lblOffset val="100"/>
        <c:baseTimeUnit val="years"/>
      </c:dateAx>
      <c:valAx>
        <c:axId val="506021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6020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35.99</c:v>
                </c:pt>
                <c:pt idx="2">
                  <c:v>65.08</c:v>
                </c:pt>
                <c:pt idx="3">
                  <c:v>90.18</c:v>
                </c:pt>
                <c:pt idx="4">
                  <c:v>86.38</c:v>
                </c:pt>
              </c:numCache>
            </c:numRef>
          </c:val>
          <c:extLst xmlns:c16r2="http://schemas.microsoft.com/office/drawing/2015/06/chart">
            <c:ext xmlns:c16="http://schemas.microsoft.com/office/drawing/2014/chart" uri="{C3380CC4-5D6E-409C-BE32-E72D297353CC}">
              <c16:uniqueId val="{00000000-4EBF-4499-B6D5-71BA3D65675B}"/>
            </c:ext>
          </c:extLst>
        </c:ser>
        <c:dLbls>
          <c:showLegendKey val="0"/>
          <c:showVal val="0"/>
          <c:showCatName val="0"/>
          <c:showSerName val="0"/>
          <c:showPercent val="0"/>
          <c:showBubbleSize val="0"/>
        </c:dLbls>
        <c:gapWidth val="150"/>
        <c:axId val="506028008"/>
        <c:axId val="506030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47.61</c:v>
                </c:pt>
                <c:pt idx="2">
                  <c:v>52.69</c:v>
                </c:pt>
                <c:pt idx="3">
                  <c:v>59.45</c:v>
                </c:pt>
                <c:pt idx="4">
                  <c:v>76.319999999999993</c:v>
                </c:pt>
              </c:numCache>
            </c:numRef>
          </c:val>
          <c:smooth val="0"/>
          <c:extLst xmlns:c16r2="http://schemas.microsoft.com/office/drawing/2015/06/chart">
            <c:ext xmlns:c16="http://schemas.microsoft.com/office/drawing/2014/chart" uri="{C3380CC4-5D6E-409C-BE32-E72D297353CC}">
              <c16:uniqueId val="{00000001-4EBF-4499-B6D5-71BA3D65675B}"/>
            </c:ext>
          </c:extLst>
        </c:ser>
        <c:dLbls>
          <c:showLegendKey val="0"/>
          <c:showVal val="0"/>
          <c:showCatName val="0"/>
          <c:showSerName val="0"/>
          <c:showPercent val="0"/>
          <c:showBubbleSize val="0"/>
        </c:dLbls>
        <c:marker val="1"/>
        <c:smooth val="0"/>
        <c:axId val="506028008"/>
        <c:axId val="506030360"/>
      </c:lineChart>
      <c:dateAx>
        <c:axId val="506028008"/>
        <c:scaling>
          <c:orientation val="minMax"/>
        </c:scaling>
        <c:delete val="1"/>
        <c:axPos val="b"/>
        <c:numFmt formatCode="&quot;R&quot;yy" sourceLinked="1"/>
        <c:majorTickMark val="none"/>
        <c:minorTickMark val="none"/>
        <c:tickLblPos val="none"/>
        <c:crossAx val="506030360"/>
        <c:crosses val="autoZero"/>
        <c:auto val="1"/>
        <c:lblOffset val="100"/>
        <c:baseTimeUnit val="years"/>
      </c:dateAx>
      <c:valAx>
        <c:axId val="506030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6028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formatCode="#,##0.00;&quot;△&quot;#,##0.00;&quot;-&quot;">
                  <c:v>794.91</c:v>
                </c:pt>
                <c:pt idx="3" formatCode="#,##0.00;&quot;△&quot;#,##0.00;&quot;-&quot;">
                  <c:v>962.2</c:v>
                </c:pt>
                <c:pt idx="4" formatCode="#,##0.00;&quot;△&quot;#,##0.00;&quot;-&quot;">
                  <c:v>857.78</c:v>
                </c:pt>
              </c:numCache>
            </c:numRef>
          </c:val>
          <c:extLst xmlns:c16r2="http://schemas.microsoft.com/office/drawing/2015/06/chart">
            <c:ext xmlns:c16="http://schemas.microsoft.com/office/drawing/2014/chart" uri="{C3380CC4-5D6E-409C-BE32-E72D297353CC}">
              <c16:uniqueId val="{00000000-7453-4AFA-989B-CB7172FECDCF}"/>
            </c:ext>
          </c:extLst>
        </c:ser>
        <c:dLbls>
          <c:showLegendKey val="0"/>
          <c:showVal val="0"/>
          <c:showCatName val="0"/>
          <c:showSerName val="0"/>
          <c:showPercent val="0"/>
          <c:showBubbleSize val="0"/>
        </c:dLbls>
        <c:gapWidth val="150"/>
        <c:axId val="506030752"/>
        <c:axId val="506031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1092.22</c:v>
                </c:pt>
                <c:pt idx="2">
                  <c:v>998.38</c:v>
                </c:pt>
                <c:pt idx="3">
                  <c:v>925.32</c:v>
                </c:pt>
                <c:pt idx="4">
                  <c:v>749.43</c:v>
                </c:pt>
              </c:numCache>
            </c:numRef>
          </c:val>
          <c:smooth val="0"/>
          <c:extLst xmlns:c16r2="http://schemas.microsoft.com/office/drawing/2015/06/chart">
            <c:ext xmlns:c16="http://schemas.microsoft.com/office/drawing/2014/chart" uri="{C3380CC4-5D6E-409C-BE32-E72D297353CC}">
              <c16:uniqueId val="{00000001-7453-4AFA-989B-CB7172FECDCF}"/>
            </c:ext>
          </c:extLst>
        </c:ser>
        <c:dLbls>
          <c:showLegendKey val="0"/>
          <c:showVal val="0"/>
          <c:showCatName val="0"/>
          <c:showSerName val="0"/>
          <c:showPercent val="0"/>
          <c:showBubbleSize val="0"/>
        </c:dLbls>
        <c:marker val="1"/>
        <c:smooth val="0"/>
        <c:axId val="506030752"/>
        <c:axId val="506031144"/>
      </c:lineChart>
      <c:dateAx>
        <c:axId val="506030752"/>
        <c:scaling>
          <c:orientation val="minMax"/>
        </c:scaling>
        <c:delete val="1"/>
        <c:axPos val="b"/>
        <c:numFmt formatCode="&quot;R&quot;yy" sourceLinked="1"/>
        <c:majorTickMark val="none"/>
        <c:minorTickMark val="none"/>
        <c:tickLblPos val="none"/>
        <c:crossAx val="506031144"/>
        <c:crosses val="autoZero"/>
        <c:auto val="1"/>
        <c:lblOffset val="100"/>
        <c:baseTimeUnit val="years"/>
      </c:dateAx>
      <c:valAx>
        <c:axId val="506031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6030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137.29</c:v>
                </c:pt>
                <c:pt idx="2">
                  <c:v>122.07</c:v>
                </c:pt>
                <c:pt idx="3">
                  <c:v>106.05</c:v>
                </c:pt>
                <c:pt idx="4">
                  <c:v>96.72</c:v>
                </c:pt>
              </c:numCache>
            </c:numRef>
          </c:val>
          <c:extLst xmlns:c16r2="http://schemas.microsoft.com/office/drawing/2015/06/chart">
            <c:ext xmlns:c16="http://schemas.microsoft.com/office/drawing/2014/chart" uri="{C3380CC4-5D6E-409C-BE32-E72D297353CC}">
              <c16:uniqueId val="{00000000-7574-42B5-BF88-4C13CDEB6E06}"/>
            </c:ext>
          </c:extLst>
        </c:ser>
        <c:dLbls>
          <c:showLegendKey val="0"/>
          <c:showVal val="0"/>
          <c:showCatName val="0"/>
          <c:showSerName val="0"/>
          <c:showPercent val="0"/>
          <c:showBubbleSize val="0"/>
        </c:dLbls>
        <c:gapWidth val="150"/>
        <c:axId val="506019776"/>
        <c:axId val="506022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97.53</c:v>
                </c:pt>
                <c:pt idx="2">
                  <c:v>95.92</c:v>
                </c:pt>
                <c:pt idx="3">
                  <c:v>96.98</c:v>
                </c:pt>
                <c:pt idx="4">
                  <c:v>98.46</c:v>
                </c:pt>
              </c:numCache>
            </c:numRef>
          </c:val>
          <c:smooth val="0"/>
          <c:extLst xmlns:c16r2="http://schemas.microsoft.com/office/drawing/2015/06/chart">
            <c:ext xmlns:c16="http://schemas.microsoft.com/office/drawing/2014/chart" uri="{C3380CC4-5D6E-409C-BE32-E72D297353CC}">
              <c16:uniqueId val="{00000001-7574-42B5-BF88-4C13CDEB6E06}"/>
            </c:ext>
          </c:extLst>
        </c:ser>
        <c:dLbls>
          <c:showLegendKey val="0"/>
          <c:showVal val="0"/>
          <c:showCatName val="0"/>
          <c:showSerName val="0"/>
          <c:showPercent val="0"/>
          <c:showBubbleSize val="0"/>
        </c:dLbls>
        <c:marker val="1"/>
        <c:smooth val="0"/>
        <c:axId val="506019776"/>
        <c:axId val="506022128"/>
      </c:lineChart>
      <c:dateAx>
        <c:axId val="506019776"/>
        <c:scaling>
          <c:orientation val="minMax"/>
        </c:scaling>
        <c:delete val="1"/>
        <c:axPos val="b"/>
        <c:numFmt formatCode="&quot;R&quot;yy" sourceLinked="1"/>
        <c:majorTickMark val="none"/>
        <c:minorTickMark val="none"/>
        <c:tickLblPos val="none"/>
        <c:crossAx val="506022128"/>
        <c:crosses val="autoZero"/>
        <c:auto val="1"/>
        <c:lblOffset val="100"/>
        <c:baseTimeUnit val="years"/>
      </c:dateAx>
      <c:valAx>
        <c:axId val="506022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6019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110.54</c:v>
                </c:pt>
                <c:pt idx="2">
                  <c:v>128.6</c:v>
                </c:pt>
                <c:pt idx="3">
                  <c:v>146.49</c:v>
                </c:pt>
                <c:pt idx="4">
                  <c:v>186.96</c:v>
                </c:pt>
              </c:numCache>
            </c:numRef>
          </c:val>
          <c:extLst xmlns:c16r2="http://schemas.microsoft.com/office/drawing/2015/06/chart">
            <c:ext xmlns:c16="http://schemas.microsoft.com/office/drawing/2014/chart" uri="{C3380CC4-5D6E-409C-BE32-E72D297353CC}">
              <c16:uniqueId val="{00000000-AC9C-400F-9EA4-EC6A51914116}"/>
            </c:ext>
          </c:extLst>
        </c:ser>
        <c:dLbls>
          <c:showLegendKey val="0"/>
          <c:showVal val="0"/>
          <c:showCatName val="0"/>
          <c:showSerName val="0"/>
          <c:showPercent val="0"/>
          <c:showBubbleSize val="0"/>
        </c:dLbls>
        <c:gapWidth val="150"/>
        <c:axId val="506033104"/>
        <c:axId val="506034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155.83000000000001</c:v>
                </c:pt>
                <c:pt idx="2">
                  <c:v>156.75</c:v>
                </c:pt>
                <c:pt idx="3">
                  <c:v>153.54</c:v>
                </c:pt>
                <c:pt idx="4">
                  <c:v>157.44999999999999</c:v>
                </c:pt>
              </c:numCache>
            </c:numRef>
          </c:val>
          <c:smooth val="0"/>
          <c:extLst xmlns:c16r2="http://schemas.microsoft.com/office/drawing/2015/06/chart">
            <c:ext xmlns:c16="http://schemas.microsoft.com/office/drawing/2014/chart" uri="{C3380CC4-5D6E-409C-BE32-E72D297353CC}">
              <c16:uniqueId val="{00000001-AC9C-400F-9EA4-EC6A51914116}"/>
            </c:ext>
          </c:extLst>
        </c:ser>
        <c:dLbls>
          <c:showLegendKey val="0"/>
          <c:showVal val="0"/>
          <c:showCatName val="0"/>
          <c:showSerName val="0"/>
          <c:showPercent val="0"/>
          <c:showBubbleSize val="0"/>
        </c:dLbls>
        <c:marker val="1"/>
        <c:smooth val="0"/>
        <c:axId val="506033104"/>
        <c:axId val="506034672"/>
      </c:lineChart>
      <c:dateAx>
        <c:axId val="506033104"/>
        <c:scaling>
          <c:orientation val="minMax"/>
        </c:scaling>
        <c:delete val="1"/>
        <c:axPos val="b"/>
        <c:numFmt formatCode="&quot;R&quot;yy" sourceLinked="1"/>
        <c:majorTickMark val="none"/>
        <c:minorTickMark val="none"/>
        <c:tickLblPos val="none"/>
        <c:crossAx val="506034672"/>
        <c:crosses val="autoZero"/>
        <c:auto val="1"/>
        <c:lblOffset val="100"/>
        <c:baseTimeUnit val="years"/>
      </c:dateAx>
      <c:valAx>
        <c:axId val="506034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6033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I1" zoomScale="80" zoomScaleNormal="80" workbookViewId="0">
      <selection activeCell="BL83" sqref="BL83"/>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2">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2">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3" t="str">
        <f>データ!H6</f>
        <v>広島県　三原市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52" t="s">
        <v>1</v>
      </c>
      <c r="C7" s="52"/>
      <c r="D7" s="52"/>
      <c r="E7" s="52"/>
      <c r="F7" s="52"/>
      <c r="G7" s="52"/>
      <c r="H7" s="52"/>
      <c r="I7" s="52" t="s">
        <v>2</v>
      </c>
      <c r="J7" s="52"/>
      <c r="K7" s="52"/>
      <c r="L7" s="52"/>
      <c r="M7" s="52"/>
      <c r="N7" s="52"/>
      <c r="O7" s="52"/>
      <c r="P7" s="52" t="s">
        <v>3</v>
      </c>
      <c r="Q7" s="52"/>
      <c r="R7" s="52"/>
      <c r="S7" s="52"/>
      <c r="T7" s="52"/>
      <c r="U7" s="52"/>
      <c r="V7" s="52"/>
      <c r="W7" s="52" t="s">
        <v>4</v>
      </c>
      <c r="X7" s="52"/>
      <c r="Y7" s="52"/>
      <c r="Z7" s="52"/>
      <c r="AA7" s="52"/>
      <c r="AB7" s="52"/>
      <c r="AC7" s="52"/>
      <c r="AD7" s="52" t="s">
        <v>5</v>
      </c>
      <c r="AE7" s="52"/>
      <c r="AF7" s="52"/>
      <c r="AG7" s="52"/>
      <c r="AH7" s="52"/>
      <c r="AI7" s="52"/>
      <c r="AJ7" s="52"/>
      <c r="AK7" s="3"/>
      <c r="AL7" s="52" t="s">
        <v>6</v>
      </c>
      <c r="AM7" s="52"/>
      <c r="AN7" s="52"/>
      <c r="AO7" s="52"/>
      <c r="AP7" s="52"/>
      <c r="AQ7" s="52"/>
      <c r="AR7" s="52"/>
      <c r="AS7" s="52"/>
      <c r="AT7" s="52" t="s">
        <v>7</v>
      </c>
      <c r="AU7" s="52"/>
      <c r="AV7" s="52"/>
      <c r="AW7" s="52"/>
      <c r="AX7" s="52"/>
      <c r="AY7" s="52"/>
      <c r="AZ7" s="52"/>
      <c r="BA7" s="52"/>
      <c r="BB7" s="52" t="s">
        <v>8</v>
      </c>
      <c r="BC7" s="52"/>
      <c r="BD7" s="52"/>
      <c r="BE7" s="52"/>
      <c r="BF7" s="52"/>
      <c r="BG7" s="52"/>
      <c r="BH7" s="52"/>
      <c r="BI7" s="52"/>
      <c r="BJ7" s="3"/>
      <c r="BK7" s="3"/>
      <c r="BL7" s="74" t="s">
        <v>9</v>
      </c>
      <c r="BM7" s="75"/>
      <c r="BN7" s="75"/>
      <c r="BO7" s="75"/>
      <c r="BP7" s="75"/>
      <c r="BQ7" s="75"/>
      <c r="BR7" s="75"/>
      <c r="BS7" s="75"/>
      <c r="BT7" s="75"/>
      <c r="BU7" s="75"/>
      <c r="BV7" s="75"/>
      <c r="BW7" s="75"/>
      <c r="BX7" s="75"/>
      <c r="BY7" s="76"/>
    </row>
    <row r="8" spans="1:78" ht="18.75" customHeight="1" x14ac:dyDescent="0.2">
      <c r="A8" s="2"/>
      <c r="B8" s="70" t="str">
        <f>データ!I6</f>
        <v>法適用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Bd1</v>
      </c>
      <c r="X8" s="70"/>
      <c r="Y8" s="70"/>
      <c r="Z8" s="70"/>
      <c r="AA8" s="70"/>
      <c r="AB8" s="70"/>
      <c r="AC8" s="70"/>
      <c r="AD8" s="71" t="str">
        <f>データ!$M$6</f>
        <v>非設置</v>
      </c>
      <c r="AE8" s="71"/>
      <c r="AF8" s="71"/>
      <c r="AG8" s="71"/>
      <c r="AH8" s="71"/>
      <c r="AI8" s="71"/>
      <c r="AJ8" s="71"/>
      <c r="AK8" s="3"/>
      <c r="AL8" s="51">
        <f>データ!S6</f>
        <v>88128</v>
      </c>
      <c r="AM8" s="51"/>
      <c r="AN8" s="51"/>
      <c r="AO8" s="51"/>
      <c r="AP8" s="51"/>
      <c r="AQ8" s="51"/>
      <c r="AR8" s="51"/>
      <c r="AS8" s="51"/>
      <c r="AT8" s="50">
        <f>データ!T6</f>
        <v>471.51</v>
      </c>
      <c r="AU8" s="50"/>
      <c r="AV8" s="50"/>
      <c r="AW8" s="50"/>
      <c r="AX8" s="50"/>
      <c r="AY8" s="50"/>
      <c r="AZ8" s="50"/>
      <c r="BA8" s="50"/>
      <c r="BB8" s="50">
        <f>データ!U6</f>
        <v>186.91</v>
      </c>
      <c r="BC8" s="50"/>
      <c r="BD8" s="50"/>
      <c r="BE8" s="50"/>
      <c r="BF8" s="50"/>
      <c r="BG8" s="50"/>
      <c r="BH8" s="50"/>
      <c r="BI8" s="50"/>
      <c r="BJ8" s="3"/>
      <c r="BK8" s="3"/>
      <c r="BL8" s="66" t="s">
        <v>10</v>
      </c>
      <c r="BM8" s="67"/>
      <c r="BN8" s="68" t="s">
        <v>11</v>
      </c>
      <c r="BO8" s="68"/>
      <c r="BP8" s="68"/>
      <c r="BQ8" s="68"/>
      <c r="BR8" s="68"/>
      <c r="BS8" s="68"/>
      <c r="BT8" s="68"/>
      <c r="BU8" s="68"/>
      <c r="BV8" s="68"/>
      <c r="BW8" s="68"/>
      <c r="BX8" s="68"/>
      <c r="BY8" s="69"/>
    </row>
    <row r="9" spans="1:78" ht="18.75" customHeight="1" x14ac:dyDescent="0.2">
      <c r="A9" s="2"/>
      <c r="B9" s="52" t="s">
        <v>12</v>
      </c>
      <c r="C9" s="52"/>
      <c r="D9" s="52"/>
      <c r="E9" s="52"/>
      <c r="F9" s="52"/>
      <c r="G9" s="52"/>
      <c r="H9" s="52"/>
      <c r="I9" s="52" t="s">
        <v>13</v>
      </c>
      <c r="J9" s="52"/>
      <c r="K9" s="52"/>
      <c r="L9" s="52"/>
      <c r="M9" s="52"/>
      <c r="N9" s="52"/>
      <c r="O9" s="52"/>
      <c r="P9" s="52" t="s">
        <v>14</v>
      </c>
      <c r="Q9" s="52"/>
      <c r="R9" s="52"/>
      <c r="S9" s="52"/>
      <c r="T9" s="52"/>
      <c r="U9" s="52"/>
      <c r="V9" s="52"/>
      <c r="W9" s="52" t="s">
        <v>15</v>
      </c>
      <c r="X9" s="52"/>
      <c r="Y9" s="52"/>
      <c r="Z9" s="52"/>
      <c r="AA9" s="52"/>
      <c r="AB9" s="52"/>
      <c r="AC9" s="52"/>
      <c r="AD9" s="52" t="s">
        <v>16</v>
      </c>
      <c r="AE9" s="52"/>
      <c r="AF9" s="52"/>
      <c r="AG9" s="52"/>
      <c r="AH9" s="52"/>
      <c r="AI9" s="52"/>
      <c r="AJ9" s="52"/>
      <c r="AK9" s="3"/>
      <c r="AL9" s="52" t="s">
        <v>17</v>
      </c>
      <c r="AM9" s="52"/>
      <c r="AN9" s="52"/>
      <c r="AO9" s="52"/>
      <c r="AP9" s="52"/>
      <c r="AQ9" s="52"/>
      <c r="AR9" s="52"/>
      <c r="AS9" s="52"/>
      <c r="AT9" s="52" t="s">
        <v>18</v>
      </c>
      <c r="AU9" s="52"/>
      <c r="AV9" s="52"/>
      <c r="AW9" s="52"/>
      <c r="AX9" s="52"/>
      <c r="AY9" s="52"/>
      <c r="AZ9" s="52"/>
      <c r="BA9" s="52"/>
      <c r="BB9" s="52" t="s">
        <v>19</v>
      </c>
      <c r="BC9" s="52"/>
      <c r="BD9" s="52"/>
      <c r="BE9" s="52"/>
      <c r="BF9" s="52"/>
      <c r="BG9" s="52"/>
      <c r="BH9" s="52"/>
      <c r="BI9" s="52"/>
      <c r="BJ9" s="3"/>
      <c r="BK9" s="3"/>
      <c r="BL9" s="53" t="s">
        <v>20</v>
      </c>
      <c r="BM9" s="54"/>
      <c r="BN9" s="55" t="s">
        <v>21</v>
      </c>
      <c r="BO9" s="55"/>
      <c r="BP9" s="55"/>
      <c r="BQ9" s="55"/>
      <c r="BR9" s="55"/>
      <c r="BS9" s="55"/>
      <c r="BT9" s="55"/>
      <c r="BU9" s="55"/>
      <c r="BV9" s="55"/>
      <c r="BW9" s="55"/>
      <c r="BX9" s="55"/>
      <c r="BY9" s="56"/>
    </row>
    <row r="10" spans="1:78" ht="18.75" customHeight="1" x14ac:dyDescent="0.2">
      <c r="A10" s="2"/>
      <c r="B10" s="50" t="str">
        <f>データ!N6</f>
        <v>-</v>
      </c>
      <c r="C10" s="50"/>
      <c r="D10" s="50"/>
      <c r="E10" s="50"/>
      <c r="F10" s="50"/>
      <c r="G10" s="50"/>
      <c r="H10" s="50"/>
      <c r="I10" s="50">
        <f>データ!O6</f>
        <v>62.86</v>
      </c>
      <c r="J10" s="50"/>
      <c r="K10" s="50"/>
      <c r="L10" s="50"/>
      <c r="M10" s="50"/>
      <c r="N10" s="50"/>
      <c r="O10" s="50"/>
      <c r="P10" s="50">
        <f>データ!P6</f>
        <v>47.34</v>
      </c>
      <c r="Q10" s="50"/>
      <c r="R10" s="50"/>
      <c r="S10" s="50"/>
      <c r="T10" s="50"/>
      <c r="U10" s="50"/>
      <c r="V10" s="50"/>
      <c r="W10" s="50">
        <f>データ!Q6</f>
        <v>100</v>
      </c>
      <c r="X10" s="50"/>
      <c r="Y10" s="50"/>
      <c r="Z10" s="50"/>
      <c r="AA10" s="50"/>
      <c r="AB10" s="50"/>
      <c r="AC10" s="50"/>
      <c r="AD10" s="51">
        <f>データ!R6</f>
        <v>3322</v>
      </c>
      <c r="AE10" s="51"/>
      <c r="AF10" s="51"/>
      <c r="AG10" s="51"/>
      <c r="AH10" s="51"/>
      <c r="AI10" s="51"/>
      <c r="AJ10" s="51"/>
      <c r="AK10" s="2"/>
      <c r="AL10" s="51">
        <f>データ!V6</f>
        <v>41389</v>
      </c>
      <c r="AM10" s="51"/>
      <c r="AN10" s="51"/>
      <c r="AO10" s="51"/>
      <c r="AP10" s="51"/>
      <c r="AQ10" s="51"/>
      <c r="AR10" s="51"/>
      <c r="AS10" s="51"/>
      <c r="AT10" s="50">
        <f>データ!W6</f>
        <v>11.9</v>
      </c>
      <c r="AU10" s="50"/>
      <c r="AV10" s="50"/>
      <c r="AW10" s="50"/>
      <c r="AX10" s="50"/>
      <c r="AY10" s="50"/>
      <c r="AZ10" s="50"/>
      <c r="BA10" s="50"/>
      <c r="BB10" s="50">
        <f>データ!X6</f>
        <v>3478.07</v>
      </c>
      <c r="BC10" s="50"/>
      <c r="BD10" s="50"/>
      <c r="BE10" s="50"/>
      <c r="BF10" s="50"/>
      <c r="BG10" s="50"/>
      <c r="BH10" s="50"/>
      <c r="BI10" s="50"/>
      <c r="BJ10" s="2"/>
      <c r="BK10" s="2"/>
      <c r="BL10" s="57" t="s">
        <v>22</v>
      </c>
      <c r="BM10" s="58"/>
      <c r="BN10" s="59" t="s">
        <v>23</v>
      </c>
      <c r="BO10" s="59"/>
      <c r="BP10" s="59"/>
      <c r="BQ10" s="59"/>
      <c r="BR10" s="59"/>
      <c r="BS10" s="59"/>
      <c r="BT10" s="59"/>
      <c r="BU10" s="59"/>
      <c r="BV10" s="59"/>
      <c r="BW10" s="59"/>
      <c r="BX10" s="59"/>
      <c r="BY10" s="60"/>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1" t="s">
        <v>24</v>
      </c>
      <c r="BM11" s="61"/>
      <c r="BN11" s="61"/>
      <c r="BO11" s="61"/>
      <c r="BP11" s="61"/>
      <c r="BQ11" s="61"/>
      <c r="BR11" s="61"/>
      <c r="BS11" s="61"/>
      <c r="BT11" s="61"/>
      <c r="BU11" s="61"/>
      <c r="BV11" s="61"/>
      <c r="BW11" s="61"/>
      <c r="BX11" s="61"/>
      <c r="BY11" s="61"/>
      <c r="BZ11" s="61"/>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1"/>
      <c r="BM12" s="61"/>
      <c r="BN12" s="61"/>
      <c r="BO12" s="61"/>
      <c r="BP12" s="61"/>
      <c r="BQ12" s="61"/>
      <c r="BR12" s="61"/>
      <c r="BS12" s="61"/>
      <c r="BT12" s="61"/>
      <c r="BU12" s="61"/>
      <c r="BV12" s="61"/>
      <c r="BW12" s="61"/>
      <c r="BX12" s="61"/>
      <c r="BY12" s="61"/>
      <c r="BZ12" s="61"/>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2"/>
      <c r="BM13" s="62"/>
      <c r="BN13" s="62"/>
      <c r="BO13" s="62"/>
      <c r="BP13" s="62"/>
      <c r="BQ13" s="62"/>
      <c r="BR13" s="62"/>
      <c r="BS13" s="62"/>
      <c r="BT13" s="62"/>
      <c r="BU13" s="62"/>
      <c r="BV13" s="62"/>
      <c r="BW13" s="62"/>
      <c r="BX13" s="62"/>
      <c r="BY13" s="62"/>
      <c r="BZ13" s="62"/>
    </row>
    <row r="14" spans="1:78" ht="13.5" customHeight="1" x14ac:dyDescent="0.2">
      <c r="A14" s="2"/>
      <c r="B14" s="63" t="s">
        <v>25</v>
      </c>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c r="AY14" s="64"/>
      <c r="AZ14" s="64"/>
      <c r="BA14" s="64"/>
      <c r="BB14" s="64"/>
      <c r="BC14" s="64"/>
      <c r="BD14" s="64"/>
      <c r="BE14" s="64"/>
      <c r="BF14" s="64"/>
      <c r="BG14" s="64"/>
      <c r="BH14" s="64"/>
      <c r="BI14" s="64"/>
      <c r="BJ14" s="65"/>
      <c r="BK14" s="2"/>
      <c r="BL14" s="37" t="s">
        <v>26</v>
      </c>
      <c r="BM14" s="38"/>
      <c r="BN14" s="38"/>
      <c r="BO14" s="38"/>
      <c r="BP14" s="38"/>
      <c r="BQ14" s="38"/>
      <c r="BR14" s="38"/>
      <c r="BS14" s="38"/>
      <c r="BT14" s="38"/>
      <c r="BU14" s="38"/>
      <c r="BV14" s="38"/>
      <c r="BW14" s="38"/>
      <c r="BX14" s="38"/>
      <c r="BY14" s="38"/>
      <c r="BZ14" s="39"/>
    </row>
    <row r="15" spans="1:78" ht="13.5" customHeight="1" x14ac:dyDescent="0.2">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112</v>
      </c>
      <c r="BM47" s="29"/>
      <c r="BN47" s="29"/>
      <c r="BO47" s="29"/>
      <c r="BP47" s="29"/>
      <c r="BQ47" s="29"/>
      <c r="BR47" s="29"/>
      <c r="BS47" s="29"/>
      <c r="BT47" s="29"/>
      <c r="BU47" s="29"/>
      <c r="BV47" s="29"/>
      <c r="BW47" s="29"/>
      <c r="BX47" s="29"/>
      <c r="BY47" s="29"/>
      <c r="BZ47" s="30"/>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2">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2">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3" t="s">
        <v>114</v>
      </c>
      <c r="BM66" s="44"/>
      <c r="BN66" s="44"/>
      <c r="BO66" s="44"/>
      <c r="BP66" s="44"/>
      <c r="BQ66" s="44"/>
      <c r="BR66" s="44"/>
      <c r="BS66" s="44"/>
      <c r="BT66" s="44"/>
      <c r="BU66" s="44"/>
      <c r="BV66" s="44"/>
      <c r="BW66" s="44"/>
      <c r="BX66" s="44"/>
      <c r="BY66" s="44"/>
      <c r="BZ66" s="45"/>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3"/>
      <c r="BM67" s="44"/>
      <c r="BN67" s="44"/>
      <c r="BO67" s="44"/>
      <c r="BP67" s="44"/>
      <c r="BQ67" s="44"/>
      <c r="BR67" s="44"/>
      <c r="BS67" s="44"/>
      <c r="BT67" s="44"/>
      <c r="BU67" s="44"/>
      <c r="BV67" s="44"/>
      <c r="BW67" s="44"/>
      <c r="BX67" s="44"/>
      <c r="BY67" s="44"/>
      <c r="BZ67" s="45"/>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3"/>
      <c r="BM68" s="44"/>
      <c r="BN68" s="44"/>
      <c r="BO68" s="44"/>
      <c r="BP68" s="44"/>
      <c r="BQ68" s="44"/>
      <c r="BR68" s="44"/>
      <c r="BS68" s="44"/>
      <c r="BT68" s="44"/>
      <c r="BU68" s="44"/>
      <c r="BV68" s="44"/>
      <c r="BW68" s="44"/>
      <c r="BX68" s="44"/>
      <c r="BY68" s="44"/>
      <c r="BZ68" s="45"/>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3"/>
      <c r="BM69" s="44"/>
      <c r="BN69" s="44"/>
      <c r="BO69" s="44"/>
      <c r="BP69" s="44"/>
      <c r="BQ69" s="44"/>
      <c r="BR69" s="44"/>
      <c r="BS69" s="44"/>
      <c r="BT69" s="44"/>
      <c r="BU69" s="44"/>
      <c r="BV69" s="44"/>
      <c r="BW69" s="44"/>
      <c r="BX69" s="44"/>
      <c r="BY69" s="44"/>
      <c r="BZ69" s="45"/>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3"/>
      <c r="BM70" s="44"/>
      <c r="BN70" s="44"/>
      <c r="BO70" s="44"/>
      <c r="BP70" s="44"/>
      <c r="BQ70" s="44"/>
      <c r="BR70" s="44"/>
      <c r="BS70" s="44"/>
      <c r="BT70" s="44"/>
      <c r="BU70" s="44"/>
      <c r="BV70" s="44"/>
      <c r="BW70" s="44"/>
      <c r="BX70" s="44"/>
      <c r="BY70" s="44"/>
      <c r="BZ70" s="45"/>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3"/>
      <c r="BM71" s="44"/>
      <c r="BN71" s="44"/>
      <c r="BO71" s="44"/>
      <c r="BP71" s="44"/>
      <c r="BQ71" s="44"/>
      <c r="BR71" s="44"/>
      <c r="BS71" s="44"/>
      <c r="BT71" s="44"/>
      <c r="BU71" s="44"/>
      <c r="BV71" s="44"/>
      <c r="BW71" s="44"/>
      <c r="BX71" s="44"/>
      <c r="BY71" s="44"/>
      <c r="BZ71" s="45"/>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3"/>
      <c r="BM72" s="44"/>
      <c r="BN72" s="44"/>
      <c r="BO72" s="44"/>
      <c r="BP72" s="44"/>
      <c r="BQ72" s="44"/>
      <c r="BR72" s="44"/>
      <c r="BS72" s="44"/>
      <c r="BT72" s="44"/>
      <c r="BU72" s="44"/>
      <c r="BV72" s="44"/>
      <c r="BW72" s="44"/>
      <c r="BX72" s="44"/>
      <c r="BY72" s="44"/>
      <c r="BZ72" s="45"/>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3"/>
      <c r="BM73" s="44"/>
      <c r="BN73" s="44"/>
      <c r="BO73" s="44"/>
      <c r="BP73" s="44"/>
      <c r="BQ73" s="44"/>
      <c r="BR73" s="44"/>
      <c r="BS73" s="44"/>
      <c r="BT73" s="44"/>
      <c r="BU73" s="44"/>
      <c r="BV73" s="44"/>
      <c r="BW73" s="44"/>
      <c r="BX73" s="44"/>
      <c r="BY73" s="44"/>
      <c r="BZ73" s="45"/>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3"/>
      <c r="BM74" s="44"/>
      <c r="BN74" s="44"/>
      <c r="BO74" s="44"/>
      <c r="BP74" s="44"/>
      <c r="BQ74" s="44"/>
      <c r="BR74" s="44"/>
      <c r="BS74" s="44"/>
      <c r="BT74" s="44"/>
      <c r="BU74" s="44"/>
      <c r="BV74" s="44"/>
      <c r="BW74" s="44"/>
      <c r="BX74" s="44"/>
      <c r="BY74" s="44"/>
      <c r="BZ74" s="45"/>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3"/>
      <c r="BM75" s="44"/>
      <c r="BN75" s="44"/>
      <c r="BO75" s="44"/>
      <c r="BP75" s="44"/>
      <c r="BQ75" s="44"/>
      <c r="BR75" s="44"/>
      <c r="BS75" s="44"/>
      <c r="BT75" s="44"/>
      <c r="BU75" s="44"/>
      <c r="BV75" s="44"/>
      <c r="BW75" s="44"/>
      <c r="BX75" s="44"/>
      <c r="BY75" s="44"/>
      <c r="BZ75" s="45"/>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3"/>
      <c r="BM76" s="44"/>
      <c r="BN76" s="44"/>
      <c r="BO76" s="44"/>
      <c r="BP76" s="44"/>
      <c r="BQ76" s="44"/>
      <c r="BR76" s="44"/>
      <c r="BS76" s="44"/>
      <c r="BT76" s="44"/>
      <c r="BU76" s="44"/>
      <c r="BV76" s="44"/>
      <c r="BW76" s="44"/>
      <c r="BX76" s="44"/>
      <c r="BY76" s="44"/>
      <c r="BZ76" s="45"/>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3"/>
      <c r="BM77" s="44"/>
      <c r="BN77" s="44"/>
      <c r="BO77" s="44"/>
      <c r="BP77" s="44"/>
      <c r="BQ77" s="44"/>
      <c r="BR77" s="44"/>
      <c r="BS77" s="44"/>
      <c r="BT77" s="44"/>
      <c r="BU77" s="44"/>
      <c r="BV77" s="44"/>
      <c r="BW77" s="44"/>
      <c r="BX77" s="44"/>
      <c r="BY77" s="44"/>
      <c r="BZ77" s="45"/>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3"/>
      <c r="BM78" s="44"/>
      <c r="BN78" s="44"/>
      <c r="BO78" s="44"/>
      <c r="BP78" s="44"/>
      <c r="BQ78" s="44"/>
      <c r="BR78" s="44"/>
      <c r="BS78" s="44"/>
      <c r="BT78" s="44"/>
      <c r="BU78" s="44"/>
      <c r="BV78" s="44"/>
      <c r="BW78" s="44"/>
      <c r="BX78" s="44"/>
      <c r="BY78" s="44"/>
      <c r="BZ78" s="45"/>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3"/>
      <c r="BM79" s="44"/>
      <c r="BN79" s="44"/>
      <c r="BO79" s="44"/>
      <c r="BP79" s="44"/>
      <c r="BQ79" s="44"/>
      <c r="BR79" s="44"/>
      <c r="BS79" s="44"/>
      <c r="BT79" s="44"/>
      <c r="BU79" s="44"/>
      <c r="BV79" s="44"/>
      <c r="BW79" s="44"/>
      <c r="BX79" s="44"/>
      <c r="BY79" s="44"/>
      <c r="BZ79" s="45"/>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3"/>
      <c r="BM80" s="44"/>
      <c r="BN80" s="44"/>
      <c r="BO80" s="44"/>
      <c r="BP80" s="44"/>
      <c r="BQ80" s="44"/>
      <c r="BR80" s="44"/>
      <c r="BS80" s="44"/>
      <c r="BT80" s="44"/>
      <c r="BU80" s="44"/>
      <c r="BV80" s="44"/>
      <c r="BW80" s="44"/>
      <c r="BX80" s="44"/>
      <c r="BY80" s="44"/>
      <c r="BZ80" s="45"/>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3"/>
      <c r="BM81" s="44"/>
      <c r="BN81" s="44"/>
      <c r="BO81" s="44"/>
      <c r="BP81" s="44"/>
      <c r="BQ81" s="44"/>
      <c r="BR81" s="44"/>
      <c r="BS81" s="44"/>
      <c r="BT81" s="44"/>
      <c r="BU81" s="44"/>
      <c r="BV81" s="44"/>
      <c r="BW81" s="44"/>
      <c r="BX81" s="44"/>
      <c r="BY81" s="44"/>
      <c r="BZ81" s="45"/>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6"/>
      <c r="BM82" s="47"/>
      <c r="BN82" s="47"/>
      <c r="BO82" s="47"/>
      <c r="BP82" s="47"/>
      <c r="BQ82" s="47"/>
      <c r="BR82" s="47"/>
      <c r="BS82" s="47"/>
      <c r="BT82" s="47"/>
      <c r="BU82" s="47"/>
      <c r="BV82" s="47"/>
      <c r="BW82" s="47"/>
      <c r="BX82" s="47"/>
      <c r="BY82" s="47"/>
      <c r="BZ82" s="48"/>
    </row>
    <row r="83" spans="1:78" x14ac:dyDescent="0.2">
      <c r="C83" s="49" t="s">
        <v>30</v>
      </c>
      <c r="D83" s="49"/>
      <c r="E83" s="49"/>
      <c r="F83" s="49"/>
      <c r="G83" s="49"/>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cMXVfC6Ro70AzYnd2Jr8anfBE0AJi/OSa9XBsFPRcmRw9GQ/5NWj5ga5iaoBLqqaP1fkkJTcuvsL1VBSjN7HFQ==" saltValue="qlDW482MgGNctypiom6zW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28</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2">
      <c r="A4" s="14" t="s">
        <v>54</v>
      </c>
      <c r="B4" s="16"/>
      <c r="C4" s="16"/>
      <c r="D4" s="16"/>
      <c r="E4" s="16"/>
      <c r="F4" s="16"/>
      <c r="G4" s="16"/>
      <c r="H4" s="81"/>
      <c r="I4" s="82"/>
      <c r="J4" s="82"/>
      <c r="K4" s="82"/>
      <c r="L4" s="82"/>
      <c r="M4" s="82"/>
      <c r="N4" s="82"/>
      <c r="O4" s="82"/>
      <c r="P4" s="82"/>
      <c r="Q4" s="82"/>
      <c r="R4" s="82"/>
      <c r="S4" s="82"/>
      <c r="T4" s="82"/>
      <c r="U4" s="82"/>
      <c r="V4" s="82"/>
      <c r="W4" s="82"/>
      <c r="X4" s="83"/>
      <c r="Y4" s="77" t="s">
        <v>55</v>
      </c>
      <c r="Z4" s="77"/>
      <c r="AA4" s="77"/>
      <c r="AB4" s="77"/>
      <c r="AC4" s="77"/>
      <c r="AD4" s="77"/>
      <c r="AE4" s="77"/>
      <c r="AF4" s="77"/>
      <c r="AG4" s="77"/>
      <c r="AH4" s="77"/>
      <c r="AI4" s="77"/>
      <c r="AJ4" s="77" t="s">
        <v>56</v>
      </c>
      <c r="AK4" s="77"/>
      <c r="AL4" s="77"/>
      <c r="AM4" s="77"/>
      <c r="AN4" s="77"/>
      <c r="AO4" s="77"/>
      <c r="AP4" s="77"/>
      <c r="AQ4" s="77"/>
      <c r="AR4" s="77"/>
      <c r="AS4" s="77"/>
      <c r="AT4" s="77"/>
      <c r="AU4" s="77" t="s">
        <v>57</v>
      </c>
      <c r="AV4" s="77"/>
      <c r="AW4" s="77"/>
      <c r="AX4" s="77"/>
      <c r="AY4" s="77"/>
      <c r="AZ4" s="77"/>
      <c r="BA4" s="77"/>
      <c r="BB4" s="77"/>
      <c r="BC4" s="77"/>
      <c r="BD4" s="77"/>
      <c r="BE4" s="77"/>
      <c r="BF4" s="77" t="s">
        <v>58</v>
      </c>
      <c r="BG4" s="77"/>
      <c r="BH4" s="77"/>
      <c r="BI4" s="77"/>
      <c r="BJ4" s="77"/>
      <c r="BK4" s="77"/>
      <c r="BL4" s="77"/>
      <c r="BM4" s="77"/>
      <c r="BN4" s="77"/>
      <c r="BO4" s="77"/>
      <c r="BP4" s="77"/>
      <c r="BQ4" s="77" t="s">
        <v>59</v>
      </c>
      <c r="BR4" s="77"/>
      <c r="BS4" s="77"/>
      <c r="BT4" s="77"/>
      <c r="BU4" s="77"/>
      <c r="BV4" s="77"/>
      <c r="BW4" s="77"/>
      <c r="BX4" s="77"/>
      <c r="BY4" s="77"/>
      <c r="BZ4" s="77"/>
      <c r="CA4" s="77"/>
      <c r="CB4" s="77" t="s">
        <v>60</v>
      </c>
      <c r="CC4" s="77"/>
      <c r="CD4" s="77"/>
      <c r="CE4" s="77"/>
      <c r="CF4" s="77"/>
      <c r="CG4" s="77"/>
      <c r="CH4" s="77"/>
      <c r="CI4" s="77"/>
      <c r="CJ4" s="77"/>
      <c r="CK4" s="77"/>
      <c r="CL4" s="77"/>
      <c r="CM4" s="77" t="s">
        <v>61</v>
      </c>
      <c r="CN4" s="77"/>
      <c r="CO4" s="77"/>
      <c r="CP4" s="77"/>
      <c r="CQ4" s="77"/>
      <c r="CR4" s="77"/>
      <c r="CS4" s="77"/>
      <c r="CT4" s="77"/>
      <c r="CU4" s="77"/>
      <c r="CV4" s="77"/>
      <c r="CW4" s="77"/>
      <c r="CX4" s="77" t="s">
        <v>62</v>
      </c>
      <c r="CY4" s="77"/>
      <c r="CZ4" s="77"/>
      <c r="DA4" s="77"/>
      <c r="DB4" s="77"/>
      <c r="DC4" s="77"/>
      <c r="DD4" s="77"/>
      <c r="DE4" s="77"/>
      <c r="DF4" s="77"/>
      <c r="DG4" s="77"/>
      <c r="DH4" s="77"/>
      <c r="DI4" s="77" t="s">
        <v>63</v>
      </c>
      <c r="DJ4" s="77"/>
      <c r="DK4" s="77"/>
      <c r="DL4" s="77"/>
      <c r="DM4" s="77"/>
      <c r="DN4" s="77"/>
      <c r="DO4" s="77"/>
      <c r="DP4" s="77"/>
      <c r="DQ4" s="77"/>
      <c r="DR4" s="77"/>
      <c r="DS4" s="77"/>
      <c r="DT4" s="77" t="s">
        <v>64</v>
      </c>
      <c r="DU4" s="77"/>
      <c r="DV4" s="77"/>
      <c r="DW4" s="77"/>
      <c r="DX4" s="77"/>
      <c r="DY4" s="77"/>
      <c r="DZ4" s="77"/>
      <c r="EA4" s="77"/>
      <c r="EB4" s="77"/>
      <c r="EC4" s="77"/>
      <c r="ED4" s="77"/>
      <c r="EE4" s="77" t="s">
        <v>65</v>
      </c>
      <c r="EF4" s="77"/>
      <c r="EG4" s="77"/>
      <c r="EH4" s="77"/>
      <c r="EI4" s="77"/>
      <c r="EJ4" s="77"/>
      <c r="EK4" s="77"/>
      <c r="EL4" s="77"/>
      <c r="EM4" s="77"/>
      <c r="EN4" s="77"/>
      <c r="EO4" s="77"/>
    </row>
    <row r="5" spans="1:148" x14ac:dyDescent="0.2">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2">
      <c r="A6" s="14" t="s">
        <v>94</v>
      </c>
      <c r="B6" s="19">
        <f>B7</f>
        <v>2023</v>
      </c>
      <c r="C6" s="19">
        <f t="shared" ref="C6:X6" si="3">C7</f>
        <v>342041</v>
      </c>
      <c r="D6" s="19">
        <f t="shared" si="3"/>
        <v>46</v>
      </c>
      <c r="E6" s="19">
        <f t="shared" si="3"/>
        <v>17</v>
      </c>
      <c r="F6" s="19">
        <f t="shared" si="3"/>
        <v>1</v>
      </c>
      <c r="G6" s="19">
        <f t="shared" si="3"/>
        <v>0</v>
      </c>
      <c r="H6" s="19" t="str">
        <f t="shared" si="3"/>
        <v>広島県　三原市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62.86</v>
      </c>
      <c r="P6" s="20">
        <f t="shared" si="3"/>
        <v>47.34</v>
      </c>
      <c r="Q6" s="20">
        <f t="shared" si="3"/>
        <v>100</v>
      </c>
      <c r="R6" s="20">
        <f t="shared" si="3"/>
        <v>3322</v>
      </c>
      <c r="S6" s="20">
        <f t="shared" si="3"/>
        <v>88128</v>
      </c>
      <c r="T6" s="20">
        <f t="shared" si="3"/>
        <v>471.51</v>
      </c>
      <c r="U6" s="20">
        <f t="shared" si="3"/>
        <v>186.91</v>
      </c>
      <c r="V6" s="20">
        <f t="shared" si="3"/>
        <v>41389</v>
      </c>
      <c r="W6" s="20">
        <f t="shared" si="3"/>
        <v>11.9</v>
      </c>
      <c r="X6" s="20">
        <f t="shared" si="3"/>
        <v>3478.07</v>
      </c>
      <c r="Y6" s="21" t="str">
        <f>IF(Y7="",NA(),Y7)</f>
        <v>-</v>
      </c>
      <c r="Z6" s="21">
        <f t="shared" ref="Z6:AH6" si="4">IF(Z7="",NA(),Z7)</f>
        <v>107.6</v>
      </c>
      <c r="AA6" s="21">
        <f t="shared" si="4"/>
        <v>112.23</v>
      </c>
      <c r="AB6" s="21">
        <f t="shared" si="4"/>
        <v>111.68</v>
      </c>
      <c r="AC6" s="21">
        <f t="shared" si="4"/>
        <v>99.21</v>
      </c>
      <c r="AD6" s="21" t="str">
        <f t="shared" si="4"/>
        <v>-</v>
      </c>
      <c r="AE6" s="21">
        <f t="shared" si="4"/>
        <v>109.91</v>
      </c>
      <c r="AF6" s="21">
        <f t="shared" si="4"/>
        <v>108.61</v>
      </c>
      <c r="AG6" s="21">
        <f t="shared" si="4"/>
        <v>109.58</v>
      </c>
      <c r="AH6" s="21">
        <f t="shared" si="4"/>
        <v>107.64</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9.42</v>
      </c>
      <c r="AQ6" s="21">
        <f t="shared" si="5"/>
        <v>11.49</v>
      </c>
      <c r="AR6" s="21">
        <f t="shared" si="5"/>
        <v>5.35</v>
      </c>
      <c r="AS6" s="21">
        <f t="shared" si="5"/>
        <v>5.61</v>
      </c>
      <c r="AT6" s="20" t="str">
        <f>IF(AT7="","",IF(AT7="-","【-】","【"&amp;SUBSTITUTE(TEXT(AT7,"#,##0.00"),"-","△")&amp;"】"))</f>
        <v>【3.03】</v>
      </c>
      <c r="AU6" s="21" t="str">
        <f>IF(AU7="",NA(),AU7)</f>
        <v>-</v>
      </c>
      <c r="AV6" s="21">
        <f t="shared" ref="AV6:BD6" si="6">IF(AV7="",NA(),AV7)</f>
        <v>35.99</v>
      </c>
      <c r="AW6" s="21">
        <f t="shared" si="6"/>
        <v>65.08</v>
      </c>
      <c r="AX6" s="21">
        <f t="shared" si="6"/>
        <v>90.18</v>
      </c>
      <c r="AY6" s="21">
        <f t="shared" si="6"/>
        <v>86.38</v>
      </c>
      <c r="AZ6" s="21" t="str">
        <f t="shared" si="6"/>
        <v>-</v>
      </c>
      <c r="BA6" s="21">
        <f t="shared" si="6"/>
        <v>47.61</v>
      </c>
      <c r="BB6" s="21">
        <f t="shared" si="6"/>
        <v>52.69</v>
      </c>
      <c r="BC6" s="21">
        <f t="shared" si="6"/>
        <v>59.45</v>
      </c>
      <c r="BD6" s="21">
        <f t="shared" si="6"/>
        <v>76.319999999999993</v>
      </c>
      <c r="BE6" s="20" t="str">
        <f>IF(BE7="","",IF(BE7="-","【-】","【"&amp;SUBSTITUTE(TEXT(BE7,"#,##0.00"),"-","△")&amp;"】"))</f>
        <v>【78.43】</v>
      </c>
      <c r="BF6" s="21" t="str">
        <f>IF(BF7="",NA(),BF7)</f>
        <v>-</v>
      </c>
      <c r="BG6" s="20">
        <f t="shared" ref="BG6:BO6" si="7">IF(BG7="",NA(),BG7)</f>
        <v>0</v>
      </c>
      <c r="BH6" s="21">
        <f t="shared" si="7"/>
        <v>794.91</v>
      </c>
      <c r="BI6" s="21">
        <f t="shared" si="7"/>
        <v>962.2</v>
      </c>
      <c r="BJ6" s="21">
        <f t="shared" si="7"/>
        <v>857.78</v>
      </c>
      <c r="BK6" s="21" t="str">
        <f t="shared" si="7"/>
        <v>-</v>
      </c>
      <c r="BL6" s="21">
        <f t="shared" si="7"/>
        <v>1092.22</v>
      </c>
      <c r="BM6" s="21">
        <f t="shared" si="7"/>
        <v>998.38</v>
      </c>
      <c r="BN6" s="21">
        <f t="shared" si="7"/>
        <v>925.32</v>
      </c>
      <c r="BO6" s="21">
        <f t="shared" si="7"/>
        <v>749.43</v>
      </c>
      <c r="BP6" s="20" t="str">
        <f>IF(BP7="","",IF(BP7="-","【-】","【"&amp;SUBSTITUTE(TEXT(BP7,"#,##0.00"),"-","△")&amp;"】"))</f>
        <v>【630.82】</v>
      </c>
      <c r="BQ6" s="21" t="str">
        <f>IF(BQ7="",NA(),BQ7)</f>
        <v>-</v>
      </c>
      <c r="BR6" s="21">
        <f t="shared" ref="BR6:BZ6" si="8">IF(BR7="",NA(),BR7)</f>
        <v>137.29</v>
      </c>
      <c r="BS6" s="21">
        <f t="shared" si="8"/>
        <v>122.07</v>
      </c>
      <c r="BT6" s="21">
        <f t="shared" si="8"/>
        <v>106.05</v>
      </c>
      <c r="BU6" s="21">
        <f t="shared" si="8"/>
        <v>96.72</v>
      </c>
      <c r="BV6" s="21" t="str">
        <f t="shared" si="8"/>
        <v>-</v>
      </c>
      <c r="BW6" s="21">
        <f t="shared" si="8"/>
        <v>97.53</v>
      </c>
      <c r="BX6" s="21">
        <f t="shared" si="8"/>
        <v>95.92</v>
      </c>
      <c r="BY6" s="21">
        <f t="shared" si="8"/>
        <v>96.98</v>
      </c>
      <c r="BZ6" s="21">
        <f t="shared" si="8"/>
        <v>98.46</v>
      </c>
      <c r="CA6" s="20" t="str">
        <f>IF(CA7="","",IF(CA7="-","【-】","【"&amp;SUBSTITUTE(TEXT(CA7,"#,##0.00"),"-","△")&amp;"】"))</f>
        <v>【97.81】</v>
      </c>
      <c r="CB6" s="21" t="str">
        <f>IF(CB7="",NA(),CB7)</f>
        <v>-</v>
      </c>
      <c r="CC6" s="21">
        <f t="shared" ref="CC6:CK6" si="9">IF(CC7="",NA(),CC7)</f>
        <v>110.54</v>
      </c>
      <c r="CD6" s="21">
        <f t="shared" si="9"/>
        <v>128.6</v>
      </c>
      <c r="CE6" s="21">
        <f t="shared" si="9"/>
        <v>146.49</v>
      </c>
      <c r="CF6" s="21">
        <f t="shared" si="9"/>
        <v>186.96</v>
      </c>
      <c r="CG6" s="21" t="str">
        <f t="shared" si="9"/>
        <v>-</v>
      </c>
      <c r="CH6" s="21">
        <f t="shared" si="9"/>
        <v>155.83000000000001</v>
      </c>
      <c r="CI6" s="21">
        <f t="shared" si="9"/>
        <v>156.75</v>
      </c>
      <c r="CJ6" s="21">
        <f t="shared" si="9"/>
        <v>153.54</v>
      </c>
      <c r="CK6" s="21">
        <f t="shared" si="9"/>
        <v>157.44999999999999</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f t="shared" si="10"/>
        <v>61.51</v>
      </c>
      <c r="CT6" s="21">
        <f t="shared" si="10"/>
        <v>51.2</v>
      </c>
      <c r="CU6" s="21">
        <f t="shared" si="10"/>
        <v>57.32</v>
      </c>
      <c r="CV6" s="21">
        <f t="shared" si="10"/>
        <v>63.71</v>
      </c>
      <c r="CW6" s="20" t="str">
        <f>IF(CW7="","",IF(CW7="-","【-】","【"&amp;SUBSTITUTE(TEXT(CW7,"#,##0.00"),"-","△")&amp;"】"))</f>
        <v>【58.94】</v>
      </c>
      <c r="CX6" s="21" t="str">
        <f>IF(CX7="",NA(),CX7)</f>
        <v>-</v>
      </c>
      <c r="CY6" s="21">
        <f t="shared" ref="CY6:DG6" si="11">IF(CY7="",NA(),CY7)</f>
        <v>91.33</v>
      </c>
      <c r="CZ6" s="21">
        <f t="shared" si="11"/>
        <v>92.33</v>
      </c>
      <c r="DA6" s="21">
        <f t="shared" si="11"/>
        <v>93.09</v>
      </c>
      <c r="DB6" s="21">
        <f t="shared" si="11"/>
        <v>93.25</v>
      </c>
      <c r="DC6" s="21" t="str">
        <f t="shared" si="11"/>
        <v>-</v>
      </c>
      <c r="DD6" s="21">
        <f t="shared" si="11"/>
        <v>85.82</v>
      </c>
      <c r="DE6" s="21">
        <f t="shared" si="11"/>
        <v>85.03</v>
      </c>
      <c r="DF6" s="21">
        <f t="shared" si="11"/>
        <v>85.96</v>
      </c>
      <c r="DG6" s="21">
        <f t="shared" si="11"/>
        <v>92.89</v>
      </c>
      <c r="DH6" s="20" t="str">
        <f>IF(DH7="","",IF(DH7="-","【-】","【"&amp;SUBSTITUTE(TEXT(DH7,"#,##0.00"),"-","△")&amp;"】"))</f>
        <v>【95.91】</v>
      </c>
      <c r="DI6" s="21" t="str">
        <f>IF(DI7="",NA(),DI7)</f>
        <v>-</v>
      </c>
      <c r="DJ6" s="21">
        <f t="shared" ref="DJ6:DR6" si="12">IF(DJ7="",NA(),DJ7)</f>
        <v>39.96</v>
      </c>
      <c r="DK6" s="21">
        <f t="shared" si="12"/>
        <v>41.65</v>
      </c>
      <c r="DL6" s="21">
        <f t="shared" si="12"/>
        <v>43.2</v>
      </c>
      <c r="DM6" s="21">
        <f t="shared" si="12"/>
        <v>44.62</v>
      </c>
      <c r="DN6" s="21" t="str">
        <f t="shared" si="12"/>
        <v>-</v>
      </c>
      <c r="DO6" s="21">
        <f t="shared" si="12"/>
        <v>15.29</v>
      </c>
      <c r="DP6" s="21">
        <f t="shared" si="12"/>
        <v>17.809999999999999</v>
      </c>
      <c r="DQ6" s="21">
        <f t="shared" si="12"/>
        <v>19.96</v>
      </c>
      <c r="DR6" s="21">
        <f t="shared" si="12"/>
        <v>29.93</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1">
        <f t="shared" si="13"/>
        <v>0.11</v>
      </c>
      <c r="EA6" s="21">
        <f t="shared" si="13"/>
        <v>0.64</v>
      </c>
      <c r="EB6" s="21">
        <f t="shared" si="13"/>
        <v>0.83</v>
      </c>
      <c r="EC6" s="21">
        <f t="shared" si="13"/>
        <v>2.74</v>
      </c>
      <c r="ED6" s="20" t="str">
        <f>IF(ED7="","",IF(ED7="-","【-】","【"&amp;SUBSTITUTE(TEXT(ED7,"#,##0.00"),"-","△")&amp;"】"))</f>
        <v>【8.68】</v>
      </c>
      <c r="EE6" s="21" t="str">
        <f>IF(EE7="",NA(),EE7)</f>
        <v>-</v>
      </c>
      <c r="EF6" s="20">
        <f t="shared" ref="EF6:EN6" si="14">IF(EF7="",NA(),EF7)</f>
        <v>0</v>
      </c>
      <c r="EG6" s="20">
        <f t="shared" si="14"/>
        <v>0</v>
      </c>
      <c r="EH6" s="20">
        <f t="shared" si="14"/>
        <v>0</v>
      </c>
      <c r="EI6" s="20">
        <f t="shared" si="14"/>
        <v>0</v>
      </c>
      <c r="EJ6" s="21" t="str">
        <f t="shared" si="14"/>
        <v>-</v>
      </c>
      <c r="EK6" s="21">
        <f t="shared" si="14"/>
        <v>0.15</v>
      </c>
      <c r="EL6" s="21">
        <f t="shared" si="14"/>
        <v>0.06</v>
      </c>
      <c r="EM6" s="21">
        <f t="shared" si="14"/>
        <v>0.09</v>
      </c>
      <c r="EN6" s="21">
        <f t="shared" si="14"/>
        <v>0.06</v>
      </c>
      <c r="EO6" s="20" t="str">
        <f>IF(EO7="","",IF(EO7="-","【-】","【"&amp;SUBSTITUTE(TEXT(EO7,"#,##0.00"),"-","△")&amp;"】"))</f>
        <v>【0.22】</v>
      </c>
    </row>
    <row r="7" spans="1:148" s="22" customFormat="1" x14ac:dyDescent="0.2">
      <c r="A7" s="14"/>
      <c r="B7" s="23">
        <v>2023</v>
      </c>
      <c r="C7" s="23">
        <v>342041</v>
      </c>
      <c r="D7" s="23">
        <v>46</v>
      </c>
      <c r="E7" s="23">
        <v>17</v>
      </c>
      <c r="F7" s="23">
        <v>1</v>
      </c>
      <c r="G7" s="23">
        <v>0</v>
      </c>
      <c r="H7" s="23" t="s">
        <v>95</v>
      </c>
      <c r="I7" s="23" t="s">
        <v>96</v>
      </c>
      <c r="J7" s="23" t="s">
        <v>97</v>
      </c>
      <c r="K7" s="23" t="s">
        <v>98</v>
      </c>
      <c r="L7" s="23" t="s">
        <v>99</v>
      </c>
      <c r="M7" s="23" t="s">
        <v>100</v>
      </c>
      <c r="N7" s="24" t="s">
        <v>101</v>
      </c>
      <c r="O7" s="24">
        <v>62.86</v>
      </c>
      <c r="P7" s="24">
        <v>47.34</v>
      </c>
      <c r="Q7" s="24">
        <v>100</v>
      </c>
      <c r="R7" s="24">
        <v>3322</v>
      </c>
      <c r="S7" s="24">
        <v>88128</v>
      </c>
      <c r="T7" s="24">
        <v>471.51</v>
      </c>
      <c r="U7" s="24">
        <v>186.91</v>
      </c>
      <c r="V7" s="24">
        <v>41389</v>
      </c>
      <c r="W7" s="24">
        <v>11.9</v>
      </c>
      <c r="X7" s="24">
        <v>3478.07</v>
      </c>
      <c r="Y7" s="24" t="s">
        <v>101</v>
      </c>
      <c r="Z7" s="24">
        <v>107.6</v>
      </c>
      <c r="AA7" s="24">
        <v>112.23</v>
      </c>
      <c r="AB7" s="24">
        <v>111.68</v>
      </c>
      <c r="AC7" s="24">
        <v>99.21</v>
      </c>
      <c r="AD7" s="24" t="s">
        <v>101</v>
      </c>
      <c r="AE7" s="24">
        <v>109.91</v>
      </c>
      <c r="AF7" s="24">
        <v>108.61</v>
      </c>
      <c r="AG7" s="24">
        <v>109.58</v>
      </c>
      <c r="AH7" s="24">
        <v>107.64</v>
      </c>
      <c r="AI7" s="24">
        <v>105.91</v>
      </c>
      <c r="AJ7" s="24" t="s">
        <v>101</v>
      </c>
      <c r="AK7" s="24">
        <v>0</v>
      </c>
      <c r="AL7" s="24">
        <v>0</v>
      </c>
      <c r="AM7" s="24">
        <v>0</v>
      </c>
      <c r="AN7" s="24">
        <v>0</v>
      </c>
      <c r="AO7" s="24" t="s">
        <v>101</v>
      </c>
      <c r="AP7" s="24">
        <v>9.42</v>
      </c>
      <c r="AQ7" s="24">
        <v>11.49</v>
      </c>
      <c r="AR7" s="24">
        <v>5.35</v>
      </c>
      <c r="AS7" s="24">
        <v>5.61</v>
      </c>
      <c r="AT7" s="24">
        <v>3.03</v>
      </c>
      <c r="AU7" s="24" t="s">
        <v>101</v>
      </c>
      <c r="AV7" s="24">
        <v>35.99</v>
      </c>
      <c r="AW7" s="24">
        <v>65.08</v>
      </c>
      <c r="AX7" s="24">
        <v>90.18</v>
      </c>
      <c r="AY7" s="24">
        <v>86.38</v>
      </c>
      <c r="AZ7" s="24" t="s">
        <v>101</v>
      </c>
      <c r="BA7" s="24">
        <v>47.61</v>
      </c>
      <c r="BB7" s="24">
        <v>52.69</v>
      </c>
      <c r="BC7" s="24">
        <v>59.45</v>
      </c>
      <c r="BD7" s="24">
        <v>76.319999999999993</v>
      </c>
      <c r="BE7" s="24">
        <v>78.430000000000007</v>
      </c>
      <c r="BF7" s="24" t="s">
        <v>101</v>
      </c>
      <c r="BG7" s="24">
        <v>0</v>
      </c>
      <c r="BH7" s="24">
        <v>794.91</v>
      </c>
      <c r="BI7" s="24">
        <v>962.2</v>
      </c>
      <c r="BJ7" s="24">
        <v>857.78</v>
      </c>
      <c r="BK7" s="24" t="s">
        <v>101</v>
      </c>
      <c r="BL7" s="24">
        <v>1092.22</v>
      </c>
      <c r="BM7" s="24">
        <v>998.38</v>
      </c>
      <c r="BN7" s="24">
        <v>925.32</v>
      </c>
      <c r="BO7" s="24">
        <v>749.43</v>
      </c>
      <c r="BP7" s="24">
        <v>630.82000000000005</v>
      </c>
      <c r="BQ7" s="24" t="s">
        <v>101</v>
      </c>
      <c r="BR7" s="24">
        <v>137.29</v>
      </c>
      <c r="BS7" s="24">
        <v>122.07</v>
      </c>
      <c r="BT7" s="24">
        <v>106.05</v>
      </c>
      <c r="BU7" s="24">
        <v>96.72</v>
      </c>
      <c r="BV7" s="24" t="s">
        <v>101</v>
      </c>
      <c r="BW7" s="24">
        <v>97.53</v>
      </c>
      <c r="BX7" s="24">
        <v>95.92</v>
      </c>
      <c r="BY7" s="24">
        <v>96.98</v>
      </c>
      <c r="BZ7" s="24">
        <v>98.46</v>
      </c>
      <c r="CA7" s="24">
        <v>97.81</v>
      </c>
      <c r="CB7" s="24" t="s">
        <v>101</v>
      </c>
      <c r="CC7" s="24">
        <v>110.54</v>
      </c>
      <c r="CD7" s="24">
        <v>128.6</v>
      </c>
      <c r="CE7" s="24">
        <v>146.49</v>
      </c>
      <c r="CF7" s="24">
        <v>186.96</v>
      </c>
      <c r="CG7" s="24" t="s">
        <v>101</v>
      </c>
      <c r="CH7" s="24">
        <v>155.83000000000001</v>
      </c>
      <c r="CI7" s="24">
        <v>156.75</v>
      </c>
      <c r="CJ7" s="24">
        <v>153.54</v>
      </c>
      <c r="CK7" s="24">
        <v>157.44999999999999</v>
      </c>
      <c r="CL7" s="24">
        <v>138.75</v>
      </c>
      <c r="CM7" s="24" t="s">
        <v>101</v>
      </c>
      <c r="CN7" s="24" t="s">
        <v>101</v>
      </c>
      <c r="CO7" s="24" t="s">
        <v>101</v>
      </c>
      <c r="CP7" s="24" t="s">
        <v>101</v>
      </c>
      <c r="CQ7" s="24" t="s">
        <v>101</v>
      </c>
      <c r="CR7" s="24" t="s">
        <v>101</v>
      </c>
      <c r="CS7" s="24">
        <v>61.51</v>
      </c>
      <c r="CT7" s="24">
        <v>51.2</v>
      </c>
      <c r="CU7" s="24">
        <v>57.32</v>
      </c>
      <c r="CV7" s="24">
        <v>63.71</v>
      </c>
      <c r="CW7" s="24">
        <v>58.94</v>
      </c>
      <c r="CX7" s="24" t="s">
        <v>101</v>
      </c>
      <c r="CY7" s="24">
        <v>91.33</v>
      </c>
      <c r="CZ7" s="24">
        <v>92.33</v>
      </c>
      <c r="DA7" s="24">
        <v>93.09</v>
      </c>
      <c r="DB7" s="24">
        <v>93.25</v>
      </c>
      <c r="DC7" s="24" t="s">
        <v>101</v>
      </c>
      <c r="DD7" s="24">
        <v>85.82</v>
      </c>
      <c r="DE7" s="24">
        <v>85.03</v>
      </c>
      <c r="DF7" s="24">
        <v>85.96</v>
      </c>
      <c r="DG7" s="24">
        <v>92.89</v>
      </c>
      <c r="DH7" s="24">
        <v>95.91</v>
      </c>
      <c r="DI7" s="24" t="s">
        <v>101</v>
      </c>
      <c r="DJ7" s="24">
        <v>39.96</v>
      </c>
      <c r="DK7" s="24">
        <v>41.65</v>
      </c>
      <c r="DL7" s="24">
        <v>43.2</v>
      </c>
      <c r="DM7" s="24">
        <v>44.62</v>
      </c>
      <c r="DN7" s="24" t="s">
        <v>101</v>
      </c>
      <c r="DO7" s="24">
        <v>15.29</v>
      </c>
      <c r="DP7" s="24">
        <v>17.809999999999999</v>
      </c>
      <c r="DQ7" s="24">
        <v>19.96</v>
      </c>
      <c r="DR7" s="24">
        <v>29.93</v>
      </c>
      <c r="DS7" s="24">
        <v>41.09</v>
      </c>
      <c r="DT7" s="24" t="s">
        <v>101</v>
      </c>
      <c r="DU7" s="24">
        <v>0</v>
      </c>
      <c r="DV7" s="24">
        <v>0</v>
      </c>
      <c r="DW7" s="24">
        <v>0</v>
      </c>
      <c r="DX7" s="24">
        <v>0</v>
      </c>
      <c r="DY7" s="24" t="s">
        <v>101</v>
      </c>
      <c r="DZ7" s="24">
        <v>0.11</v>
      </c>
      <c r="EA7" s="24">
        <v>0.64</v>
      </c>
      <c r="EB7" s="24">
        <v>0.83</v>
      </c>
      <c r="EC7" s="24">
        <v>2.74</v>
      </c>
      <c r="ED7" s="24">
        <v>8.68</v>
      </c>
      <c r="EE7" s="24" t="s">
        <v>101</v>
      </c>
      <c r="EF7" s="24">
        <v>0</v>
      </c>
      <c r="EG7" s="24">
        <v>0</v>
      </c>
      <c r="EH7" s="24">
        <v>0</v>
      </c>
      <c r="EI7" s="24">
        <v>0</v>
      </c>
      <c r="EJ7" s="24" t="s">
        <v>101</v>
      </c>
      <c r="EK7" s="24">
        <v>0.15</v>
      </c>
      <c r="EL7" s="24">
        <v>0.06</v>
      </c>
      <c r="EM7" s="24">
        <v>0.09</v>
      </c>
      <c r="EN7" s="24">
        <v>0.06</v>
      </c>
      <c r="EO7" s="24">
        <v>0.22</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107</v>
      </c>
    </row>
    <row r="12" spans="1:148" x14ac:dyDescent="0.2">
      <c r="B12">
        <v>1</v>
      </c>
      <c r="C12">
        <v>1</v>
      </c>
      <c r="D12">
        <v>2</v>
      </c>
      <c r="E12">
        <v>3</v>
      </c>
      <c r="F12">
        <v>4</v>
      </c>
      <c r="G12" t="s">
        <v>108</v>
      </c>
    </row>
    <row r="13" spans="1:148" x14ac:dyDescent="0.2">
      <c r="B13" t="s">
        <v>109</v>
      </c>
      <c r="C13" t="s">
        <v>109</v>
      </c>
      <c r="D13" t="s">
        <v>110</v>
      </c>
      <c r="E13" t="s">
        <v>109</v>
      </c>
      <c r="F13" t="s">
        <v>109</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國貞 孝行</cp:lastModifiedBy>
  <dcterms:created xsi:type="dcterms:W3CDTF">2025-01-24T07:05:40Z</dcterms:created>
  <dcterms:modified xsi:type="dcterms:W3CDTF">2025-02-19T07:16:05Z</dcterms:modified>
  <cp:category/>
</cp:coreProperties>
</file>