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\\h-zaisei-03\財政_共有NAS\財政課ハード③\準公営企業\R6年度（準公営企業）\未上R70127公営企業に係る経営比較分析表（令和５年度決算）の分析等について（依頼）\02各課回答\経営企画課\"/>
    </mc:Choice>
  </mc:AlternateContent>
  <xr:revisionPtr revIDLastSave="0" documentId="13_ncr:1_{80F932F1-12CA-45DC-8968-FA051257C45A}" xr6:coauthVersionLast="36" xr6:coauthVersionMax="36" xr10:uidLastSave="{00000000-0000-0000-0000-000000000000}"/>
  <workbookProtection workbookAlgorithmName="SHA-512" workbookHashValue="xu2vZ3CGTFzeJTxN6L/yqshce29lSvvB0OIp7dcGncr+ggDc0R2LWkVMpj1zWG1YAZJQygom4cnf9xuySht2GQ==" workbookSaltValue="/zWJ7+u5SYwEX/Gf8CJolQ==" workbookSpinCount="100000" lockStructure="1"/>
  <bookViews>
    <workbookView xWindow="0" yWindow="0" windowWidth="20490" windowHeight="6690" xr2:uid="{00000000-000D-0000-FFFF-FFFF00000000}"/>
  </bookViews>
  <sheets>
    <sheet name="法非適用_下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I86" i="4" s="1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AT10" i="4" s="1"/>
  <c r="V6" i="5"/>
  <c r="U6" i="5"/>
  <c r="BB8" i="4" s="1"/>
  <c r="T6" i="5"/>
  <c r="AT8" i="4" s="1"/>
  <c r="S6" i="5"/>
  <c r="R6" i="5"/>
  <c r="AD10" i="4" s="1"/>
  <c r="Q6" i="5"/>
  <c r="W10" i="4" s="1"/>
  <c r="P6" i="5"/>
  <c r="P10" i="4" s="1"/>
  <c r="O6" i="5"/>
  <c r="I10" i="4" s="1"/>
  <c r="N6" i="5"/>
  <c r="B10" i="4" s="1"/>
  <c r="M6" i="5"/>
  <c r="AD8" i="4" s="1"/>
  <c r="L6" i="5"/>
  <c r="W8" i="4" s="1"/>
  <c r="K6" i="5"/>
  <c r="J6" i="5"/>
  <c r="I8" i="4" s="1"/>
  <c r="I6" i="5"/>
  <c r="B8" i="4" s="1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J86" i="4"/>
  <c r="H86" i="4"/>
  <c r="E86" i="4"/>
  <c r="AL10" i="4"/>
  <c r="AL8" i="4"/>
  <c r="P8" i="4"/>
</calcChain>
</file>

<file path=xl/sharedStrings.xml><?xml version="1.0" encoding="utf-8"?>
<sst xmlns="http://schemas.openxmlformats.org/spreadsheetml/2006/main" count="236" uniqueCount="119">
  <si>
    <t>経営比較分析表（令和5年度決算）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</si>
  <si>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</si>
  <si>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</si>
  <si>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</si>
  <si>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</si>
  <si>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</si>
  <si>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</si>
  <si>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</si>
  <si>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</si>
  <si>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</si>
  <si>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</si>
  <si>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</si>
  <si>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</si>
  <si>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</si>
  <si>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</si>
  <si>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</si>
  <si>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</si>
  <si>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</si>
  <si>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</si>
  <si>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</si>
  <si>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</si>
  <si>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</si>
  <si>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</si>
  <si>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令和5年度全国平均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</si>
  <si>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</si>
  <si>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</si>
  <si>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</si>
  <si>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</si>
  <si>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</si>
  <si>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</si>
  <si>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</si>
  <si>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</si>
  <si>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</si>
  <si>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</si>
  <si>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</si>
  <si>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</si>
  <si>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</si>
  <si>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</si>
  <si>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</si>
  <si>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</si>
  <si>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</si>
  <si>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</si>
  <si>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</si>
  <si>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</si>
  <si>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</si>
  <si>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</si>
  <si>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</si>
  <si>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</si>
  <si>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</si>
  <si>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</si>
  <si>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</si>
  <si>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</si>
  <si>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</si>
  <si>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</si>
  <si>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</si>
  <si>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</si>
  <si>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</si>
  <si>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</si>
  <si>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</si>
  <si>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</si>
  <si>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</si>
  <si>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</si>
  <si>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</si>
  <si>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</si>
  <si>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</si>
  <si>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</si>
  <si>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</si>
  <si>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</si>
  <si>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</si>
  <si>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</si>
  <si>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</si>
  <si>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</si>
  <si>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</si>
  <si>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</si>
  <si>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</si>
  <si>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</si>
  <si>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</si>
  <si>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</si>
  <si>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</si>
  <si>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</si>
  <si>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</si>
  <si>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</si>
  <si>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</si>
  <si>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</si>
  <si>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</si>
  <si>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</si>
  <si>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</si>
  <si>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</si>
  <si>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</si>
  <si>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</si>
  <si>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</si>
  <si>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</si>
  <si>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</si>
  <si>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</si>
  <si>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</si>
  <si>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</si>
  <si>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</si>
  <si>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呉市</t>
  </si>
  <si>
    <t>法非適用</t>
  </si>
  <si>
    <t>下水道事業</t>
  </si>
  <si>
    <t>農業集落排水</t>
  </si>
  <si>
    <t>F2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</si>
  <si>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</si>
  <si>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</si>
  <si>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</si>
  <si>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</si>
  <si>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</si>
  <si>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</si>
  <si>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</si>
  <si>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</si>
  <si>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</si>
  <si>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</si>
  <si>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"R"yy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</si>
  <si>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</si>
  <si>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</si>
  <si>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</si>
  <si>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r>
      <t>「①収益的収支比率」
　100％未満の赤字で推移している。
「④企業債残高対事業規模比率」
　当該事業の企業債は大部分が公費（税金）で返済することとしているため，使用料収入で返済する部分はほとんどない状況である。</t>
    </r>
    <r>
      <rPr>
        <sz val="11"/>
        <color rgb="FFFF0000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 xml:space="preserve">「⑤経費回収率，⑥汚水処理原価
　⑦施設利用率，⑧水洗化率」
　本市の水洗化率は，近年は上昇傾向にあるものの，全国平均に比べ低くなっている。これは，使用料収入の基となる有収水量が少ないことを示しており，施設利用率の低さに繋がっている。
　また，有収水量が少ないことから，使用料収入も少なくなり，全国平均・類似団体に比べ，経費回収率は低く，汚水処理原価は高くなっている。
</t>
    </r>
    <rPh sb="2" eb="5">
      <t>シュウエキテキ</t>
    </rPh>
    <rPh sb="5" eb="7">
      <t>シュウシ</t>
    </rPh>
    <rPh sb="7" eb="9">
      <t>ヒリツ</t>
    </rPh>
    <rPh sb="16" eb="18">
      <t>ミマン</t>
    </rPh>
    <rPh sb="19" eb="21">
      <t>アカジ</t>
    </rPh>
    <rPh sb="22" eb="24">
      <t>スイイ</t>
    </rPh>
    <rPh sb="100" eb="102">
      <t>ジョウキョウ</t>
    </rPh>
    <rPh sb="177" eb="179">
      <t>ケイヒ</t>
    </rPh>
    <rPh sb="179" eb="181">
      <t>カイシュウ</t>
    </rPh>
    <rPh sb="181" eb="182">
      <t>リツ</t>
    </rPh>
    <rPh sb="184" eb="186">
      <t>オスイ</t>
    </rPh>
    <rPh sb="186" eb="188">
      <t>ショリ</t>
    </rPh>
    <rPh sb="188" eb="190">
      <t>ゲンカ</t>
    </rPh>
    <rPh sb="193" eb="195">
      <t>シセツ</t>
    </rPh>
    <rPh sb="195" eb="197">
      <t>リヨウ</t>
    </rPh>
    <rPh sb="197" eb="198">
      <t>リツ</t>
    </rPh>
    <rPh sb="200" eb="203">
      <t>スイセンカ</t>
    </rPh>
    <rPh sb="203" eb="204">
      <t>リツ</t>
    </rPh>
    <rPh sb="207" eb="209">
      <t>ホンシ</t>
    </rPh>
    <rPh sb="210" eb="213">
      <t>スイセンカ</t>
    </rPh>
    <rPh sb="213" eb="214">
      <t>リツ</t>
    </rPh>
    <rPh sb="216" eb="218">
      <t>キンネン</t>
    </rPh>
    <rPh sb="219" eb="221">
      <t>ジョウショウ</t>
    </rPh>
    <rPh sb="229" eb="231">
      <t>ゼンコク</t>
    </rPh>
    <rPh sb="231" eb="233">
      <t>ヘイキン</t>
    </rPh>
    <rPh sb="234" eb="236">
      <t>ルイジ</t>
    </rPh>
    <rPh sb="236" eb="238">
      <t>ダンタイ</t>
    </rPh>
    <rPh sb="239" eb="240">
      <t>クラ</t>
    </rPh>
    <rPh sb="241" eb="242">
      <t>ヒク</t>
    </rPh>
    <rPh sb="254" eb="257">
      <t>シヨウリョウ</t>
    </rPh>
    <rPh sb="257" eb="259">
      <t>シュウニュウ</t>
    </rPh>
    <rPh sb="260" eb="261">
      <t>モト</t>
    </rPh>
    <rPh sb="264" eb="266">
      <t>ユウシュウ</t>
    </rPh>
    <rPh sb="266" eb="268">
      <t>スイリョウ</t>
    </rPh>
    <rPh sb="269" eb="270">
      <t>スク</t>
    </rPh>
    <rPh sb="275" eb="276">
      <t>シメ</t>
    </rPh>
    <rPh sb="281" eb="283">
      <t>シセツ</t>
    </rPh>
    <rPh sb="283" eb="285">
      <t>リヨウ</t>
    </rPh>
    <rPh sb="285" eb="286">
      <t>リツ</t>
    </rPh>
    <rPh sb="287" eb="288">
      <t>ヒク</t>
    </rPh>
    <phoneticPr fontId="4"/>
  </si>
  <si>
    <t>　平成８年度の供用開始から令和５年度末で28年であり，法定耐用年数（50年）を経過した管渠はない状況である。</t>
    <rPh sb="1" eb="3">
      <t>ヘイセイ</t>
    </rPh>
    <rPh sb="4" eb="5">
      <t>ネン</t>
    </rPh>
    <rPh sb="5" eb="6">
      <t>ド</t>
    </rPh>
    <rPh sb="7" eb="9">
      <t>キョウヨウ</t>
    </rPh>
    <rPh sb="9" eb="11">
      <t>カイシ</t>
    </rPh>
    <rPh sb="13" eb="15">
      <t>レイワ</t>
    </rPh>
    <rPh sb="16" eb="18">
      <t>ネンド</t>
    </rPh>
    <rPh sb="18" eb="19">
      <t>マツ</t>
    </rPh>
    <rPh sb="22" eb="23">
      <t>ネン</t>
    </rPh>
    <rPh sb="27" eb="29">
      <t>ホウテイ</t>
    </rPh>
    <rPh sb="29" eb="31">
      <t>タイヨウ</t>
    </rPh>
    <rPh sb="31" eb="33">
      <t>ネンスウ</t>
    </rPh>
    <rPh sb="36" eb="37">
      <t>ネン</t>
    </rPh>
    <rPh sb="39" eb="41">
      <t>ケイカ</t>
    </rPh>
    <rPh sb="43" eb="45">
      <t>カンキョ</t>
    </rPh>
    <rPh sb="48" eb="50">
      <t>ジョウキョウ</t>
    </rPh>
    <phoneticPr fontId="4"/>
  </si>
  <si>
    <t xml:space="preserve">  当該事業は，市内８地区の農業集落における，し尿や生活雑排水等の汚水の処理，公共用水域の水質保全，当該区域の生活環境の改善を目的とした，区域内人口2,500人に満たない小規模事業である。
　その経営は，対象区域の人口密度が低く，人口が少ないことから，経常的な経費を使用料収入だけでは賄えないため，不足分は公費（税金）で補てんしている状況である。
　令和６年度から，当該事業と漁業集落排水事業,公共下水道事業,特定環境保全公共下水道事業の４事業を１つの会計へ統合した。
　会計統合によって事務コストの削減効果がある程度見込まれるが，収支不足の解消には至らないため，収支不足分は引き続き公費（税金）で補てんすることとしている。</t>
    <rPh sb="81" eb="82">
      <t>ミ</t>
    </rPh>
    <rPh sb="178" eb="180">
      <t>ネンド</t>
    </rPh>
    <rPh sb="188" eb="190">
      <t>ギョギョウ</t>
    </rPh>
    <rPh sb="243" eb="245">
      <t>ジム</t>
    </rPh>
    <rPh sb="249" eb="251">
      <t>サクゲン</t>
    </rPh>
    <rPh sb="251" eb="253">
      <t>コウカ</t>
    </rPh>
    <rPh sb="256" eb="258">
      <t>テイド</t>
    </rPh>
    <rPh sb="258" eb="260">
      <t>ミコ</t>
    </rPh>
    <rPh sb="265" eb="267">
      <t>シュウシ</t>
    </rPh>
    <rPh sb="267" eb="269">
      <t>フソク</t>
    </rPh>
    <rPh sb="270" eb="272">
      <t>カイショウ</t>
    </rPh>
    <rPh sb="274" eb="275">
      <t>イタ</t>
    </rPh>
    <rPh sb="281" eb="283">
      <t>シュウシ</t>
    </rPh>
    <rPh sb="283" eb="285">
      <t>フソク</t>
    </rPh>
    <rPh sb="285" eb="286">
      <t>ブン</t>
    </rPh>
    <rPh sb="287" eb="288">
      <t>ヒ</t>
    </rPh>
    <rPh sb="289" eb="290">
      <t>ツヅ</t>
    </rPh>
    <rPh sb="291" eb="293">
      <t>コウヒ</t>
    </rPh>
    <rPh sb="294" eb="296">
      <t>ゼイキン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</si>
</sst>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R&quot;yy"/>
  </numFmts>
  <fonts count="17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rgb="FFFF000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15" fillId="0" borderId="6" xfId="0" applyFont="1" applyBorder="1" applyAlignment="1" applyProtection="1">
      <alignment horizontal="left" vertical="top" wrapText="1"/>
      <protection locked="0"/>
    </xf>
    <xf numFmtId="0" fontId="15" fillId="0" borderId="0" xfId="0" applyFont="1" applyBorder="1" applyAlignment="1" applyProtection="1">
      <alignment horizontal="left" vertical="top" wrapText="1"/>
      <protection locked="0"/>
    </xf>
    <xf numFmtId="0" fontId="15" fillId="0" borderId="7" xfId="0" applyFont="1" applyBorder="1" applyAlignment="1" applyProtection="1">
      <alignment horizontal="left" vertical="top" wrapText="1"/>
      <protection locked="0"/>
    </xf>
    <xf numFmtId="0" fontId="15" fillId="0" borderId="8" xfId="0" applyFont="1" applyBorder="1" applyAlignment="1" applyProtection="1">
      <alignment horizontal="left" vertical="top" wrapText="1"/>
      <protection locked="0"/>
    </xf>
    <xf numFmtId="0" fontId="15" fillId="0" borderId="1" xfId="0" applyFont="1" applyBorder="1" applyAlignment="1" applyProtection="1">
      <alignment horizontal="left"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77-4C97-876B-55639A4512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790016"/>
        <c:axId val="206619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0.02</c:v>
                </c:pt>
                <c:pt idx="1">
                  <c:v>0.25</c:v>
                </c:pt>
                <c:pt idx="2">
                  <c:v>0.05</c:v>
                </c:pt>
                <c:pt idx="3">
                  <c:v>0.03</c:v>
                </c:pt>
                <c:pt idx="4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77-4C97-876B-55639A4512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790016"/>
        <c:axId val="206619776"/>
      </c:lineChart>
      <c:dateAx>
        <c:axId val="20479001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6619776"/>
        <c:crosses val="autoZero"/>
        <c:auto val="1"/>
        <c:lblOffset val="100"/>
        <c:baseTimeUnit val="years"/>
      </c:dateAx>
      <c:valAx>
        <c:axId val="206619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4790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26.86</c:v>
                </c:pt>
                <c:pt idx="1">
                  <c:v>26.86</c:v>
                </c:pt>
                <c:pt idx="2">
                  <c:v>26.86</c:v>
                </c:pt>
                <c:pt idx="3">
                  <c:v>26.86</c:v>
                </c:pt>
                <c:pt idx="4">
                  <c:v>26.86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AB-4FE8-A824-3B8D7941B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98144"/>
        <c:axId val="139853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50.14</c:v>
                </c:pt>
                <c:pt idx="1">
                  <c:v>54.83</c:v>
                </c:pt>
                <c:pt idx="2">
                  <c:v>66.53</c:v>
                </c:pt>
                <c:pt idx="3">
                  <c:v>52.35</c:v>
                </c:pt>
                <c:pt idx="4">
                  <c:v>46.25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AB-4FE8-A824-3B8D7941B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98144"/>
        <c:axId val="139853824"/>
      </c:lineChart>
      <c:dateAx>
        <c:axId val="73398144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139853824"/>
        <c:crosses val="autoZero"/>
        <c:auto val="1"/>
        <c:lblOffset val="100"/>
        <c:baseTimeUnit val="years"/>
      </c:dateAx>
      <c:valAx>
        <c:axId val="139853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98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80.44</c:v>
                </c:pt>
                <c:pt idx="1">
                  <c:v>81.459999999999994</c:v>
                </c:pt>
                <c:pt idx="2">
                  <c:v>82.89</c:v>
                </c:pt>
                <c:pt idx="3">
                  <c:v>84.64</c:v>
                </c:pt>
                <c:pt idx="4">
                  <c:v>85.67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45-4477-8F21-377E32C963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84032"/>
        <c:axId val="139885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84.98</c:v>
                </c:pt>
                <c:pt idx="1">
                  <c:v>84.7</c:v>
                </c:pt>
                <c:pt idx="2">
                  <c:v>84.67</c:v>
                </c:pt>
                <c:pt idx="3">
                  <c:v>84.39</c:v>
                </c:pt>
                <c:pt idx="4">
                  <c:v>83.96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45-4477-8F21-377E32C963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84032"/>
        <c:axId val="139885952"/>
      </c:lineChart>
      <c:dateAx>
        <c:axId val="13988403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139885952"/>
        <c:crosses val="autoZero"/>
        <c:auto val="1"/>
        <c:lblOffset val="100"/>
        <c:baseTimeUnit val="years"/>
      </c:dateAx>
      <c:valAx>
        <c:axId val="139885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840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87.19</c:v>
                </c:pt>
                <c:pt idx="1">
                  <c:v>86.24</c:v>
                </c:pt>
                <c:pt idx="2">
                  <c:v>86.04</c:v>
                </c:pt>
                <c:pt idx="3">
                  <c:v>86.09</c:v>
                </c:pt>
                <c:pt idx="4">
                  <c:v>86.68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2E-46EE-A435-1726FEE79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84992"/>
        <c:axId val="217040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2E-46EE-A435-1726FEE79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84992"/>
        <c:axId val="217040384"/>
      </c:lineChart>
      <c:dateAx>
        <c:axId val="21408499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17040384"/>
        <c:crosses val="autoZero"/>
        <c:auto val="1"/>
        <c:lblOffset val="100"/>
        <c:baseTimeUnit val="years"/>
      </c:dateAx>
      <c:valAx>
        <c:axId val="217040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40849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86-46A6-94F5-4ED8273971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610112"/>
        <c:axId val="218298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86-46A6-94F5-4ED8273971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610112"/>
        <c:axId val="218298240"/>
      </c:lineChart>
      <c:dateAx>
        <c:axId val="21761011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18298240"/>
        <c:crosses val="autoZero"/>
        <c:auto val="1"/>
        <c:lblOffset val="100"/>
        <c:baseTimeUnit val="years"/>
      </c:dateAx>
      <c:valAx>
        <c:axId val="218298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610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6D-4FEE-8ACB-2654849A3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12288"/>
        <c:axId val="73214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6D-4FEE-8ACB-2654849A3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12288"/>
        <c:axId val="73214208"/>
      </c:lineChart>
      <c:dateAx>
        <c:axId val="73212288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214208"/>
        <c:crosses val="autoZero"/>
        <c:auto val="1"/>
        <c:lblOffset val="100"/>
        <c:baseTimeUnit val="years"/>
      </c:dateAx>
      <c:valAx>
        <c:axId val="73214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12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96-4E6E-BDE5-15E596BC7D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28288"/>
        <c:axId val="73230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96-4E6E-BDE5-15E596BC7D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28288"/>
        <c:axId val="73230208"/>
      </c:lineChart>
      <c:dateAx>
        <c:axId val="73228288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230208"/>
        <c:crosses val="autoZero"/>
        <c:auto val="1"/>
        <c:lblOffset val="100"/>
        <c:baseTimeUnit val="years"/>
      </c:dateAx>
      <c:valAx>
        <c:axId val="73230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28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04-447C-8EAE-7289EBFDB1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39936"/>
        <c:axId val="73250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04-447C-8EAE-7289EBFDB1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39936"/>
        <c:axId val="73250304"/>
      </c:lineChart>
      <c:dateAx>
        <c:axId val="7323993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250304"/>
        <c:crosses val="autoZero"/>
        <c:auto val="1"/>
        <c:lblOffset val="100"/>
        <c:baseTimeUnit val="years"/>
      </c:dateAx>
      <c:valAx>
        <c:axId val="73250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39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1.9</c:v>
                </c:pt>
                <c:pt idx="1">
                  <c:v>1.2</c:v>
                </c:pt>
                <c:pt idx="2">
                  <c:v>0.61</c:v>
                </c:pt>
                <c:pt idx="3" formatCode="#,##0.00;&quot;△&quot;#,##0.00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03-47AB-8105-48E1D6E215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37856"/>
        <c:axId val="73340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826.83</c:v>
                </c:pt>
                <c:pt idx="1">
                  <c:v>867.83</c:v>
                </c:pt>
                <c:pt idx="2">
                  <c:v>791.76</c:v>
                </c:pt>
                <c:pt idx="3">
                  <c:v>900.82</c:v>
                </c:pt>
                <c:pt idx="4">
                  <c:v>839.21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03-47AB-8105-48E1D6E215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7856"/>
        <c:axId val="73340032"/>
      </c:lineChart>
      <c:dateAx>
        <c:axId val="7333785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340032"/>
        <c:crosses val="autoZero"/>
        <c:auto val="1"/>
        <c:lblOffset val="100"/>
        <c:baseTimeUnit val="years"/>
      </c:dateAx>
      <c:valAx>
        <c:axId val="73340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37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27.49</c:v>
                </c:pt>
                <c:pt idx="1">
                  <c:v>31.38</c:v>
                </c:pt>
                <c:pt idx="2">
                  <c:v>28.56</c:v>
                </c:pt>
                <c:pt idx="3">
                  <c:v>25.13</c:v>
                </c:pt>
                <c:pt idx="4">
                  <c:v>23.11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15-4332-9D45-523B6FEC9F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53856"/>
        <c:axId val="73360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57.31</c:v>
                </c:pt>
                <c:pt idx="1">
                  <c:v>57.08</c:v>
                </c:pt>
                <c:pt idx="2">
                  <c:v>56.26</c:v>
                </c:pt>
                <c:pt idx="3">
                  <c:v>52.94</c:v>
                </c:pt>
                <c:pt idx="4">
                  <c:v>52.05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15-4332-9D45-523B6FEC9F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53856"/>
        <c:axId val="73360128"/>
      </c:lineChart>
      <c:dateAx>
        <c:axId val="7335385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360128"/>
        <c:crosses val="autoZero"/>
        <c:auto val="1"/>
        <c:lblOffset val="100"/>
        <c:baseTimeUnit val="years"/>
      </c:dateAx>
      <c:valAx>
        <c:axId val="73360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53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770.37</c:v>
                </c:pt>
                <c:pt idx="1">
                  <c:v>735.85</c:v>
                </c:pt>
                <c:pt idx="2">
                  <c:v>831.99</c:v>
                </c:pt>
                <c:pt idx="3">
                  <c:v>972.43</c:v>
                </c:pt>
                <c:pt idx="4">
                  <c:v>1090.42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38-47A6-B241-5F8F180DC0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69856"/>
        <c:axId val="73372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273.52</c:v>
                </c:pt>
                <c:pt idx="1">
                  <c:v>274.99</c:v>
                </c:pt>
                <c:pt idx="2">
                  <c:v>282.08999999999997</c:v>
                </c:pt>
                <c:pt idx="3">
                  <c:v>303.27999999999997</c:v>
                </c:pt>
                <c:pt idx="4">
                  <c:v>301.86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38-47A6-B241-5F8F180DC0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9856"/>
        <c:axId val="73372032"/>
      </c:lineChart>
      <c:dateAx>
        <c:axId val="7336985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372032"/>
        <c:crosses val="autoZero"/>
        <c:auto val="1"/>
        <c:lblOffset val="100"/>
        <c:baseTimeUnit val="years"/>
      </c:dateAx>
      <c:valAx>
        <c:axId val="73372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69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419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3281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214361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21005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419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3281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2143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21005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419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56235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8051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3873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72735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97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50459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【785.10】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50459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【87.54】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97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【49.87】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72735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【271.15】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3873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【56.93】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423663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9622386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4786863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366260" y="2956560"/>
          <a:ext cx="3558540" cy="250507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8261985" y="2956560"/>
          <a:ext cx="3558540" cy="250507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499110" y="10715625"/>
          <a:ext cx="4575810" cy="240411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5680710" y="10715625"/>
          <a:ext cx="4575810" cy="240411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6"/>
  <sheetViews>
    <sheetView showGridLines="0" tabSelected="1" topLeftCell="Y56" zoomScale="85" zoomScaleNormal="85" workbookViewId="0">
      <selection activeCell="BL83" sqref="BL83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66" t="s">
        <v>0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66"/>
      <c r="BZ2" s="66"/>
    </row>
    <row r="3" spans="1:78" ht="9.75" customHeight="1" x14ac:dyDescent="0.15">
      <c r="A3" s="2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</row>
    <row r="4" spans="1:78" ht="9.75" customHeight="1" x14ac:dyDescent="0.15">
      <c r="A4" s="2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67" t="str">
        <f>データ!H6</f>
        <v>広島県　呉市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6" t="s">
        <v>1</v>
      </c>
      <c r="C7" s="46"/>
      <c r="D7" s="46"/>
      <c r="E7" s="46"/>
      <c r="F7" s="46"/>
      <c r="G7" s="46"/>
      <c r="H7" s="46"/>
      <c r="I7" s="46" t="s">
        <v>2</v>
      </c>
      <c r="J7" s="46"/>
      <c r="K7" s="46"/>
      <c r="L7" s="46"/>
      <c r="M7" s="46"/>
      <c r="N7" s="46"/>
      <c r="O7" s="46"/>
      <c r="P7" s="46" t="s">
        <v>3</v>
      </c>
      <c r="Q7" s="46"/>
      <c r="R7" s="46"/>
      <c r="S7" s="46"/>
      <c r="T7" s="46"/>
      <c r="U7" s="46"/>
      <c r="V7" s="46"/>
      <c r="W7" s="46" t="s">
        <v>4</v>
      </c>
      <c r="X7" s="46"/>
      <c r="Y7" s="46"/>
      <c r="Z7" s="46"/>
      <c r="AA7" s="46"/>
      <c r="AB7" s="46"/>
      <c r="AC7" s="46"/>
      <c r="AD7" s="46" t="s">
        <v>5</v>
      </c>
      <c r="AE7" s="46"/>
      <c r="AF7" s="46"/>
      <c r="AG7" s="46"/>
      <c r="AH7" s="46"/>
      <c r="AI7" s="46"/>
      <c r="AJ7" s="46"/>
      <c r="AK7" s="3"/>
      <c r="AL7" s="46" t="s">
        <v>6</v>
      </c>
      <c r="AM7" s="46"/>
      <c r="AN7" s="46"/>
      <c r="AO7" s="46"/>
      <c r="AP7" s="46"/>
      <c r="AQ7" s="46"/>
      <c r="AR7" s="46"/>
      <c r="AS7" s="46"/>
      <c r="AT7" s="46" t="s">
        <v>7</v>
      </c>
      <c r="AU7" s="46"/>
      <c r="AV7" s="46"/>
      <c r="AW7" s="46"/>
      <c r="AX7" s="46"/>
      <c r="AY7" s="46"/>
      <c r="AZ7" s="46"/>
      <c r="BA7" s="46"/>
      <c r="BB7" s="46" t="s">
        <v>8</v>
      </c>
      <c r="BC7" s="46"/>
      <c r="BD7" s="46"/>
      <c r="BE7" s="46"/>
      <c r="BF7" s="46"/>
      <c r="BG7" s="46"/>
      <c r="BH7" s="46"/>
      <c r="BI7" s="46"/>
      <c r="BJ7" s="3"/>
      <c r="BK7" s="3"/>
      <c r="BL7" s="68" t="s">
        <v>9</v>
      </c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70"/>
    </row>
    <row r="8" spans="1:78" ht="18.75" customHeight="1" x14ac:dyDescent="0.15">
      <c r="A8" s="2"/>
      <c r="B8" s="64" t="str">
        <f>データ!I6</f>
        <v>法非適用</v>
      </c>
      <c r="C8" s="64"/>
      <c r="D8" s="64"/>
      <c r="E8" s="64"/>
      <c r="F8" s="64"/>
      <c r="G8" s="64"/>
      <c r="H8" s="64"/>
      <c r="I8" s="64" t="str">
        <f>データ!J6</f>
        <v>下水道事業</v>
      </c>
      <c r="J8" s="64"/>
      <c r="K8" s="64"/>
      <c r="L8" s="64"/>
      <c r="M8" s="64"/>
      <c r="N8" s="64"/>
      <c r="O8" s="64"/>
      <c r="P8" s="64" t="str">
        <f>データ!K6</f>
        <v>農業集落排水</v>
      </c>
      <c r="Q8" s="64"/>
      <c r="R8" s="64"/>
      <c r="S8" s="64"/>
      <c r="T8" s="64"/>
      <c r="U8" s="64"/>
      <c r="V8" s="64"/>
      <c r="W8" s="64" t="str">
        <f>データ!L6</f>
        <v>F2</v>
      </c>
      <c r="X8" s="64"/>
      <c r="Y8" s="64"/>
      <c r="Z8" s="64"/>
      <c r="AA8" s="64"/>
      <c r="AB8" s="64"/>
      <c r="AC8" s="64"/>
      <c r="AD8" s="65" t="str">
        <f>データ!$M$6</f>
        <v>非設置</v>
      </c>
      <c r="AE8" s="65"/>
      <c r="AF8" s="65"/>
      <c r="AG8" s="65"/>
      <c r="AH8" s="65"/>
      <c r="AI8" s="65"/>
      <c r="AJ8" s="65"/>
      <c r="AK8" s="3"/>
      <c r="AL8" s="45">
        <f>データ!S6</f>
        <v>205349</v>
      </c>
      <c r="AM8" s="45"/>
      <c r="AN8" s="45"/>
      <c r="AO8" s="45"/>
      <c r="AP8" s="45"/>
      <c r="AQ8" s="45"/>
      <c r="AR8" s="45"/>
      <c r="AS8" s="45"/>
      <c r="AT8" s="44">
        <f>データ!T6</f>
        <v>352.83</v>
      </c>
      <c r="AU8" s="44"/>
      <c r="AV8" s="44"/>
      <c r="AW8" s="44"/>
      <c r="AX8" s="44"/>
      <c r="AY8" s="44"/>
      <c r="AZ8" s="44"/>
      <c r="BA8" s="44"/>
      <c r="BB8" s="44">
        <f>データ!U6</f>
        <v>582.01</v>
      </c>
      <c r="BC8" s="44"/>
      <c r="BD8" s="44"/>
      <c r="BE8" s="44"/>
      <c r="BF8" s="44"/>
      <c r="BG8" s="44"/>
      <c r="BH8" s="44"/>
      <c r="BI8" s="44"/>
      <c r="BJ8" s="3"/>
      <c r="BK8" s="3"/>
      <c r="BL8" s="60" t="s">
        <v>10</v>
      </c>
      <c r="BM8" s="61"/>
      <c r="BN8" s="62" t="s">
        <v>11</v>
      </c>
      <c r="BO8" s="62"/>
      <c r="BP8" s="62"/>
      <c r="BQ8" s="62"/>
      <c r="BR8" s="62"/>
      <c r="BS8" s="62"/>
      <c r="BT8" s="62"/>
      <c r="BU8" s="62"/>
      <c r="BV8" s="62"/>
      <c r="BW8" s="62"/>
      <c r="BX8" s="62"/>
      <c r="BY8" s="63"/>
    </row>
    <row r="9" spans="1:78" ht="18.75" customHeight="1" x14ac:dyDescent="0.15">
      <c r="A9" s="2"/>
      <c r="B9" s="46" t="s">
        <v>12</v>
      </c>
      <c r="C9" s="46"/>
      <c r="D9" s="46"/>
      <c r="E9" s="46"/>
      <c r="F9" s="46"/>
      <c r="G9" s="46"/>
      <c r="H9" s="46"/>
      <c r="I9" s="46" t="s">
        <v>13</v>
      </c>
      <c r="J9" s="46"/>
      <c r="K9" s="46"/>
      <c r="L9" s="46"/>
      <c r="M9" s="46"/>
      <c r="N9" s="46"/>
      <c r="O9" s="46"/>
      <c r="P9" s="46" t="s">
        <v>14</v>
      </c>
      <c r="Q9" s="46"/>
      <c r="R9" s="46"/>
      <c r="S9" s="46"/>
      <c r="T9" s="46"/>
      <c r="U9" s="46"/>
      <c r="V9" s="46"/>
      <c r="W9" s="46" t="s">
        <v>15</v>
      </c>
      <c r="X9" s="46"/>
      <c r="Y9" s="46"/>
      <c r="Z9" s="46"/>
      <c r="AA9" s="46"/>
      <c r="AB9" s="46"/>
      <c r="AC9" s="46"/>
      <c r="AD9" s="46" t="s">
        <v>16</v>
      </c>
      <c r="AE9" s="46"/>
      <c r="AF9" s="46"/>
      <c r="AG9" s="46"/>
      <c r="AH9" s="46"/>
      <c r="AI9" s="46"/>
      <c r="AJ9" s="46"/>
      <c r="AK9" s="3"/>
      <c r="AL9" s="46" t="s">
        <v>17</v>
      </c>
      <c r="AM9" s="46"/>
      <c r="AN9" s="46"/>
      <c r="AO9" s="46"/>
      <c r="AP9" s="46"/>
      <c r="AQ9" s="46"/>
      <c r="AR9" s="46"/>
      <c r="AS9" s="46"/>
      <c r="AT9" s="46" t="s">
        <v>18</v>
      </c>
      <c r="AU9" s="46"/>
      <c r="AV9" s="46"/>
      <c r="AW9" s="46"/>
      <c r="AX9" s="46"/>
      <c r="AY9" s="46"/>
      <c r="AZ9" s="46"/>
      <c r="BA9" s="46"/>
      <c r="BB9" s="46" t="s">
        <v>19</v>
      </c>
      <c r="BC9" s="46"/>
      <c r="BD9" s="46"/>
      <c r="BE9" s="46"/>
      <c r="BF9" s="46"/>
      <c r="BG9" s="46"/>
      <c r="BH9" s="46"/>
      <c r="BI9" s="46"/>
      <c r="BJ9" s="3"/>
      <c r="BK9" s="3"/>
      <c r="BL9" s="47" t="s">
        <v>20</v>
      </c>
      <c r="BM9" s="48"/>
      <c r="BN9" s="49" t="s">
        <v>21</v>
      </c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50"/>
    </row>
    <row r="10" spans="1:78" ht="18.75" customHeight="1" x14ac:dyDescent="0.15">
      <c r="A10" s="2"/>
      <c r="B10" s="44" t="str">
        <f>データ!N6</f>
        <v>-</v>
      </c>
      <c r="C10" s="44"/>
      <c r="D10" s="44"/>
      <c r="E10" s="44"/>
      <c r="F10" s="44"/>
      <c r="G10" s="44"/>
      <c r="H10" s="44"/>
      <c r="I10" s="44" t="str">
        <f>データ!O6</f>
        <v>該当数値なし</v>
      </c>
      <c r="J10" s="44"/>
      <c r="K10" s="44"/>
      <c r="L10" s="44"/>
      <c r="M10" s="44"/>
      <c r="N10" s="44"/>
      <c r="O10" s="44"/>
      <c r="P10" s="44">
        <f>データ!P6</f>
        <v>1.05</v>
      </c>
      <c r="Q10" s="44"/>
      <c r="R10" s="44"/>
      <c r="S10" s="44"/>
      <c r="T10" s="44"/>
      <c r="U10" s="44"/>
      <c r="V10" s="44"/>
      <c r="W10" s="44">
        <f>データ!Q6</f>
        <v>96.51</v>
      </c>
      <c r="X10" s="44"/>
      <c r="Y10" s="44"/>
      <c r="Z10" s="44"/>
      <c r="AA10" s="44"/>
      <c r="AB10" s="44"/>
      <c r="AC10" s="44"/>
      <c r="AD10" s="45">
        <f>データ!R6</f>
        <v>3894</v>
      </c>
      <c r="AE10" s="45"/>
      <c r="AF10" s="45"/>
      <c r="AG10" s="45"/>
      <c r="AH10" s="45"/>
      <c r="AI10" s="45"/>
      <c r="AJ10" s="45"/>
      <c r="AK10" s="2"/>
      <c r="AL10" s="45">
        <f>データ!V6</f>
        <v>2129</v>
      </c>
      <c r="AM10" s="45"/>
      <c r="AN10" s="45"/>
      <c r="AO10" s="45"/>
      <c r="AP10" s="45"/>
      <c r="AQ10" s="45"/>
      <c r="AR10" s="45"/>
      <c r="AS10" s="45"/>
      <c r="AT10" s="44">
        <f>データ!W6</f>
        <v>0.7</v>
      </c>
      <c r="AU10" s="44"/>
      <c r="AV10" s="44"/>
      <c r="AW10" s="44"/>
      <c r="AX10" s="44"/>
      <c r="AY10" s="44"/>
      <c r="AZ10" s="44"/>
      <c r="BA10" s="44"/>
      <c r="BB10" s="44">
        <f>データ!X6</f>
        <v>3041.43</v>
      </c>
      <c r="BC10" s="44"/>
      <c r="BD10" s="44"/>
      <c r="BE10" s="44"/>
      <c r="BF10" s="44"/>
      <c r="BG10" s="44"/>
      <c r="BH10" s="44"/>
      <c r="BI10" s="44"/>
      <c r="BJ10" s="2"/>
      <c r="BK10" s="2"/>
      <c r="BL10" s="51" t="s">
        <v>22</v>
      </c>
      <c r="BM10" s="52"/>
      <c r="BN10" s="53" t="s">
        <v>23</v>
      </c>
      <c r="BO10" s="53"/>
      <c r="BP10" s="53"/>
      <c r="BQ10" s="53"/>
      <c r="BR10" s="53"/>
      <c r="BS10" s="53"/>
      <c r="BT10" s="53"/>
      <c r="BU10" s="53"/>
      <c r="BV10" s="53"/>
      <c r="BW10" s="53"/>
      <c r="BX10" s="53"/>
      <c r="BY10" s="54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5" t="s">
        <v>24</v>
      </c>
      <c r="BM11" s="55"/>
      <c r="BN11" s="55"/>
      <c r="BO11" s="55"/>
      <c r="BP11" s="55"/>
      <c r="BQ11" s="55"/>
      <c r="BR11" s="55"/>
      <c r="BS11" s="55"/>
      <c r="BT11" s="55"/>
      <c r="BU11" s="55"/>
      <c r="BV11" s="55"/>
      <c r="BW11" s="55"/>
      <c r="BX11" s="55"/>
      <c r="BY11" s="55"/>
      <c r="BZ11" s="55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5"/>
      <c r="BM12" s="55"/>
      <c r="BN12" s="55"/>
      <c r="BO12" s="55"/>
      <c r="BP12" s="55"/>
      <c r="BQ12" s="55"/>
      <c r="BR12" s="55"/>
      <c r="BS12" s="55"/>
      <c r="BT12" s="55"/>
      <c r="BU12" s="55"/>
      <c r="BV12" s="55"/>
      <c r="BW12" s="55"/>
      <c r="BX12" s="55"/>
      <c r="BY12" s="55"/>
      <c r="BZ12" s="55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</row>
    <row r="14" spans="1:78" ht="13.5" customHeight="1" x14ac:dyDescent="0.15">
      <c r="A14" s="2"/>
      <c r="B14" s="57" t="s">
        <v>25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9"/>
      <c r="BK14" s="2"/>
      <c r="BL14" s="37" t="s">
        <v>26</v>
      </c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8"/>
      <c r="BY14" s="38"/>
      <c r="BZ14" s="39"/>
    </row>
    <row r="15" spans="1:78" ht="13.5" customHeight="1" x14ac:dyDescent="0.15">
      <c r="A15" s="2"/>
      <c r="B15" s="3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6"/>
      <c r="BK15" s="2"/>
      <c r="BL15" s="40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2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28" t="s">
        <v>116</v>
      </c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30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28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30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28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30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28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30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28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30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28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30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28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30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28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30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28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30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28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30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28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30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28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30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28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30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28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30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28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30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28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30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28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30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28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30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28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30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28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30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28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30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28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30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28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30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28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30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28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30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28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30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28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30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28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30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31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3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37" t="s">
        <v>27</v>
      </c>
      <c r="BM45" s="38"/>
      <c r="BN45" s="38"/>
      <c r="BO45" s="38"/>
      <c r="BP45" s="38"/>
      <c r="BQ45" s="38"/>
      <c r="BR45" s="38"/>
      <c r="BS45" s="38"/>
      <c r="BT45" s="38"/>
      <c r="BU45" s="38"/>
      <c r="BV45" s="38"/>
      <c r="BW45" s="38"/>
      <c r="BX45" s="38"/>
      <c r="BY45" s="38"/>
      <c r="BZ45" s="39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40"/>
      <c r="BM46" s="41"/>
      <c r="BN46" s="41"/>
      <c r="BO46" s="41"/>
      <c r="BP46" s="41"/>
      <c r="BQ46" s="41"/>
      <c r="BR46" s="41"/>
      <c r="BS46" s="41"/>
      <c r="BT46" s="41"/>
      <c r="BU46" s="41"/>
      <c r="BV46" s="41"/>
      <c r="BW46" s="41"/>
      <c r="BX46" s="41"/>
      <c r="BY46" s="41"/>
      <c r="BZ46" s="42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28" t="s">
        <v>117</v>
      </c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30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28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30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28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30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28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30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28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30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28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30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28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30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28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30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28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30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28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30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28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30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28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30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28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30"/>
    </row>
    <row r="60" spans="1:78" ht="13.5" customHeight="1" x14ac:dyDescent="0.15">
      <c r="A60" s="2"/>
      <c r="B60" s="34" t="s">
        <v>28</v>
      </c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  <c r="BF60" s="35"/>
      <c r="BG60" s="35"/>
      <c r="BH60" s="35"/>
      <c r="BI60" s="35"/>
      <c r="BJ60" s="36"/>
      <c r="BK60" s="2"/>
      <c r="BL60" s="28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30"/>
    </row>
    <row r="61" spans="1:78" ht="13.5" customHeight="1" x14ac:dyDescent="0.15">
      <c r="A61" s="2"/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6"/>
      <c r="BK61" s="2"/>
      <c r="BL61" s="28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30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28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30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31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  <c r="BX63" s="32"/>
      <c r="BY63" s="32"/>
      <c r="BZ63" s="33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37" t="s">
        <v>29</v>
      </c>
      <c r="BM64" s="38"/>
      <c r="BN64" s="38"/>
      <c r="BO64" s="38"/>
      <c r="BP64" s="38"/>
      <c r="BQ64" s="38"/>
      <c r="BR64" s="38"/>
      <c r="BS64" s="38"/>
      <c r="BT64" s="38"/>
      <c r="BU64" s="38"/>
      <c r="BV64" s="38"/>
      <c r="BW64" s="38"/>
      <c r="BX64" s="38"/>
      <c r="BY64" s="38"/>
      <c r="BZ64" s="39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40"/>
      <c r="BM65" s="41"/>
      <c r="BN65" s="41"/>
      <c r="BO65" s="41"/>
      <c r="BP65" s="41"/>
      <c r="BQ65" s="41"/>
      <c r="BR65" s="41"/>
      <c r="BS65" s="41"/>
      <c r="BT65" s="41"/>
      <c r="BU65" s="41"/>
      <c r="BV65" s="41"/>
      <c r="BW65" s="41"/>
      <c r="BX65" s="41"/>
      <c r="BY65" s="41"/>
      <c r="BZ65" s="42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28" t="s">
        <v>118</v>
      </c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30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28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30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28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30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28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30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28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30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28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30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28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30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28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30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28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30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28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30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28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30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28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30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28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30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28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30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28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30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28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30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31"/>
      <c r="BM82" s="32"/>
      <c r="BN82" s="32"/>
      <c r="BO82" s="32"/>
      <c r="BP82" s="32"/>
      <c r="BQ82" s="32"/>
      <c r="BR82" s="32"/>
      <c r="BS82" s="32"/>
      <c r="BT82" s="32"/>
      <c r="BU82" s="32"/>
      <c r="BV82" s="32"/>
      <c r="BW82" s="32"/>
      <c r="BX82" s="32"/>
      <c r="BY82" s="32"/>
      <c r="BZ82" s="33"/>
    </row>
    <row r="83" spans="1:78" x14ac:dyDescent="0.15">
      <c r="C83" s="43" t="s">
        <v>30</v>
      </c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</row>
    <row r="84" spans="1:78" x14ac:dyDescent="0.15">
      <c r="C84" s="2"/>
    </row>
    <row r="85" spans="1:78" hidden="1" x14ac:dyDescent="0.15">
      <c r="B85" s="12" t="s">
        <v>31</v>
      </c>
      <c r="C85" s="12"/>
      <c r="D85" s="12"/>
      <c r="E85" s="12" t="s">
        <v>32</v>
      </c>
      <c r="F85" s="12" t="s">
        <v>33</v>
      </c>
      <c r="G85" s="12" t="s">
        <v>34</v>
      </c>
      <c r="H85" s="12" t="s">
        <v>35</v>
      </c>
      <c r="I85" s="12" t="s">
        <v>36</v>
      </c>
      <c r="J85" s="12" t="s">
        <v>37</v>
      </c>
      <c r="K85" s="12" t="s">
        <v>38</v>
      </c>
      <c r="L85" s="12" t="s">
        <v>39</v>
      </c>
      <c r="M85" s="12" t="s">
        <v>40</v>
      </c>
      <c r="N85" s="12" t="s">
        <v>41</v>
      </c>
      <c r="O85" s="12" t="s">
        <v>42</v>
      </c>
    </row>
    <row r="86" spans="1:78" hidden="1" x14ac:dyDescent="0.15">
      <c r="B86" s="12"/>
      <c r="C86" s="12"/>
      <c r="D86" s="12"/>
      <c r="E86" s="12" t="str">
        <f>データ!AI6</f>
        <v/>
      </c>
      <c r="F86" s="12" t="s">
        <v>43</v>
      </c>
      <c r="G86" s="12" t="s">
        <v>43</v>
      </c>
      <c r="H86" s="12" t="str">
        <f>データ!BP6</f>
        <v>【785.10】</v>
      </c>
      <c r="I86" s="12" t="str">
        <f>データ!CA6</f>
        <v>【56.93】</v>
      </c>
      <c r="J86" s="12" t="str">
        <f>データ!CL6</f>
        <v>【271.15】</v>
      </c>
      <c r="K86" s="12" t="str">
        <f>データ!CW6</f>
        <v>【49.87】</v>
      </c>
      <c r="L86" s="12" t="str">
        <f>データ!DH6</f>
        <v>【87.54】</v>
      </c>
      <c r="M86" s="12" t="s">
        <v>43</v>
      </c>
      <c r="N86" s="12" t="s">
        <v>43</v>
      </c>
      <c r="O86" s="12" t="str">
        <f>データ!EO6</f>
        <v>【0.02】</v>
      </c>
    </row>
  </sheetData>
  <sheetProtection algorithmName="SHA-512" hashValue="JEC8ZQdSxcZNcSj1YzscNo+0M3RKAJcm49kp8a07QuszW0sKF4DvISaKUB/UhKkhR+Y4gADUMKGUmCohwZ9Qcg==" saltValue="hZygovPJ3c53j7kA2C/DGg==" spinCount="100000" sheet="1" objects="1" scenarios="1" formatCells="0" formatColumns="0" formatRows="0"/>
  <mergeCells count="51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  <mergeCell ref="AT8:BA8"/>
    <mergeCell ref="BB8:BI8"/>
    <mergeCell ref="BL8:BM8"/>
    <mergeCell ref="BN8:BY8"/>
    <mergeCell ref="B8:H8"/>
    <mergeCell ref="I8:O8"/>
    <mergeCell ref="P8:V8"/>
    <mergeCell ref="W8:AC8"/>
    <mergeCell ref="AD8:AJ8"/>
    <mergeCell ref="I9:O9"/>
    <mergeCell ref="P9:V9"/>
    <mergeCell ref="W9:AC9"/>
    <mergeCell ref="AD9:AJ9"/>
    <mergeCell ref="AL8:AS8"/>
    <mergeCell ref="AL9:AS9"/>
    <mergeCell ref="AT9:BA9"/>
    <mergeCell ref="BB9:BI9"/>
    <mergeCell ref="BL9:BM9"/>
    <mergeCell ref="BL45:BZ46"/>
    <mergeCell ref="BN9:BY9"/>
    <mergeCell ref="AL10:AS10"/>
    <mergeCell ref="AT10:BA10"/>
    <mergeCell ref="BB10:BI10"/>
    <mergeCell ref="BL10:BM10"/>
    <mergeCell ref="BN10:BY10"/>
    <mergeCell ref="BL11:BZ13"/>
    <mergeCell ref="B14:BJ15"/>
    <mergeCell ref="BL14:BZ15"/>
    <mergeCell ref="BL16:BZ44"/>
    <mergeCell ref="B9:H9"/>
    <mergeCell ref="B10:H10"/>
    <mergeCell ref="I10:O10"/>
    <mergeCell ref="P10:V10"/>
    <mergeCell ref="W10:AC10"/>
    <mergeCell ref="AD10:AJ10"/>
    <mergeCell ref="BL47:BZ63"/>
    <mergeCell ref="B60:BJ61"/>
    <mergeCell ref="BL64:BZ65"/>
    <mergeCell ref="BL66:BZ82"/>
    <mergeCell ref="C83:BJ83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O13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44</v>
      </c>
      <c r="Y1" s="13">
        <v>1</v>
      </c>
      <c r="Z1" s="13">
        <v>1</v>
      </c>
      <c r="AA1" s="13">
        <v>1</v>
      </c>
      <c r="AB1" s="13">
        <v>1</v>
      </c>
      <c r="AC1" s="13">
        <v>1</v>
      </c>
      <c r="AD1" s="13">
        <v>1</v>
      </c>
      <c r="AE1" s="13">
        <v>1</v>
      </c>
      <c r="AF1" s="13">
        <v>1</v>
      </c>
      <c r="AG1" s="13">
        <v>1</v>
      </c>
      <c r="AH1" s="13">
        <v>1</v>
      </c>
      <c r="AI1" s="13"/>
      <c r="AJ1" s="13">
        <v>1</v>
      </c>
      <c r="AK1" s="13">
        <v>1</v>
      </c>
      <c r="AL1" s="13">
        <v>1</v>
      </c>
      <c r="AM1" s="13">
        <v>1</v>
      </c>
      <c r="AN1" s="13">
        <v>1</v>
      </c>
      <c r="AO1" s="13">
        <v>1</v>
      </c>
      <c r="AP1" s="13">
        <v>1</v>
      </c>
      <c r="AQ1" s="13">
        <v>1</v>
      </c>
      <c r="AR1" s="13">
        <v>1</v>
      </c>
      <c r="AS1" s="13">
        <v>1</v>
      </c>
      <c r="AT1" s="13"/>
      <c r="AU1" s="13">
        <v>1</v>
      </c>
      <c r="AV1" s="13">
        <v>1</v>
      </c>
      <c r="AW1" s="13">
        <v>1</v>
      </c>
      <c r="AX1" s="13">
        <v>1</v>
      </c>
      <c r="AY1" s="13">
        <v>1</v>
      </c>
      <c r="AZ1" s="13">
        <v>1</v>
      </c>
      <c r="BA1" s="13">
        <v>1</v>
      </c>
      <c r="BB1" s="13">
        <v>1</v>
      </c>
      <c r="BC1" s="13">
        <v>1</v>
      </c>
      <c r="BD1" s="13">
        <v>1</v>
      </c>
      <c r="BE1" s="13"/>
      <c r="BF1" s="13">
        <v>1</v>
      </c>
      <c r="BG1" s="13">
        <v>1</v>
      </c>
      <c r="BH1" s="13">
        <v>1</v>
      </c>
      <c r="BI1" s="13">
        <v>1</v>
      </c>
      <c r="BJ1" s="13">
        <v>1</v>
      </c>
      <c r="BK1" s="13">
        <v>1</v>
      </c>
      <c r="BL1" s="13">
        <v>1</v>
      </c>
      <c r="BM1" s="13">
        <v>1</v>
      </c>
      <c r="BN1" s="13">
        <v>1</v>
      </c>
      <c r="BO1" s="13">
        <v>1</v>
      </c>
      <c r="BP1" s="13"/>
      <c r="BQ1" s="13">
        <v>1</v>
      </c>
      <c r="BR1" s="13">
        <v>1</v>
      </c>
      <c r="BS1" s="13">
        <v>1</v>
      </c>
      <c r="BT1" s="13">
        <v>1</v>
      </c>
      <c r="BU1" s="13">
        <v>1</v>
      </c>
      <c r="BV1" s="13">
        <v>1</v>
      </c>
      <c r="BW1" s="13">
        <v>1</v>
      </c>
      <c r="BX1" s="13">
        <v>1</v>
      </c>
      <c r="BY1" s="13">
        <v>1</v>
      </c>
      <c r="BZ1" s="13">
        <v>1</v>
      </c>
      <c r="CA1" s="13"/>
      <c r="CB1" s="13">
        <v>1</v>
      </c>
      <c r="CC1" s="13">
        <v>1</v>
      </c>
      <c r="CD1" s="13">
        <v>1</v>
      </c>
      <c r="CE1" s="13">
        <v>1</v>
      </c>
      <c r="CF1" s="13">
        <v>1</v>
      </c>
      <c r="CG1" s="13">
        <v>1</v>
      </c>
      <c r="CH1" s="13">
        <v>1</v>
      </c>
      <c r="CI1" s="13">
        <v>1</v>
      </c>
      <c r="CJ1" s="13">
        <v>1</v>
      </c>
      <c r="CK1" s="13">
        <v>1</v>
      </c>
      <c r="CL1" s="13"/>
      <c r="CM1" s="13">
        <v>1</v>
      </c>
      <c r="CN1" s="13">
        <v>1</v>
      </c>
      <c r="CO1" s="13">
        <v>1</v>
      </c>
      <c r="CP1" s="13">
        <v>1</v>
      </c>
      <c r="CQ1" s="13">
        <v>1</v>
      </c>
      <c r="CR1" s="13">
        <v>1</v>
      </c>
      <c r="CS1" s="13">
        <v>1</v>
      </c>
      <c r="CT1" s="13">
        <v>1</v>
      </c>
      <c r="CU1" s="13">
        <v>1</v>
      </c>
      <c r="CV1" s="13">
        <v>1</v>
      </c>
      <c r="CW1" s="13"/>
      <c r="CX1" s="13">
        <v>1</v>
      </c>
      <c r="CY1" s="13">
        <v>1</v>
      </c>
      <c r="CZ1" s="13">
        <v>1</v>
      </c>
      <c r="DA1" s="13">
        <v>1</v>
      </c>
      <c r="DB1" s="13">
        <v>1</v>
      </c>
      <c r="DC1" s="13">
        <v>1</v>
      </c>
      <c r="DD1" s="13">
        <v>1</v>
      </c>
      <c r="DE1" s="13">
        <v>1</v>
      </c>
      <c r="DF1" s="13">
        <v>1</v>
      </c>
      <c r="DG1" s="13">
        <v>1</v>
      </c>
      <c r="DH1" s="13"/>
      <c r="DI1" s="13">
        <v>1</v>
      </c>
      <c r="DJ1" s="13">
        <v>1</v>
      </c>
      <c r="DK1" s="13">
        <v>1</v>
      </c>
      <c r="DL1" s="13">
        <v>1</v>
      </c>
      <c r="DM1" s="13">
        <v>1</v>
      </c>
      <c r="DN1" s="13">
        <v>1</v>
      </c>
      <c r="DO1" s="13">
        <v>1</v>
      </c>
      <c r="DP1" s="13">
        <v>1</v>
      </c>
      <c r="DQ1" s="13">
        <v>1</v>
      </c>
      <c r="DR1" s="13">
        <v>1</v>
      </c>
      <c r="DS1" s="13"/>
      <c r="DT1" s="13">
        <v>1</v>
      </c>
      <c r="DU1" s="13">
        <v>1</v>
      </c>
      <c r="DV1" s="13">
        <v>1</v>
      </c>
      <c r="DW1" s="13">
        <v>1</v>
      </c>
      <c r="DX1" s="13">
        <v>1</v>
      </c>
      <c r="DY1" s="13">
        <v>1</v>
      </c>
      <c r="DZ1" s="13">
        <v>1</v>
      </c>
      <c r="EA1" s="13">
        <v>1</v>
      </c>
      <c r="EB1" s="13">
        <v>1</v>
      </c>
      <c r="EC1" s="13">
        <v>1</v>
      </c>
      <c r="ED1" s="13"/>
      <c r="EE1" s="13">
        <v>1</v>
      </c>
      <c r="EF1" s="13">
        <v>1</v>
      </c>
      <c r="EG1" s="13">
        <v>1</v>
      </c>
      <c r="EH1" s="13">
        <v>1</v>
      </c>
      <c r="EI1" s="13">
        <v>1</v>
      </c>
      <c r="EJ1" s="13">
        <v>1</v>
      </c>
      <c r="EK1" s="13">
        <v>1</v>
      </c>
      <c r="EL1" s="13">
        <v>1</v>
      </c>
      <c r="EM1" s="13">
        <v>1</v>
      </c>
      <c r="EN1" s="13">
        <v>1</v>
      </c>
      <c r="EO1" s="13"/>
    </row>
    <row r="2" spans="1:145" x14ac:dyDescent="0.15">
      <c r="A2" s="14" t="s">
        <v>45</v>
      </c>
      <c r="B2" s="14">
        <f>COLUMN()-1</f>
        <v>1</v>
      </c>
      <c r="C2" s="14">
        <f t="shared" ref="C2:BS2" si="0">COLUMN()-1</f>
        <v>2</v>
      </c>
      <c r="D2" s="14">
        <f t="shared" si="0"/>
        <v>3</v>
      </c>
      <c r="E2" s="14">
        <f t="shared" si="0"/>
        <v>4</v>
      </c>
      <c r="F2" s="14">
        <f t="shared" si="0"/>
        <v>5</v>
      </c>
      <c r="G2" s="14">
        <f t="shared" si="0"/>
        <v>6</v>
      </c>
      <c r="H2" s="14">
        <f t="shared" si="0"/>
        <v>7</v>
      </c>
      <c r="I2" s="14">
        <f t="shared" si="0"/>
        <v>8</v>
      </c>
      <c r="J2" s="14">
        <f t="shared" si="0"/>
        <v>9</v>
      </c>
      <c r="K2" s="14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4">
        <f t="shared" si="0"/>
        <v>40</v>
      </c>
      <c r="AP2" s="14">
        <f t="shared" si="0"/>
        <v>41</v>
      </c>
      <c r="AQ2" s="14">
        <f t="shared" si="0"/>
        <v>42</v>
      </c>
      <c r="AR2" s="14">
        <f t="shared" si="0"/>
        <v>43</v>
      </c>
      <c r="AS2" s="14">
        <f t="shared" si="0"/>
        <v>44</v>
      </c>
      <c r="AT2" s="14">
        <f t="shared" si="0"/>
        <v>45</v>
      </c>
      <c r="AU2" s="14">
        <f t="shared" si="0"/>
        <v>46</v>
      </c>
      <c r="AV2" s="14">
        <f t="shared" si="0"/>
        <v>47</v>
      </c>
      <c r="AW2" s="14">
        <f t="shared" si="0"/>
        <v>48</v>
      </c>
      <c r="AX2" s="14">
        <f t="shared" si="0"/>
        <v>49</v>
      </c>
      <c r="AY2" s="14">
        <f t="shared" si="0"/>
        <v>50</v>
      </c>
      <c r="AZ2" s="14">
        <f t="shared" si="0"/>
        <v>51</v>
      </c>
      <c r="BA2" s="14">
        <f t="shared" si="0"/>
        <v>52</v>
      </c>
      <c r="BB2" s="14">
        <f t="shared" si="0"/>
        <v>53</v>
      </c>
      <c r="BC2" s="14">
        <f t="shared" si="0"/>
        <v>54</v>
      </c>
      <c r="BD2" s="14">
        <f t="shared" si="0"/>
        <v>55</v>
      </c>
      <c r="BE2" s="14">
        <f t="shared" si="0"/>
        <v>56</v>
      </c>
      <c r="BF2" s="14">
        <f t="shared" si="0"/>
        <v>57</v>
      </c>
      <c r="BG2" s="14">
        <f t="shared" si="0"/>
        <v>58</v>
      </c>
      <c r="BH2" s="14">
        <f t="shared" si="0"/>
        <v>59</v>
      </c>
      <c r="BI2" s="14">
        <f t="shared" si="0"/>
        <v>60</v>
      </c>
      <c r="BJ2" s="14">
        <f t="shared" si="0"/>
        <v>61</v>
      </c>
      <c r="BK2" s="14">
        <f t="shared" si="0"/>
        <v>62</v>
      </c>
      <c r="BL2" s="14">
        <f t="shared" si="0"/>
        <v>63</v>
      </c>
      <c r="BM2" s="14">
        <f t="shared" si="0"/>
        <v>64</v>
      </c>
      <c r="BN2" s="14">
        <f t="shared" si="0"/>
        <v>65</v>
      </c>
      <c r="BO2" s="14">
        <f t="shared" si="0"/>
        <v>66</v>
      </c>
      <c r="BP2" s="14">
        <f t="shared" si="0"/>
        <v>67</v>
      </c>
      <c r="BQ2" s="14">
        <f t="shared" si="0"/>
        <v>68</v>
      </c>
      <c r="BR2" s="14">
        <f t="shared" si="0"/>
        <v>69</v>
      </c>
      <c r="BS2" s="14">
        <f t="shared" si="0"/>
        <v>70</v>
      </c>
      <c r="BT2" s="14">
        <f t="shared" ref="BT2:EE2" si="1">COLUMN()-1</f>
        <v>71</v>
      </c>
      <c r="BU2" s="14">
        <f t="shared" si="1"/>
        <v>72</v>
      </c>
      <c r="BV2" s="14">
        <f t="shared" si="1"/>
        <v>73</v>
      </c>
      <c r="BW2" s="14">
        <f t="shared" si="1"/>
        <v>74</v>
      </c>
      <c r="BX2" s="14">
        <f t="shared" si="1"/>
        <v>75</v>
      </c>
      <c r="BY2" s="14">
        <f t="shared" si="1"/>
        <v>76</v>
      </c>
      <c r="BZ2" s="14">
        <f t="shared" si="1"/>
        <v>77</v>
      </c>
      <c r="CA2" s="14">
        <f t="shared" si="1"/>
        <v>78</v>
      </c>
      <c r="CB2" s="14">
        <f t="shared" si="1"/>
        <v>79</v>
      </c>
      <c r="CC2" s="14">
        <f t="shared" si="1"/>
        <v>80</v>
      </c>
      <c r="CD2" s="14">
        <f t="shared" si="1"/>
        <v>81</v>
      </c>
      <c r="CE2" s="14">
        <f t="shared" si="1"/>
        <v>82</v>
      </c>
      <c r="CF2" s="14">
        <f t="shared" si="1"/>
        <v>83</v>
      </c>
      <c r="CG2" s="14">
        <f t="shared" si="1"/>
        <v>84</v>
      </c>
      <c r="CH2" s="14">
        <f t="shared" si="1"/>
        <v>85</v>
      </c>
      <c r="CI2" s="14">
        <f t="shared" si="1"/>
        <v>86</v>
      </c>
      <c r="CJ2" s="14">
        <f t="shared" si="1"/>
        <v>87</v>
      </c>
      <c r="CK2" s="14">
        <f t="shared" si="1"/>
        <v>88</v>
      </c>
      <c r="CL2" s="14">
        <f t="shared" si="1"/>
        <v>89</v>
      </c>
      <c r="CM2" s="14">
        <f t="shared" si="1"/>
        <v>90</v>
      </c>
      <c r="CN2" s="14">
        <f t="shared" si="1"/>
        <v>91</v>
      </c>
      <c r="CO2" s="14">
        <f t="shared" si="1"/>
        <v>92</v>
      </c>
      <c r="CP2" s="14">
        <f t="shared" si="1"/>
        <v>93</v>
      </c>
      <c r="CQ2" s="14">
        <f t="shared" si="1"/>
        <v>94</v>
      </c>
      <c r="CR2" s="14">
        <f t="shared" si="1"/>
        <v>95</v>
      </c>
      <c r="CS2" s="14">
        <f t="shared" si="1"/>
        <v>96</v>
      </c>
      <c r="CT2" s="14">
        <f t="shared" si="1"/>
        <v>97</v>
      </c>
      <c r="CU2" s="14">
        <f t="shared" si="1"/>
        <v>98</v>
      </c>
      <c r="CV2" s="14">
        <f t="shared" si="1"/>
        <v>99</v>
      </c>
      <c r="CW2" s="14">
        <f t="shared" si="1"/>
        <v>100</v>
      </c>
      <c r="CX2" s="14">
        <f t="shared" si="1"/>
        <v>101</v>
      </c>
      <c r="CY2" s="14">
        <f t="shared" si="1"/>
        <v>102</v>
      </c>
      <c r="CZ2" s="14">
        <f t="shared" si="1"/>
        <v>103</v>
      </c>
      <c r="DA2" s="14">
        <f t="shared" si="1"/>
        <v>104</v>
      </c>
      <c r="DB2" s="14">
        <f t="shared" si="1"/>
        <v>105</v>
      </c>
      <c r="DC2" s="14">
        <f t="shared" si="1"/>
        <v>106</v>
      </c>
      <c r="DD2" s="14">
        <f t="shared" si="1"/>
        <v>107</v>
      </c>
      <c r="DE2" s="14">
        <f t="shared" si="1"/>
        <v>108</v>
      </c>
      <c r="DF2" s="14">
        <f t="shared" si="1"/>
        <v>109</v>
      </c>
      <c r="DG2" s="14">
        <f t="shared" si="1"/>
        <v>110</v>
      </c>
      <c r="DH2" s="14">
        <f t="shared" si="1"/>
        <v>111</v>
      </c>
      <c r="DI2" s="14">
        <f t="shared" si="1"/>
        <v>112</v>
      </c>
      <c r="DJ2" s="14">
        <f t="shared" si="1"/>
        <v>113</v>
      </c>
      <c r="DK2" s="14">
        <f t="shared" si="1"/>
        <v>114</v>
      </c>
      <c r="DL2" s="14">
        <f t="shared" si="1"/>
        <v>115</v>
      </c>
      <c r="DM2" s="14">
        <f t="shared" si="1"/>
        <v>116</v>
      </c>
      <c r="DN2" s="14">
        <f t="shared" si="1"/>
        <v>117</v>
      </c>
      <c r="DO2" s="14">
        <f t="shared" si="1"/>
        <v>118</v>
      </c>
      <c r="DP2" s="14">
        <f t="shared" si="1"/>
        <v>119</v>
      </c>
      <c r="DQ2" s="14">
        <f t="shared" si="1"/>
        <v>120</v>
      </c>
      <c r="DR2" s="14">
        <f t="shared" si="1"/>
        <v>121</v>
      </c>
      <c r="DS2" s="14">
        <f t="shared" si="1"/>
        <v>122</v>
      </c>
      <c r="DT2" s="14">
        <f t="shared" si="1"/>
        <v>123</v>
      </c>
      <c r="DU2" s="14">
        <f t="shared" si="1"/>
        <v>124</v>
      </c>
      <c r="DV2" s="14">
        <f t="shared" si="1"/>
        <v>125</v>
      </c>
      <c r="DW2" s="14">
        <f t="shared" si="1"/>
        <v>126</v>
      </c>
      <c r="DX2" s="14">
        <f t="shared" si="1"/>
        <v>127</v>
      </c>
      <c r="DY2" s="14">
        <f t="shared" si="1"/>
        <v>128</v>
      </c>
      <c r="DZ2" s="14">
        <f t="shared" si="1"/>
        <v>129</v>
      </c>
      <c r="EA2" s="14">
        <f t="shared" si="1"/>
        <v>130</v>
      </c>
      <c r="EB2" s="14">
        <f t="shared" si="1"/>
        <v>131</v>
      </c>
      <c r="EC2" s="14">
        <f t="shared" si="1"/>
        <v>132</v>
      </c>
      <c r="ED2" s="14">
        <f t="shared" si="1"/>
        <v>133</v>
      </c>
      <c r="EE2" s="14">
        <f t="shared" si="1"/>
        <v>134</v>
      </c>
      <c r="EF2" s="14">
        <f t="shared" ref="EF2:EO2" si="2">COLUMN()-1</f>
        <v>135</v>
      </c>
      <c r="EG2" s="14">
        <f t="shared" si="2"/>
        <v>136</v>
      </c>
      <c r="EH2" s="14">
        <f t="shared" si="2"/>
        <v>137</v>
      </c>
      <c r="EI2" s="14">
        <f t="shared" si="2"/>
        <v>138</v>
      </c>
      <c r="EJ2" s="14">
        <f t="shared" si="2"/>
        <v>139</v>
      </c>
      <c r="EK2" s="14">
        <f t="shared" si="2"/>
        <v>140</v>
      </c>
      <c r="EL2" s="14">
        <f t="shared" si="2"/>
        <v>141</v>
      </c>
      <c r="EM2" s="14">
        <f t="shared" si="2"/>
        <v>142</v>
      </c>
      <c r="EN2" s="14">
        <f t="shared" si="2"/>
        <v>143</v>
      </c>
      <c r="EO2" s="14">
        <f t="shared" si="2"/>
        <v>144</v>
      </c>
    </row>
    <row r="3" spans="1:145" x14ac:dyDescent="0.15">
      <c r="A3" s="14" t="s">
        <v>46</v>
      </c>
      <c r="B3" s="15" t="s">
        <v>47</v>
      </c>
      <c r="C3" s="15" t="s">
        <v>48</v>
      </c>
      <c r="D3" s="15" t="s">
        <v>49</v>
      </c>
      <c r="E3" s="15" t="s">
        <v>50</v>
      </c>
      <c r="F3" s="15" t="s">
        <v>51</v>
      </c>
      <c r="G3" s="15" t="s">
        <v>52</v>
      </c>
      <c r="H3" s="72" t="s">
        <v>53</v>
      </c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4"/>
      <c r="Y3" s="78" t="s">
        <v>54</v>
      </c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  <c r="CA3" s="71"/>
      <c r="CB3" s="71"/>
      <c r="CC3" s="71"/>
      <c r="CD3" s="71"/>
      <c r="CE3" s="71"/>
      <c r="CF3" s="71"/>
      <c r="CG3" s="71"/>
      <c r="CH3" s="71"/>
      <c r="CI3" s="71"/>
      <c r="CJ3" s="71"/>
      <c r="CK3" s="71"/>
      <c r="CL3" s="71"/>
      <c r="CM3" s="71"/>
      <c r="CN3" s="71"/>
      <c r="CO3" s="71"/>
      <c r="CP3" s="71"/>
      <c r="CQ3" s="71"/>
      <c r="CR3" s="71"/>
      <c r="CS3" s="71"/>
      <c r="CT3" s="71"/>
      <c r="CU3" s="71"/>
      <c r="CV3" s="71"/>
      <c r="CW3" s="71"/>
      <c r="CX3" s="71"/>
      <c r="CY3" s="71"/>
      <c r="CZ3" s="71"/>
      <c r="DA3" s="71"/>
      <c r="DB3" s="71"/>
      <c r="DC3" s="71"/>
      <c r="DD3" s="71"/>
      <c r="DE3" s="71"/>
      <c r="DF3" s="71"/>
      <c r="DG3" s="71"/>
      <c r="DH3" s="71"/>
      <c r="DI3" s="71" t="s">
        <v>55</v>
      </c>
      <c r="DJ3" s="71"/>
      <c r="DK3" s="71"/>
      <c r="DL3" s="71"/>
      <c r="DM3" s="71"/>
      <c r="DN3" s="71"/>
      <c r="DO3" s="71"/>
      <c r="DP3" s="71"/>
      <c r="DQ3" s="71"/>
      <c r="DR3" s="71"/>
      <c r="DS3" s="71"/>
      <c r="DT3" s="71"/>
      <c r="DU3" s="71"/>
      <c r="DV3" s="71"/>
      <c r="DW3" s="71"/>
      <c r="DX3" s="71"/>
      <c r="DY3" s="71"/>
      <c r="DZ3" s="71"/>
      <c r="EA3" s="71"/>
      <c r="EB3" s="71"/>
      <c r="EC3" s="71"/>
      <c r="ED3" s="71"/>
      <c r="EE3" s="71"/>
      <c r="EF3" s="71"/>
      <c r="EG3" s="71"/>
      <c r="EH3" s="71"/>
      <c r="EI3" s="71"/>
      <c r="EJ3" s="71"/>
      <c r="EK3" s="71"/>
      <c r="EL3" s="71"/>
      <c r="EM3" s="71"/>
      <c r="EN3" s="71"/>
      <c r="EO3" s="71"/>
    </row>
    <row r="4" spans="1:145" x14ac:dyDescent="0.15">
      <c r="A4" s="14" t="s">
        <v>56</v>
      </c>
      <c r="B4" s="16"/>
      <c r="C4" s="16"/>
      <c r="D4" s="16"/>
      <c r="E4" s="16"/>
      <c r="F4" s="16"/>
      <c r="G4" s="16"/>
      <c r="H4" s="75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7"/>
      <c r="Y4" s="71" t="s">
        <v>57</v>
      </c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 t="s">
        <v>58</v>
      </c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 t="s">
        <v>59</v>
      </c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 t="s">
        <v>60</v>
      </c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 t="s">
        <v>61</v>
      </c>
      <c r="BR4" s="71"/>
      <c r="BS4" s="71"/>
      <c r="BT4" s="71"/>
      <c r="BU4" s="71"/>
      <c r="BV4" s="71"/>
      <c r="BW4" s="71"/>
      <c r="BX4" s="71"/>
      <c r="BY4" s="71"/>
      <c r="BZ4" s="71"/>
      <c r="CA4" s="71"/>
      <c r="CB4" s="71" t="s">
        <v>62</v>
      </c>
      <c r="CC4" s="71"/>
      <c r="CD4" s="71"/>
      <c r="CE4" s="71"/>
      <c r="CF4" s="71"/>
      <c r="CG4" s="71"/>
      <c r="CH4" s="71"/>
      <c r="CI4" s="71"/>
      <c r="CJ4" s="71"/>
      <c r="CK4" s="71"/>
      <c r="CL4" s="71"/>
      <c r="CM4" s="71" t="s">
        <v>63</v>
      </c>
      <c r="CN4" s="71"/>
      <c r="CO4" s="71"/>
      <c r="CP4" s="71"/>
      <c r="CQ4" s="71"/>
      <c r="CR4" s="71"/>
      <c r="CS4" s="71"/>
      <c r="CT4" s="71"/>
      <c r="CU4" s="71"/>
      <c r="CV4" s="71"/>
      <c r="CW4" s="71"/>
      <c r="CX4" s="71" t="s">
        <v>64</v>
      </c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 t="s">
        <v>65</v>
      </c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 t="s">
        <v>66</v>
      </c>
      <c r="DU4" s="71"/>
      <c r="DV4" s="71"/>
      <c r="DW4" s="71"/>
      <c r="DX4" s="71"/>
      <c r="DY4" s="71"/>
      <c r="DZ4" s="71"/>
      <c r="EA4" s="71"/>
      <c r="EB4" s="71"/>
      <c r="EC4" s="71"/>
      <c r="ED4" s="71"/>
      <c r="EE4" s="71" t="s">
        <v>67</v>
      </c>
      <c r="EF4" s="71"/>
      <c r="EG4" s="71"/>
      <c r="EH4" s="71"/>
      <c r="EI4" s="71"/>
      <c r="EJ4" s="71"/>
      <c r="EK4" s="71"/>
      <c r="EL4" s="71"/>
      <c r="EM4" s="71"/>
      <c r="EN4" s="71"/>
      <c r="EO4" s="71"/>
    </row>
    <row r="5" spans="1:145" x14ac:dyDescent="0.15">
      <c r="A5" s="14" t="s">
        <v>68</v>
      </c>
      <c r="B5" s="17"/>
      <c r="C5" s="17"/>
      <c r="D5" s="17"/>
      <c r="E5" s="17"/>
      <c r="F5" s="17"/>
      <c r="G5" s="17"/>
      <c r="H5" s="18" t="s">
        <v>69</v>
      </c>
      <c r="I5" s="18" t="s">
        <v>70</v>
      </c>
      <c r="J5" s="18" t="s">
        <v>71</v>
      </c>
      <c r="K5" s="18" t="s">
        <v>72</v>
      </c>
      <c r="L5" s="18" t="s">
        <v>73</v>
      </c>
      <c r="M5" s="18" t="s">
        <v>5</v>
      </c>
      <c r="N5" s="18" t="s">
        <v>74</v>
      </c>
      <c r="O5" s="18" t="s">
        <v>75</v>
      </c>
      <c r="P5" s="18" t="s">
        <v>76</v>
      </c>
      <c r="Q5" s="18" t="s">
        <v>77</v>
      </c>
      <c r="R5" s="18" t="s">
        <v>78</v>
      </c>
      <c r="S5" s="18" t="s">
        <v>79</v>
      </c>
      <c r="T5" s="18" t="s">
        <v>80</v>
      </c>
      <c r="U5" s="18" t="s">
        <v>81</v>
      </c>
      <c r="V5" s="18" t="s">
        <v>82</v>
      </c>
      <c r="W5" s="18" t="s">
        <v>83</v>
      </c>
      <c r="X5" s="18" t="s">
        <v>84</v>
      </c>
      <c r="Y5" s="18" t="s">
        <v>85</v>
      </c>
      <c r="Z5" s="18" t="s">
        <v>86</v>
      </c>
      <c r="AA5" s="18" t="s">
        <v>87</v>
      </c>
      <c r="AB5" s="18" t="s">
        <v>88</v>
      </c>
      <c r="AC5" s="18" t="s">
        <v>89</v>
      </c>
      <c r="AD5" s="18" t="s">
        <v>90</v>
      </c>
      <c r="AE5" s="18" t="s">
        <v>91</v>
      </c>
      <c r="AF5" s="18" t="s">
        <v>92</v>
      </c>
      <c r="AG5" s="18" t="s">
        <v>93</v>
      </c>
      <c r="AH5" s="18" t="s">
        <v>94</v>
      </c>
      <c r="AI5" s="18" t="s">
        <v>31</v>
      </c>
      <c r="AJ5" s="18" t="s">
        <v>85</v>
      </c>
      <c r="AK5" s="18" t="s">
        <v>86</v>
      </c>
      <c r="AL5" s="18" t="s">
        <v>87</v>
      </c>
      <c r="AM5" s="18" t="s">
        <v>88</v>
      </c>
      <c r="AN5" s="18" t="s">
        <v>89</v>
      </c>
      <c r="AO5" s="18" t="s">
        <v>90</v>
      </c>
      <c r="AP5" s="18" t="s">
        <v>91</v>
      </c>
      <c r="AQ5" s="18" t="s">
        <v>92</v>
      </c>
      <c r="AR5" s="18" t="s">
        <v>93</v>
      </c>
      <c r="AS5" s="18" t="s">
        <v>94</v>
      </c>
      <c r="AT5" s="18" t="s">
        <v>95</v>
      </c>
      <c r="AU5" s="18" t="s">
        <v>85</v>
      </c>
      <c r="AV5" s="18" t="s">
        <v>86</v>
      </c>
      <c r="AW5" s="18" t="s">
        <v>87</v>
      </c>
      <c r="AX5" s="18" t="s">
        <v>88</v>
      </c>
      <c r="AY5" s="18" t="s">
        <v>89</v>
      </c>
      <c r="AZ5" s="18" t="s">
        <v>90</v>
      </c>
      <c r="BA5" s="18" t="s">
        <v>91</v>
      </c>
      <c r="BB5" s="18" t="s">
        <v>92</v>
      </c>
      <c r="BC5" s="18" t="s">
        <v>93</v>
      </c>
      <c r="BD5" s="18" t="s">
        <v>94</v>
      </c>
      <c r="BE5" s="18" t="s">
        <v>95</v>
      </c>
      <c r="BF5" s="18" t="s">
        <v>85</v>
      </c>
      <c r="BG5" s="18" t="s">
        <v>86</v>
      </c>
      <c r="BH5" s="18" t="s">
        <v>87</v>
      </c>
      <c r="BI5" s="18" t="s">
        <v>88</v>
      </c>
      <c r="BJ5" s="18" t="s">
        <v>89</v>
      </c>
      <c r="BK5" s="18" t="s">
        <v>90</v>
      </c>
      <c r="BL5" s="18" t="s">
        <v>91</v>
      </c>
      <c r="BM5" s="18" t="s">
        <v>92</v>
      </c>
      <c r="BN5" s="18" t="s">
        <v>93</v>
      </c>
      <c r="BO5" s="18" t="s">
        <v>94</v>
      </c>
      <c r="BP5" s="18" t="s">
        <v>95</v>
      </c>
      <c r="BQ5" s="18" t="s">
        <v>85</v>
      </c>
      <c r="BR5" s="18" t="s">
        <v>86</v>
      </c>
      <c r="BS5" s="18" t="s">
        <v>87</v>
      </c>
      <c r="BT5" s="18" t="s">
        <v>88</v>
      </c>
      <c r="BU5" s="18" t="s">
        <v>89</v>
      </c>
      <c r="BV5" s="18" t="s">
        <v>90</v>
      </c>
      <c r="BW5" s="18" t="s">
        <v>91</v>
      </c>
      <c r="BX5" s="18" t="s">
        <v>92</v>
      </c>
      <c r="BY5" s="18" t="s">
        <v>93</v>
      </c>
      <c r="BZ5" s="18" t="s">
        <v>94</v>
      </c>
      <c r="CA5" s="18" t="s">
        <v>95</v>
      </c>
      <c r="CB5" s="18" t="s">
        <v>85</v>
      </c>
      <c r="CC5" s="18" t="s">
        <v>86</v>
      </c>
      <c r="CD5" s="18" t="s">
        <v>87</v>
      </c>
      <c r="CE5" s="18" t="s">
        <v>88</v>
      </c>
      <c r="CF5" s="18" t="s">
        <v>89</v>
      </c>
      <c r="CG5" s="18" t="s">
        <v>90</v>
      </c>
      <c r="CH5" s="18" t="s">
        <v>91</v>
      </c>
      <c r="CI5" s="18" t="s">
        <v>92</v>
      </c>
      <c r="CJ5" s="18" t="s">
        <v>93</v>
      </c>
      <c r="CK5" s="18" t="s">
        <v>94</v>
      </c>
      <c r="CL5" s="18" t="s">
        <v>95</v>
      </c>
      <c r="CM5" s="18" t="s">
        <v>85</v>
      </c>
      <c r="CN5" s="18" t="s">
        <v>86</v>
      </c>
      <c r="CO5" s="18" t="s">
        <v>87</v>
      </c>
      <c r="CP5" s="18" t="s">
        <v>88</v>
      </c>
      <c r="CQ5" s="18" t="s">
        <v>89</v>
      </c>
      <c r="CR5" s="18" t="s">
        <v>90</v>
      </c>
      <c r="CS5" s="18" t="s">
        <v>91</v>
      </c>
      <c r="CT5" s="18" t="s">
        <v>92</v>
      </c>
      <c r="CU5" s="18" t="s">
        <v>93</v>
      </c>
      <c r="CV5" s="18" t="s">
        <v>94</v>
      </c>
      <c r="CW5" s="18" t="s">
        <v>95</v>
      </c>
      <c r="CX5" s="18" t="s">
        <v>85</v>
      </c>
      <c r="CY5" s="18" t="s">
        <v>86</v>
      </c>
      <c r="CZ5" s="18" t="s">
        <v>87</v>
      </c>
      <c r="DA5" s="18" t="s">
        <v>88</v>
      </c>
      <c r="DB5" s="18" t="s">
        <v>89</v>
      </c>
      <c r="DC5" s="18" t="s">
        <v>90</v>
      </c>
      <c r="DD5" s="18" t="s">
        <v>91</v>
      </c>
      <c r="DE5" s="18" t="s">
        <v>92</v>
      </c>
      <c r="DF5" s="18" t="s">
        <v>93</v>
      </c>
      <c r="DG5" s="18" t="s">
        <v>94</v>
      </c>
      <c r="DH5" s="18" t="s">
        <v>95</v>
      </c>
      <c r="DI5" s="18" t="s">
        <v>85</v>
      </c>
      <c r="DJ5" s="18" t="s">
        <v>86</v>
      </c>
      <c r="DK5" s="18" t="s">
        <v>87</v>
      </c>
      <c r="DL5" s="18" t="s">
        <v>88</v>
      </c>
      <c r="DM5" s="18" t="s">
        <v>89</v>
      </c>
      <c r="DN5" s="18" t="s">
        <v>90</v>
      </c>
      <c r="DO5" s="18" t="s">
        <v>91</v>
      </c>
      <c r="DP5" s="18" t="s">
        <v>92</v>
      </c>
      <c r="DQ5" s="18" t="s">
        <v>93</v>
      </c>
      <c r="DR5" s="18" t="s">
        <v>94</v>
      </c>
      <c r="DS5" s="18" t="s">
        <v>95</v>
      </c>
      <c r="DT5" s="18" t="s">
        <v>85</v>
      </c>
      <c r="DU5" s="18" t="s">
        <v>86</v>
      </c>
      <c r="DV5" s="18" t="s">
        <v>87</v>
      </c>
      <c r="DW5" s="18" t="s">
        <v>88</v>
      </c>
      <c r="DX5" s="18" t="s">
        <v>89</v>
      </c>
      <c r="DY5" s="18" t="s">
        <v>90</v>
      </c>
      <c r="DZ5" s="18" t="s">
        <v>91</v>
      </c>
      <c r="EA5" s="18" t="s">
        <v>92</v>
      </c>
      <c r="EB5" s="18" t="s">
        <v>93</v>
      </c>
      <c r="EC5" s="18" t="s">
        <v>94</v>
      </c>
      <c r="ED5" s="18" t="s">
        <v>95</v>
      </c>
      <c r="EE5" s="18" t="s">
        <v>85</v>
      </c>
      <c r="EF5" s="18" t="s">
        <v>86</v>
      </c>
      <c r="EG5" s="18" t="s">
        <v>87</v>
      </c>
      <c r="EH5" s="18" t="s">
        <v>88</v>
      </c>
      <c r="EI5" s="18" t="s">
        <v>89</v>
      </c>
      <c r="EJ5" s="18" t="s">
        <v>90</v>
      </c>
      <c r="EK5" s="18" t="s">
        <v>91</v>
      </c>
      <c r="EL5" s="18" t="s">
        <v>92</v>
      </c>
      <c r="EM5" s="18" t="s">
        <v>93</v>
      </c>
      <c r="EN5" s="18" t="s">
        <v>94</v>
      </c>
      <c r="EO5" s="18" t="s">
        <v>95</v>
      </c>
    </row>
    <row r="6" spans="1:145" s="22" customFormat="1" x14ac:dyDescent="0.15">
      <c r="A6" s="14" t="s">
        <v>96</v>
      </c>
      <c r="B6" s="19">
        <f>B7</f>
        <v>2023</v>
      </c>
      <c r="C6" s="19">
        <f t="shared" ref="C6:X6" si="3">C7</f>
        <v>342025</v>
      </c>
      <c r="D6" s="19">
        <f t="shared" si="3"/>
        <v>47</v>
      </c>
      <c r="E6" s="19">
        <f t="shared" si="3"/>
        <v>17</v>
      </c>
      <c r="F6" s="19">
        <f t="shared" si="3"/>
        <v>5</v>
      </c>
      <c r="G6" s="19">
        <f t="shared" si="3"/>
        <v>0</v>
      </c>
      <c r="H6" s="19" t="str">
        <f t="shared" si="3"/>
        <v>広島県　呉市</v>
      </c>
      <c r="I6" s="19" t="str">
        <f t="shared" si="3"/>
        <v>法非適用</v>
      </c>
      <c r="J6" s="19" t="str">
        <f t="shared" si="3"/>
        <v>下水道事業</v>
      </c>
      <c r="K6" s="19" t="str">
        <f t="shared" si="3"/>
        <v>農業集落排水</v>
      </c>
      <c r="L6" s="19" t="str">
        <f t="shared" si="3"/>
        <v>F2</v>
      </c>
      <c r="M6" s="19" t="str">
        <f t="shared" si="3"/>
        <v>非設置</v>
      </c>
      <c r="N6" s="20" t="str">
        <f t="shared" si="3"/>
        <v>-</v>
      </c>
      <c r="O6" s="20" t="str">
        <f t="shared" si="3"/>
        <v>該当数値なし</v>
      </c>
      <c r="P6" s="20">
        <f t="shared" si="3"/>
        <v>1.05</v>
      </c>
      <c r="Q6" s="20">
        <f t="shared" si="3"/>
        <v>96.51</v>
      </c>
      <c r="R6" s="20">
        <f t="shared" si="3"/>
        <v>3894</v>
      </c>
      <c r="S6" s="20">
        <f t="shared" si="3"/>
        <v>205349</v>
      </c>
      <c r="T6" s="20">
        <f t="shared" si="3"/>
        <v>352.83</v>
      </c>
      <c r="U6" s="20">
        <f t="shared" si="3"/>
        <v>582.01</v>
      </c>
      <c r="V6" s="20">
        <f t="shared" si="3"/>
        <v>2129</v>
      </c>
      <c r="W6" s="20">
        <f t="shared" si="3"/>
        <v>0.7</v>
      </c>
      <c r="X6" s="20">
        <f t="shared" si="3"/>
        <v>3041.43</v>
      </c>
      <c r="Y6" s="21">
        <f>IF(Y7="",NA(),Y7)</f>
        <v>87.19</v>
      </c>
      <c r="Z6" s="21">
        <f t="shared" ref="Z6:AH6" si="4">IF(Z7="",NA(),Z7)</f>
        <v>86.24</v>
      </c>
      <c r="AA6" s="21">
        <f t="shared" si="4"/>
        <v>86.04</v>
      </c>
      <c r="AB6" s="21">
        <f t="shared" si="4"/>
        <v>86.09</v>
      </c>
      <c r="AC6" s="21">
        <f t="shared" si="4"/>
        <v>86.68</v>
      </c>
      <c r="AD6" s="20" t="e">
        <f t="shared" si="4"/>
        <v>#N/A</v>
      </c>
      <c r="AE6" s="20" t="e">
        <f t="shared" si="4"/>
        <v>#N/A</v>
      </c>
      <c r="AF6" s="20" t="e">
        <f t="shared" si="4"/>
        <v>#N/A</v>
      </c>
      <c r="AG6" s="20" t="e">
        <f t="shared" si="4"/>
        <v>#N/A</v>
      </c>
      <c r="AH6" s="20" t="e">
        <f t="shared" si="4"/>
        <v>#N/A</v>
      </c>
      <c r="AI6" s="20" t="str">
        <f>IF(AI7="","",IF(AI7="-","【-】","【"&amp;SUBSTITUTE(TEXT(AI7,"#,##0.00"),"-","△")&amp;"】"))</f>
        <v/>
      </c>
      <c r="AJ6" s="20" t="e">
        <f>IF(AJ7="",NA(),AJ7)</f>
        <v>#N/A</v>
      </c>
      <c r="AK6" s="20" t="e">
        <f t="shared" ref="AK6:AS6" si="5">IF(AK7="",NA(),AK7)</f>
        <v>#N/A</v>
      </c>
      <c r="AL6" s="20" t="e">
        <f t="shared" si="5"/>
        <v>#N/A</v>
      </c>
      <c r="AM6" s="20" t="e">
        <f t="shared" si="5"/>
        <v>#N/A</v>
      </c>
      <c r="AN6" s="20" t="e">
        <f t="shared" si="5"/>
        <v>#N/A</v>
      </c>
      <c r="AO6" s="20" t="e">
        <f t="shared" si="5"/>
        <v>#N/A</v>
      </c>
      <c r="AP6" s="20" t="e">
        <f t="shared" si="5"/>
        <v>#N/A</v>
      </c>
      <c r="AQ6" s="20" t="e">
        <f t="shared" si="5"/>
        <v>#N/A</v>
      </c>
      <c r="AR6" s="20" t="e">
        <f t="shared" si="5"/>
        <v>#N/A</v>
      </c>
      <c r="AS6" s="20" t="e">
        <f t="shared" si="5"/>
        <v>#N/A</v>
      </c>
      <c r="AT6" s="20" t="str">
        <f>IF(AT7="","",IF(AT7="-","【-】","【"&amp;SUBSTITUTE(TEXT(AT7,"#,##0.00"),"-","△")&amp;"】"))</f>
        <v/>
      </c>
      <c r="AU6" s="20" t="e">
        <f>IF(AU7="",NA(),AU7)</f>
        <v>#N/A</v>
      </c>
      <c r="AV6" s="20" t="e">
        <f t="shared" ref="AV6:BD6" si="6">IF(AV7="",NA(),AV7)</f>
        <v>#N/A</v>
      </c>
      <c r="AW6" s="20" t="e">
        <f t="shared" si="6"/>
        <v>#N/A</v>
      </c>
      <c r="AX6" s="20" t="e">
        <f t="shared" si="6"/>
        <v>#N/A</v>
      </c>
      <c r="AY6" s="20" t="e">
        <f t="shared" si="6"/>
        <v>#N/A</v>
      </c>
      <c r="AZ6" s="20" t="e">
        <f t="shared" si="6"/>
        <v>#N/A</v>
      </c>
      <c r="BA6" s="20" t="e">
        <f t="shared" si="6"/>
        <v>#N/A</v>
      </c>
      <c r="BB6" s="20" t="e">
        <f t="shared" si="6"/>
        <v>#N/A</v>
      </c>
      <c r="BC6" s="20" t="e">
        <f t="shared" si="6"/>
        <v>#N/A</v>
      </c>
      <c r="BD6" s="20" t="e">
        <f t="shared" si="6"/>
        <v>#N/A</v>
      </c>
      <c r="BE6" s="20" t="str">
        <f>IF(BE7="","",IF(BE7="-","【-】","【"&amp;SUBSTITUTE(TEXT(BE7,"#,##0.00"),"-","△")&amp;"】"))</f>
        <v/>
      </c>
      <c r="BF6" s="21">
        <f>IF(BF7="",NA(),BF7)</f>
        <v>1.9</v>
      </c>
      <c r="BG6" s="21">
        <f t="shared" ref="BG6:BO6" si="7">IF(BG7="",NA(),BG7)</f>
        <v>1.2</v>
      </c>
      <c r="BH6" s="21">
        <f t="shared" si="7"/>
        <v>0.61</v>
      </c>
      <c r="BI6" s="20">
        <f t="shared" si="7"/>
        <v>0</v>
      </c>
      <c r="BJ6" s="20">
        <f t="shared" si="7"/>
        <v>0</v>
      </c>
      <c r="BK6" s="21">
        <f t="shared" si="7"/>
        <v>826.83</v>
      </c>
      <c r="BL6" s="21">
        <f t="shared" si="7"/>
        <v>867.83</v>
      </c>
      <c r="BM6" s="21">
        <f t="shared" si="7"/>
        <v>791.76</v>
      </c>
      <c r="BN6" s="21">
        <f t="shared" si="7"/>
        <v>900.82</v>
      </c>
      <c r="BO6" s="21">
        <f t="shared" si="7"/>
        <v>839.21</v>
      </c>
      <c r="BP6" s="20" t="str">
        <f>IF(BP7="","",IF(BP7="-","【-】","【"&amp;SUBSTITUTE(TEXT(BP7,"#,##0.00"),"-","△")&amp;"】"))</f>
        <v>【785.10】</v>
      </c>
      <c r="BQ6" s="21">
        <f>IF(BQ7="",NA(),BQ7)</f>
        <v>27.49</v>
      </c>
      <c r="BR6" s="21">
        <f t="shared" ref="BR6:BZ6" si="8">IF(BR7="",NA(),BR7)</f>
        <v>31.38</v>
      </c>
      <c r="BS6" s="21">
        <f t="shared" si="8"/>
        <v>28.56</v>
      </c>
      <c r="BT6" s="21">
        <f t="shared" si="8"/>
        <v>25.13</v>
      </c>
      <c r="BU6" s="21">
        <f t="shared" si="8"/>
        <v>23.11</v>
      </c>
      <c r="BV6" s="21">
        <f t="shared" si="8"/>
        <v>57.31</v>
      </c>
      <c r="BW6" s="21">
        <f t="shared" si="8"/>
        <v>57.08</v>
      </c>
      <c r="BX6" s="21">
        <f t="shared" si="8"/>
        <v>56.26</v>
      </c>
      <c r="BY6" s="21">
        <f t="shared" si="8"/>
        <v>52.94</v>
      </c>
      <c r="BZ6" s="21">
        <f t="shared" si="8"/>
        <v>52.05</v>
      </c>
      <c r="CA6" s="20" t="str">
        <f>IF(CA7="","",IF(CA7="-","【-】","【"&amp;SUBSTITUTE(TEXT(CA7,"#,##0.00"),"-","△")&amp;"】"))</f>
        <v>【56.93】</v>
      </c>
      <c r="CB6" s="21">
        <f>IF(CB7="",NA(),CB7)</f>
        <v>770.37</v>
      </c>
      <c r="CC6" s="21">
        <f t="shared" ref="CC6:CK6" si="9">IF(CC7="",NA(),CC7)</f>
        <v>735.85</v>
      </c>
      <c r="CD6" s="21">
        <f t="shared" si="9"/>
        <v>831.99</v>
      </c>
      <c r="CE6" s="21">
        <f t="shared" si="9"/>
        <v>972.43</v>
      </c>
      <c r="CF6" s="21">
        <f t="shared" si="9"/>
        <v>1090.42</v>
      </c>
      <c r="CG6" s="21">
        <f t="shared" si="9"/>
        <v>273.52</v>
      </c>
      <c r="CH6" s="21">
        <f t="shared" si="9"/>
        <v>274.99</v>
      </c>
      <c r="CI6" s="21">
        <f t="shared" si="9"/>
        <v>282.08999999999997</v>
      </c>
      <c r="CJ6" s="21">
        <f t="shared" si="9"/>
        <v>303.27999999999997</v>
      </c>
      <c r="CK6" s="21">
        <f t="shared" si="9"/>
        <v>301.86</v>
      </c>
      <c r="CL6" s="20" t="str">
        <f>IF(CL7="","",IF(CL7="-","【-】","【"&amp;SUBSTITUTE(TEXT(CL7,"#,##0.00"),"-","△")&amp;"】"))</f>
        <v>【271.15】</v>
      </c>
      <c r="CM6" s="21">
        <f>IF(CM7="",NA(),CM7)</f>
        <v>26.86</v>
      </c>
      <c r="CN6" s="21">
        <f t="shared" ref="CN6:CV6" si="10">IF(CN7="",NA(),CN7)</f>
        <v>26.86</v>
      </c>
      <c r="CO6" s="21">
        <f t="shared" si="10"/>
        <v>26.86</v>
      </c>
      <c r="CP6" s="21">
        <f t="shared" si="10"/>
        <v>26.86</v>
      </c>
      <c r="CQ6" s="21">
        <f t="shared" si="10"/>
        <v>26.86</v>
      </c>
      <c r="CR6" s="21">
        <f t="shared" si="10"/>
        <v>50.14</v>
      </c>
      <c r="CS6" s="21">
        <f t="shared" si="10"/>
        <v>54.83</v>
      </c>
      <c r="CT6" s="21">
        <f t="shared" si="10"/>
        <v>66.53</v>
      </c>
      <c r="CU6" s="21">
        <f t="shared" si="10"/>
        <v>52.35</v>
      </c>
      <c r="CV6" s="21">
        <f t="shared" si="10"/>
        <v>46.25</v>
      </c>
      <c r="CW6" s="20" t="str">
        <f>IF(CW7="","",IF(CW7="-","【-】","【"&amp;SUBSTITUTE(TEXT(CW7,"#,##0.00"),"-","△")&amp;"】"))</f>
        <v>【49.87】</v>
      </c>
      <c r="CX6" s="21">
        <f>IF(CX7="",NA(),CX7)</f>
        <v>80.44</v>
      </c>
      <c r="CY6" s="21">
        <f t="shared" ref="CY6:DG6" si="11">IF(CY7="",NA(),CY7)</f>
        <v>81.459999999999994</v>
      </c>
      <c r="CZ6" s="21">
        <f t="shared" si="11"/>
        <v>82.89</v>
      </c>
      <c r="DA6" s="21">
        <f t="shared" si="11"/>
        <v>84.64</v>
      </c>
      <c r="DB6" s="21">
        <f t="shared" si="11"/>
        <v>85.67</v>
      </c>
      <c r="DC6" s="21">
        <f t="shared" si="11"/>
        <v>84.98</v>
      </c>
      <c r="DD6" s="21">
        <f t="shared" si="11"/>
        <v>84.7</v>
      </c>
      <c r="DE6" s="21">
        <f t="shared" si="11"/>
        <v>84.67</v>
      </c>
      <c r="DF6" s="21">
        <f t="shared" si="11"/>
        <v>84.39</v>
      </c>
      <c r="DG6" s="21">
        <f t="shared" si="11"/>
        <v>83.96</v>
      </c>
      <c r="DH6" s="20" t="str">
        <f>IF(DH7="","",IF(DH7="-","【-】","【"&amp;SUBSTITUTE(TEXT(DH7,"#,##0.00"),"-","△")&amp;"】"))</f>
        <v>【87.54】</v>
      </c>
      <c r="DI6" s="20" t="e">
        <f>IF(DI7="",NA(),DI7)</f>
        <v>#N/A</v>
      </c>
      <c r="DJ6" s="20" t="e">
        <f t="shared" ref="DJ6:DR6" si="12">IF(DJ7="",NA(),DJ7)</f>
        <v>#N/A</v>
      </c>
      <c r="DK6" s="20" t="e">
        <f t="shared" si="12"/>
        <v>#N/A</v>
      </c>
      <c r="DL6" s="20" t="e">
        <f t="shared" si="12"/>
        <v>#N/A</v>
      </c>
      <c r="DM6" s="20" t="e">
        <f t="shared" si="12"/>
        <v>#N/A</v>
      </c>
      <c r="DN6" s="20" t="e">
        <f t="shared" si="12"/>
        <v>#N/A</v>
      </c>
      <c r="DO6" s="20" t="e">
        <f t="shared" si="12"/>
        <v>#N/A</v>
      </c>
      <c r="DP6" s="20" t="e">
        <f t="shared" si="12"/>
        <v>#N/A</v>
      </c>
      <c r="DQ6" s="20" t="e">
        <f t="shared" si="12"/>
        <v>#N/A</v>
      </c>
      <c r="DR6" s="20" t="e">
        <f t="shared" si="12"/>
        <v>#N/A</v>
      </c>
      <c r="DS6" s="20" t="str">
        <f>IF(DS7="","",IF(DS7="-","【-】","【"&amp;SUBSTITUTE(TEXT(DS7,"#,##0.00"),"-","△")&amp;"】"))</f>
        <v/>
      </c>
      <c r="DT6" s="20" t="e">
        <f>IF(DT7="",NA(),DT7)</f>
        <v>#N/A</v>
      </c>
      <c r="DU6" s="20" t="e">
        <f t="shared" ref="DU6:EC6" si="13">IF(DU7="",NA(),DU7)</f>
        <v>#N/A</v>
      </c>
      <c r="DV6" s="20" t="e">
        <f t="shared" si="13"/>
        <v>#N/A</v>
      </c>
      <c r="DW6" s="20" t="e">
        <f t="shared" si="13"/>
        <v>#N/A</v>
      </c>
      <c r="DX6" s="20" t="e">
        <f t="shared" si="13"/>
        <v>#N/A</v>
      </c>
      <c r="DY6" s="20" t="e">
        <f t="shared" si="13"/>
        <v>#N/A</v>
      </c>
      <c r="DZ6" s="20" t="e">
        <f t="shared" si="13"/>
        <v>#N/A</v>
      </c>
      <c r="EA6" s="20" t="e">
        <f t="shared" si="13"/>
        <v>#N/A</v>
      </c>
      <c r="EB6" s="20" t="e">
        <f t="shared" si="13"/>
        <v>#N/A</v>
      </c>
      <c r="EC6" s="20" t="e">
        <f t="shared" si="13"/>
        <v>#N/A</v>
      </c>
      <c r="ED6" s="20" t="str">
        <f>IF(ED7="","",IF(ED7="-","【-】","【"&amp;SUBSTITUTE(TEXT(ED7,"#,##0.00"),"-","△")&amp;"】"))</f>
        <v/>
      </c>
      <c r="EE6" s="20">
        <f>IF(EE7="",NA(),EE7)</f>
        <v>0</v>
      </c>
      <c r="EF6" s="20">
        <f t="shared" ref="EF6:EN6" si="14">IF(EF7="",NA(),EF7)</f>
        <v>0</v>
      </c>
      <c r="EG6" s="20">
        <f t="shared" si="14"/>
        <v>0</v>
      </c>
      <c r="EH6" s="20">
        <f t="shared" si="14"/>
        <v>0</v>
      </c>
      <c r="EI6" s="20">
        <f t="shared" si="14"/>
        <v>0</v>
      </c>
      <c r="EJ6" s="21">
        <f t="shared" si="14"/>
        <v>0.02</v>
      </c>
      <c r="EK6" s="21">
        <f t="shared" si="14"/>
        <v>0.25</v>
      </c>
      <c r="EL6" s="21">
        <f t="shared" si="14"/>
        <v>0.05</v>
      </c>
      <c r="EM6" s="21">
        <f t="shared" si="14"/>
        <v>0.03</v>
      </c>
      <c r="EN6" s="21">
        <f t="shared" si="14"/>
        <v>0.03</v>
      </c>
      <c r="EO6" s="20" t="str">
        <f>IF(EO7="","",IF(EO7="-","【-】","【"&amp;SUBSTITUTE(TEXT(EO7,"#,##0.00"),"-","△")&amp;"】"))</f>
        <v>【0.02】</v>
      </c>
    </row>
    <row r="7" spans="1:145" s="22" customFormat="1" x14ac:dyDescent="0.15">
      <c r="A7" s="14"/>
      <c r="B7" s="23">
        <v>2023</v>
      </c>
      <c r="C7" s="23">
        <v>342025</v>
      </c>
      <c r="D7" s="23">
        <v>47</v>
      </c>
      <c r="E7" s="23">
        <v>17</v>
      </c>
      <c r="F7" s="23">
        <v>5</v>
      </c>
      <c r="G7" s="23">
        <v>0</v>
      </c>
      <c r="H7" s="23" t="s">
        <v>97</v>
      </c>
      <c r="I7" s="23" t="s">
        <v>98</v>
      </c>
      <c r="J7" s="23" t="s">
        <v>99</v>
      </c>
      <c r="K7" s="23" t="s">
        <v>100</v>
      </c>
      <c r="L7" s="23" t="s">
        <v>101</v>
      </c>
      <c r="M7" s="23" t="s">
        <v>102</v>
      </c>
      <c r="N7" s="24" t="s">
        <v>103</v>
      </c>
      <c r="O7" s="24" t="s">
        <v>104</v>
      </c>
      <c r="P7" s="24">
        <v>1.05</v>
      </c>
      <c r="Q7" s="24">
        <v>96.51</v>
      </c>
      <c r="R7" s="24">
        <v>3894</v>
      </c>
      <c r="S7" s="24">
        <v>205349</v>
      </c>
      <c r="T7" s="24">
        <v>352.83</v>
      </c>
      <c r="U7" s="24">
        <v>582.01</v>
      </c>
      <c r="V7" s="24">
        <v>2129</v>
      </c>
      <c r="W7" s="24">
        <v>0.7</v>
      </c>
      <c r="X7" s="24">
        <v>3041.43</v>
      </c>
      <c r="Y7" s="24">
        <v>87.19</v>
      </c>
      <c r="Z7" s="24">
        <v>86.24</v>
      </c>
      <c r="AA7" s="24">
        <v>86.04</v>
      </c>
      <c r="AB7" s="24">
        <v>86.09</v>
      </c>
      <c r="AC7" s="24">
        <v>86.68</v>
      </c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>
        <v>1.9</v>
      </c>
      <c r="BG7" s="24">
        <v>1.2</v>
      </c>
      <c r="BH7" s="24">
        <v>0.61</v>
      </c>
      <c r="BI7" s="24">
        <v>0</v>
      </c>
      <c r="BJ7" s="24">
        <v>0</v>
      </c>
      <c r="BK7" s="24">
        <v>826.83</v>
      </c>
      <c r="BL7" s="24">
        <v>867.83</v>
      </c>
      <c r="BM7" s="24">
        <v>791.76</v>
      </c>
      <c r="BN7" s="24">
        <v>900.82</v>
      </c>
      <c r="BO7" s="24">
        <v>839.21</v>
      </c>
      <c r="BP7" s="24">
        <v>785.1</v>
      </c>
      <c r="BQ7" s="24">
        <v>27.49</v>
      </c>
      <c r="BR7" s="24">
        <v>31.38</v>
      </c>
      <c r="BS7" s="24">
        <v>28.56</v>
      </c>
      <c r="BT7" s="24">
        <v>25.13</v>
      </c>
      <c r="BU7" s="24">
        <v>23.11</v>
      </c>
      <c r="BV7" s="24">
        <v>57.31</v>
      </c>
      <c r="BW7" s="24">
        <v>57.08</v>
      </c>
      <c r="BX7" s="24">
        <v>56.26</v>
      </c>
      <c r="BY7" s="24">
        <v>52.94</v>
      </c>
      <c r="BZ7" s="24">
        <v>52.05</v>
      </c>
      <c r="CA7" s="24">
        <v>56.93</v>
      </c>
      <c r="CB7" s="24">
        <v>770.37</v>
      </c>
      <c r="CC7" s="24">
        <v>735.85</v>
      </c>
      <c r="CD7" s="24">
        <v>831.99</v>
      </c>
      <c r="CE7" s="24">
        <v>972.43</v>
      </c>
      <c r="CF7" s="24">
        <v>1090.42</v>
      </c>
      <c r="CG7" s="24">
        <v>273.52</v>
      </c>
      <c r="CH7" s="24">
        <v>274.99</v>
      </c>
      <c r="CI7" s="24">
        <v>282.08999999999997</v>
      </c>
      <c r="CJ7" s="24">
        <v>303.27999999999997</v>
      </c>
      <c r="CK7" s="24">
        <v>301.86</v>
      </c>
      <c r="CL7" s="24">
        <v>271.14999999999998</v>
      </c>
      <c r="CM7" s="24">
        <v>26.86</v>
      </c>
      <c r="CN7" s="24">
        <v>26.86</v>
      </c>
      <c r="CO7" s="24">
        <v>26.86</v>
      </c>
      <c r="CP7" s="24">
        <v>26.86</v>
      </c>
      <c r="CQ7" s="24">
        <v>26.86</v>
      </c>
      <c r="CR7" s="24">
        <v>50.14</v>
      </c>
      <c r="CS7" s="24">
        <v>54.83</v>
      </c>
      <c r="CT7" s="24">
        <v>66.53</v>
      </c>
      <c r="CU7" s="24">
        <v>52.35</v>
      </c>
      <c r="CV7" s="24">
        <v>46.25</v>
      </c>
      <c r="CW7" s="24">
        <v>49.87</v>
      </c>
      <c r="CX7" s="24">
        <v>80.44</v>
      </c>
      <c r="CY7" s="24">
        <v>81.459999999999994</v>
      </c>
      <c r="CZ7" s="24">
        <v>82.89</v>
      </c>
      <c r="DA7" s="24">
        <v>84.64</v>
      </c>
      <c r="DB7" s="24">
        <v>85.67</v>
      </c>
      <c r="DC7" s="24">
        <v>84.98</v>
      </c>
      <c r="DD7" s="24">
        <v>84.7</v>
      </c>
      <c r="DE7" s="24">
        <v>84.67</v>
      </c>
      <c r="DF7" s="24">
        <v>84.39</v>
      </c>
      <c r="DG7" s="24">
        <v>83.96</v>
      </c>
      <c r="DH7" s="24">
        <v>87.54</v>
      </c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>
        <v>0</v>
      </c>
      <c r="EF7" s="24">
        <v>0</v>
      </c>
      <c r="EG7" s="24">
        <v>0</v>
      </c>
      <c r="EH7" s="24">
        <v>0</v>
      </c>
      <c r="EI7" s="24">
        <v>0</v>
      </c>
      <c r="EJ7" s="24">
        <v>0.02</v>
      </c>
      <c r="EK7" s="24">
        <v>0.25</v>
      </c>
      <c r="EL7" s="24">
        <v>0.05</v>
      </c>
      <c r="EM7" s="24">
        <v>0.03</v>
      </c>
      <c r="EN7" s="24">
        <v>0.03</v>
      </c>
      <c r="EO7" s="24">
        <v>0.02</v>
      </c>
    </row>
    <row r="8" spans="1:145" x14ac:dyDescent="0.15"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</row>
    <row r="9" spans="1:145" x14ac:dyDescent="0.15">
      <c r="A9" s="26"/>
      <c r="B9" s="26" t="s">
        <v>105</v>
      </c>
      <c r="C9" s="26" t="s">
        <v>106</v>
      </c>
      <c r="D9" s="26" t="s">
        <v>107</v>
      </c>
      <c r="E9" s="26" t="s">
        <v>108</v>
      </c>
      <c r="F9" s="26" t="s">
        <v>109</v>
      </c>
      <c r="R9" s="25"/>
      <c r="Y9" s="25"/>
      <c r="Z9" s="25"/>
      <c r="AA9" s="25"/>
      <c r="AB9" s="25"/>
      <c r="AC9" s="25"/>
      <c r="AD9" s="25"/>
      <c r="AE9" s="25"/>
      <c r="AF9" s="25"/>
      <c r="AG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D9" s="25"/>
      <c r="EE9" s="25"/>
      <c r="EF9" s="25"/>
      <c r="EG9" s="25"/>
      <c r="EH9" s="25"/>
      <c r="EI9" s="25"/>
      <c r="EJ9" s="25"/>
      <c r="EK9" s="25"/>
      <c r="EL9" s="25"/>
      <c r="EM9" s="25"/>
    </row>
    <row r="10" spans="1:145" x14ac:dyDescent="0.15">
      <c r="A10" s="26" t="s">
        <v>47</v>
      </c>
      <c r="B10" s="27">
        <f>DATEVALUE($B7-B11&amp;"/1/"&amp;B12)</f>
        <v>36892</v>
      </c>
      <c r="C10" s="27">
        <f t="shared" ref="C10:F10" si="15">DATEVALUE($B7-C11&amp;"/1/"&amp;C12)</f>
        <v>37257</v>
      </c>
      <c r="D10" s="27">
        <f t="shared" si="15"/>
        <v>37623</v>
      </c>
      <c r="E10" s="27">
        <f t="shared" si="15"/>
        <v>37989</v>
      </c>
      <c r="F10" s="27">
        <f t="shared" si="15"/>
        <v>38356</v>
      </c>
    </row>
    <row r="11" spans="1:145" x14ac:dyDescent="0.15">
      <c r="B11">
        <v>22</v>
      </c>
      <c r="C11">
        <v>21</v>
      </c>
      <c r="D11">
        <v>20</v>
      </c>
      <c r="E11">
        <v>19</v>
      </c>
      <c r="F11">
        <v>18</v>
      </c>
      <c r="G11" t="s">
        <v>110</v>
      </c>
    </row>
    <row r="12" spans="1:145" x14ac:dyDescent="0.15">
      <c r="B12">
        <v>1</v>
      </c>
      <c r="C12">
        <v>1</v>
      </c>
      <c r="D12">
        <v>2</v>
      </c>
      <c r="E12">
        <v>3</v>
      </c>
      <c r="F12">
        <v>4</v>
      </c>
      <c r="G12" t="s">
        <v>111</v>
      </c>
    </row>
    <row r="13" spans="1:145" x14ac:dyDescent="0.15">
      <c r="B13" t="s">
        <v>112</v>
      </c>
      <c r="C13" t="s">
        <v>113</v>
      </c>
      <c r="D13" t="s">
        <v>113</v>
      </c>
      <c r="E13" t="s">
        <v>114</v>
      </c>
      <c r="F13" t="s">
        <v>113</v>
      </c>
      <c r="G13" t="s">
        <v>115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dcterms:created xsi:type="dcterms:W3CDTF">2025-01-24T07:35:51Z</dcterms:created>
  <dcterms:modified xsi:type="dcterms:W3CDTF">2025-02-03T07:12:17Z</dcterms:modified>
  <cp:category/>
</cp:coreProperties>
</file>