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h-zaisei-03\財政_共有NAS\財政課ハード③\準公営企業\R6年度（準公営企業）\未上R70127公営企業に係る経営比較分析表（令和５年度決算）の分析等について（依頼）\02各課回答\経営企画課\"/>
    </mc:Choice>
  </mc:AlternateContent>
  <xr:revisionPtr revIDLastSave="0" documentId="13_ncr:1_{63567BAD-D8A2-48C8-9E89-43E5039F89EF}" xr6:coauthVersionLast="36" xr6:coauthVersionMax="36" xr10:uidLastSave="{00000000-0000-0000-0000-000000000000}"/>
  <workbookProtection workbookAlgorithmName="SHA-512" workbookHashValue="dfFfAzyRPOCwsltnZtiVinZkEvtBX4cLxAorz2O2nEUZwzuRHgFlv33j9wCQ1W8JLXEZ9MNXRgKi1UtdJnfB+Q==" workbookSaltValue="E/0K9dkSf76CSkqyR1uVuw==" workbookSpinCount="100000" lockStructure="1"/>
  <bookViews>
    <workbookView xWindow="0" yWindow="0" windowWidth="20490" windowHeight="669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K85" i="4"/>
  <c r="I85" i="4"/>
  <c r="F85" i="4"/>
  <c r="E85" i="4"/>
  <c r="AT10" i="4"/>
  <c r="I10"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<sst xmlns="http://schemas.openxmlformats.org/spreadsheetml/2006/main" count="231" uniqueCount="116">
  <si>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</si>
  <si>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</si>
  <si>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</si>
  <si>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</si>
  <si>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</si>
  <si>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</si>
  <si>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</si>
  <si>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</si>
  <si>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</si>
  <si>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</si>
  <si>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</si>
  <si>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</si>
  <si>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</si>
  <si>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</si>
  <si>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</si>
  <si>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</si>
  <si>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</si>
  <si>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</si>
  <si>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</si>
  <si>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</si>
  <si>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</si>
  <si>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</si>
  <si>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</si>
  <si>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</si>
  <si>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</si>
  <si>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</si>
  <si>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</si>
  <si>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</si>
  <si>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</si>
  <si>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</si>
  <si>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</si>
  <si>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</si>
  <si>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</si>
  <si>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</si>
  <si>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</si>
  <si>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</si>
  <si>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</si>
  <si>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</si>
  <si>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</si>
  <si>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</si>
  <si>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</si>
  <si>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</si>
  <si>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</si>
  <si>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</si>
  <si>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</si>
  <si>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</si>
  <si>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</si>
  <si>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</si>
  <si>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</si>
  <si>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</si>
  <si>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</si>
  <si>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</si>
  <si>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</si>
  <si>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</si>
  <si>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</si>
  <si>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</si>
  <si>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</si>
  <si>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</si>
  <si>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</si>
  <si>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</si>
  <si>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</si>
  <si>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</si>
  <si>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</si>
  <si>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</si>
  <si>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</si>
  <si>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</si>
  <si>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</si>
  <si>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</si>
  <si>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</si>
  <si>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</si>
  <si>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</si>
  <si>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</si>
  <si>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</si>
  <si>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</si>
  <si>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</si>
  <si>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</si>
  <si>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</si>
  <si>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</si>
  <si>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</si>
  <si>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</si>
  <si>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</si>
  <si>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</si>
  <si>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</si>
  <si>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</si>
  <si>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</si>
  <si>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</si>
  <si>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</si>
  <si>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</si>
  <si>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</si>
  <si>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</si>
  <si>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</si>
  <si>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</si>
  <si>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</si>
  <si>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</si>
  <si>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</si>
  <si>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</si>
  <si>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</si>
  <si>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</si>
  <si>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</si>
  <si>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</si>
  <si>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</si>
  <si>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</si>
  <si>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</si>
  <si>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</si>
  <si>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</si>
  <si>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</si>
  <si>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</si>
  <si>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</si>
  <si>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</si>
  <si>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</si>
  <si>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</si>
  <si>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</si>
  <si>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</si>
  <si>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「①有形固定資産減価償却率」
　昭和37年の供用開始から60年以上が経過していることから，類似団体平均値と比べ数値が高く，老朽化が進んでいることを示している。
「②管渠老朽化率」
　現在は，施設のライフサイクルコストを勘案した更新又は改築による延命化を進めているが，昭和40年代に普及に重点をおいて整備した管渠が更新時期を迎え，管渠老朽化率は悪化（上昇）傾向にある。
「③管渠改善率」
　近年は横ばいで推移している。</t>
    <rPh sb="2" eb="13">
      <t>ユウケイコテイシサンゲンカショウキャクリツ</t>
    </rPh>
    <rPh sb="16" eb="18">
      <t>ショウワ</t>
    </rPh>
    <rPh sb="20" eb="21">
      <t>ネン</t>
    </rPh>
    <rPh sb="22" eb="24">
      <t>キョウヨウ</t>
    </rPh>
    <rPh sb="24" eb="26">
      <t>カイシ</t>
    </rPh>
    <rPh sb="30" eb="31">
      <t>ネン</t>
    </rPh>
    <rPh sb="31" eb="33">
      <t>イジョウ</t>
    </rPh>
    <rPh sb="34" eb="36">
      <t>ケイカ</t>
    </rPh>
    <rPh sb="45" eb="47">
      <t>ルイジ</t>
    </rPh>
    <rPh sb="47" eb="49">
      <t>ダンタイ</t>
    </rPh>
    <rPh sb="49" eb="52">
      <t>ヘイキンチ</t>
    </rPh>
    <rPh sb="53" eb="54">
      <t>クラ</t>
    </rPh>
    <rPh sb="55" eb="57">
      <t>スウチ</t>
    </rPh>
    <rPh sb="58" eb="59">
      <t>タカ</t>
    </rPh>
    <rPh sb="61" eb="64">
      <t>ロウキュウカ</t>
    </rPh>
    <rPh sb="65" eb="66">
      <t>スス</t>
    </rPh>
    <rPh sb="73" eb="74">
      <t>シメ</t>
    </rPh>
    <rPh sb="82" eb="84">
      <t>カンキョ</t>
    </rPh>
    <rPh sb="84" eb="87">
      <t>ロウキュウカ</t>
    </rPh>
    <rPh sb="87" eb="88">
      <t>リツ</t>
    </rPh>
    <rPh sb="91" eb="93">
      <t>ゲンザイ</t>
    </rPh>
    <rPh sb="95" eb="97">
      <t>シセツ</t>
    </rPh>
    <rPh sb="109" eb="111">
      <t>カンアン</t>
    </rPh>
    <rPh sb="113" eb="115">
      <t>コウシン</t>
    </rPh>
    <rPh sb="115" eb="116">
      <t>マタ</t>
    </rPh>
    <rPh sb="117" eb="119">
      <t>カイチク</t>
    </rPh>
    <rPh sb="122" eb="124">
      <t>エンメイ</t>
    </rPh>
    <rPh sb="124" eb="125">
      <t>カ</t>
    </rPh>
    <rPh sb="126" eb="127">
      <t>スス</t>
    </rPh>
    <rPh sb="133" eb="135">
      <t>ショウワ</t>
    </rPh>
    <rPh sb="137" eb="138">
      <t>ネン</t>
    </rPh>
    <rPh sb="138" eb="139">
      <t>ダイ</t>
    </rPh>
    <rPh sb="140" eb="142">
      <t>フキュウ</t>
    </rPh>
    <rPh sb="143" eb="145">
      <t>ジュウテン</t>
    </rPh>
    <rPh sb="149" eb="151">
      <t>セイビ</t>
    </rPh>
    <rPh sb="153" eb="155">
      <t>カンキョ</t>
    </rPh>
    <rPh sb="156" eb="158">
      <t>コウシン</t>
    </rPh>
    <rPh sb="158" eb="160">
      <t>ジキ</t>
    </rPh>
    <rPh sb="161" eb="162">
      <t>ムカ</t>
    </rPh>
    <rPh sb="171" eb="173">
      <t>アッカ</t>
    </rPh>
    <rPh sb="174" eb="176">
      <t>ジョウショウ</t>
    </rPh>
    <rPh sb="177" eb="179">
      <t>ケイコウ</t>
    </rPh>
    <rPh sb="194" eb="196">
      <t>キンネン</t>
    </rPh>
    <rPh sb="197" eb="198">
      <t>ヨコ</t>
    </rPh>
    <rPh sb="201" eb="203">
      <t>スイイ</t>
    </rPh>
    <phoneticPr fontId="4"/>
  </si>
  <si>
    <r>
      <t>　</t>
    </r>
    <r>
      <rPr>
        <sz val="11"/>
        <rFont val="ＭＳ ゴシック"/>
        <family val="3"/>
        <charset val="128"/>
      </rPr>
      <t>海まで張り出した山塊によって分断された地域ごとに下水処理場が必要な本市の特性により，特に⑥汚水処理原価が類似団体と比較し高くなっている。　
　⑤経費回収率は100％を超えており，公共下水道事業単体では経営状況は悪化傾向にあるものの，まずまず良好な状況ではあるが，本市では単独会計での事業運営が困難な特定環境保全公共下水道事業と同一会計で事業運営を行っており，両事業を合算した下水道事業会計全体での経営状況は厳しい状況にある。
　そのため，常に経費節減に取り組み，また定期的に使用料水準の見直しを行うことで，各指標の改善に努めていく。</t>
    </r>
    <rPh sb="73" eb="75">
      <t>ケイヒ</t>
    </rPh>
    <rPh sb="75" eb="78">
      <t>カイシュウリツ</t>
    </rPh>
    <rPh sb="84" eb="85">
      <t>コ</t>
    </rPh>
    <rPh sb="90" eb="92">
      <t>コウキョウ</t>
    </rPh>
    <rPh sb="92" eb="95">
      <t>ゲスイドウ</t>
    </rPh>
    <rPh sb="95" eb="97">
      <t>ジギョウ</t>
    </rPh>
    <rPh sb="97" eb="99">
      <t>タンタイ</t>
    </rPh>
    <rPh sb="101" eb="103">
      <t>ケイエイ</t>
    </rPh>
    <rPh sb="103" eb="105">
      <t>ジョウキョウ</t>
    </rPh>
    <rPh sb="106" eb="108">
      <t>アッカ</t>
    </rPh>
    <rPh sb="108" eb="110">
      <t>ケイコウ</t>
    </rPh>
    <rPh sb="121" eb="123">
      <t>リョウコウ</t>
    </rPh>
    <rPh sb="124" eb="126">
      <t>ジョウキョウ</t>
    </rPh>
    <rPh sb="132" eb="134">
      <t>ホンシ</t>
    </rPh>
    <rPh sb="136" eb="138">
      <t>タンドク</t>
    </rPh>
    <rPh sb="138" eb="140">
      <t>カイケイ</t>
    </rPh>
    <rPh sb="142" eb="144">
      <t>ジギョウ</t>
    </rPh>
    <rPh sb="144" eb="146">
      <t>ウンエイ</t>
    </rPh>
    <rPh sb="147" eb="149">
      <t>コンナン</t>
    </rPh>
    <rPh sb="150" eb="152">
      <t>トクテイ</t>
    </rPh>
    <rPh sb="152" eb="154">
      <t>カンキョウ</t>
    </rPh>
    <rPh sb="154" eb="156">
      <t>ホゼン</t>
    </rPh>
    <rPh sb="156" eb="158">
      <t>コウキョウ</t>
    </rPh>
    <rPh sb="158" eb="161">
      <t>ゲスイドウ</t>
    </rPh>
    <rPh sb="161" eb="163">
      <t>ジギョウ</t>
    </rPh>
    <rPh sb="164" eb="166">
      <t>ドウイツ</t>
    </rPh>
    <rPh sb="166" eb="168">
      <t>カイケイ</t>
    </rPh>
    <rPh sb="169" eb="171">
      <t>ジギョウ</t>
    </rPh>
    <rPh sb="171" eb="173">
      <t>ウンエイ</t>
    </rPh>
    <rPh sb="174" eb="175">
      <t>オコナ</t>
    </rPh>
    <rPh sb="180" eb="183">
      <t>リョウジギョウ</t>
    </rPh>
    <rPh sb="184" eb="186">
      <t>ガッサン</t>
    </rPh>
    <rPh sb="188" eb="191">
      <t>ゲスイドウ</t>
    </rPh>
    <rPh sb="191" eb="193">
      <t>ジギョウ</t>
    </rPh>
    <rPh sb="193" eb="195">
      <t>カイケイ</t>
    </rPh>
    <rPh sb="195" eb="197">
      <t>ゼンタイ</t>
    </rPh>
    <rPh sb="199" eb="201">
      <t>ケイエイ</t>
    </rPh>
    <rPh sb="201" eb="203">
      <t>ジョウキョウ</t>
    </rPh>
    <rPh sb="204" eb="205">
      <t>キビ</t>
    </rPh>
    <rPh sb="207" eb="209">
      <t>ジョウキョウ</t>
    </rPh>
    <rPh sb="238" eb="241">
      <t>シヨウリョウ</t>
    </rPh>
    <phoneticPr fontId="4"/>
  </si>
  <si>
    <r>
      <rPr>
        <sz val="11"/>
        <rFont val="ＭＳ ゴシック"/>
        <family val="3"/>
        <charset val="128"/>
      </rPr>
      <t>「①経常収支比率，②累積欠損金比率」</t>
    </r>
    <r>
      <rPr>
        <sz val="11"/>
        <color rgb="FFFF0000"/>
        <rFont val="ＭＳ ゴシック"/>
        <family val="3"/>
        <charset val="128"/>
      </rPr>
      <t xml:space="preserve">
　</t>
    </r>
    <r>
      <rPr>
        <sz val="11"/>
        <rFont val="ＭＳ ゴシック"/>
        <family val="3"/>
        <charset val="128"/>
      </rPr>
      <t>経常収支比率が黒字を示す100％を超え，累積欠損金の発生はないが，①経常収支比率は下水道使用料の減少等によって悪化（下降）の傾向が見られる。</t>
    </r>
    <r>
      <rPr>
        <sz val="11"/>
        <color rgb="FFFF0000"/>
        <rFont val="ＭＳ ゴシック"/>
        <family val="3"/>
        <charset val="128"/>
      </rPr>
      <t xml:space="preserve">
</t>
    </r>
    <r>
      <rPr>
        <sz val="11"/>
        <rFont val="ＭＳ ゴシック"/>
        <family val="3"/>
        <charset val="128"/>
      </rPr>
      <t>「③流動比率」
　流動比率が100%を下回っており，令和２年度の使用料改定によりに改善（上昇）したが，再び悪化（下降）の傾向が見られる。　</t>
    </r>
    <r>
      <rPr>
        <sz val="11"/>
        <color rgb="FFFF0000"/>
        <rFont val="ＭＳ ゴシック"/>
        <family val="3"/>
        <charset val="128"/>
      </rPr>
      <t xml:space="preserve"> 
</t>
    </r>
    <r>
      <rPr>
        <sz val="11"/>
        <rFont val="ＭＳ ゴシック"/>
        <family val="3"/>
        <charset val="128"/>
      </rPr>
      <t>「④企業債残高対事業規模比率」
　主に分子である企業債残高の減少により,着実に減少している。
「⑤経費回収率」
　令和２年度の使用料改定により改善（上昇）し，100％超を維持しているが，下水道使用料の減少によって悪化（下降）の傾向が見られる。</t>
    </r>
    <r>
      <rPr>
        <sz val="11"/>
        <color rgb="FFFF0000"/>
        <rFont val="ＭＳ ゴシック"/>
        <family val="3"/>
        <charset val="128"/>
      </rPr>
      <t xml:space="preserve">
</t>
    </r>
    <r>
      <rPr>
        <sz val="11"/>
        <rFont val="ＭＳ ゴシック"/>
        <family val="3"/>
        <charset val="128"/>
      </rPr>
      <t>「⑥汚水処理原価」
　有収水量の減少等により悪化の傾向にある。引き続き財政収支計画を着実に実施する。
「⑦施設利用率」
　施設能力は一定だが，晴天時一日平均処理水量の増減によって年度によってばらつきが見られる。
「⑧水洗化率」
　類似団体平均値と比べて高い水準となっており，水洗化率向上の取組が功を奏している。
　</t>
    </r>
    <rPh sb="2" eb="4">
      <t>ケイジョウ</t>
    </rPh>
    <rPh sb="4" eb="6">
      <t>シュウシ</t>
    </rPh>
    <rPh sb="6" eb="8">
      <t>ヒリツ</t>
    </rPh>
    <rPh sb="10" eb="12">
      <t>ルイセキ</t>
    </rPh>
    <rPh sb="12" eb="15">
      <t>ケッソンキン</t>
    </rPh>
    <rPh sb="15" eb="17">
      <t>ヒリツ</t>
    </rPh>
    <rPh sb="54" eb="56">
      <t>ケイジョウ</t>
    </rPh>
    <rPh sb="56" eb="58">
      <t>シュウシ</t>
    </rPh>
    <rPh sb="58" eb="60">
      <t>ヒリツ</t>
    </rPh>
    <rPh sb="78" eb="80">
      <t>カコウ</t>
    </rPh>
    <rPh sb="82" eb="84">
      <t>ケイコウ</t>
    </rPh>
    <rPh sb="85" eb="86">
      <t>ミ</t>
    </rPh>
    <rPh sb="99" eb="101">
      <t>ヒリツ</t>
    </rPh>
    <rPh sb="103" eb="105">
      <t>キギョウ</t>
    </rPh>
    <rPh sb="105" eb="106">
      <t>サイ</t>
    </rPh>
    <rPh sb="106" eb="108">
      <t>ザンダカ</t>
    </rPh>
    <rPh sb="108" eb="109">
      <t>タイ</t>
    </rPh>
    <rPh sb="109" eb="111">
      <t>ジギョウ</t>
    </rPh>
    <rPh sb="117" eb="119">
      <t>レイワ</t>
    </rPh>
    <rPh sb="120" eb="122">
      <t>ネンド</t>
    </rPh>
    <rPh sb="123" eb="126">
      <t>シヨウリョウ</t>
    </rPh>
    <rPh sb="126" eb="128">
      <t>カイテイ</t>
    </rPh>
    <rPh sb="132" eb="134">
      <t>カイゼン</t>
    </rPh>
    <rPh sb="135" eb="137">
      <t>ジョウショウ</t>
    </rPh>
    <rPh sb="142" eb="143">
      <t>フタタ</t>
    </rPh>
    <rPh sb="144" eb="146">
      <t>アッカ</t>
    </rPh>
    <rPh sb="147" eb="149">
      <t>カコウ</t>
    </rPh>
    <rPh sb="151" eb="153">
      <t>ケイコウ</t>
    </rPh>
    <rPh sb="154" eb="155">
      <t>ミ</t>
    </rPh>
    <rPh sb="179" eb="180">
      <t>オモ</t>
    </rPh>
    <rPh sb="181" eb="183">
      <t>ブンシ</t>
    </rPh>
    <rPh sb="186" eb="189">
      <t>キギョウサイ</t>
    </rPh>
    <rPh sb="189" eb="191">
      <t>ザンダカ</t>
    </rPh>
    <rPh sb="192" eb="194">
      <t>ゲンショウ</t>
    </rPh>
    <rPh sb="198" eb="200">
      <t>チャクジツ</t>
    </rPh>
    <rPh sb="201" eb="203">
      <t>ゲンショウ</t>
    </rPh>
    <rPh sb="211" eb="213">
      <t>ケイヒ</t>
    </rPh>
    <rPh sb="213" eb="216">
      <t>カイシュウリツ</t>
    </rPh>
    <rPh sb="219" eb="221">
      <t>レイワ</t>
    </rPh>
    <rPh sb="222" eb="224">
      <t>ネンド</t>
    </rPh>
    <rPh sb="225" eb="228">
      <t>シヨウリョウ</t>
    </rPh>
    <rPh sb="228" eb="230">
      <t>カイテイ</t>
    </rPh>
    <rPh sb="233" eb="235">
      <t>カイゼン</t>
    </rPh>
    <rPh sb="236" eb="238">
      <t>ジョウショウ</t>
    </rPh>
    <rPh sb="245" eb="246">
      <t>チョウ</t>
    </rPh>
    <rPh sb="247" eb="249">
      <t>イジ</t>
    </rPh>
    <rPh sb="309" eb="311">
      <t>ケイコウ</t>
    </rPh>
    <rPh sb="336" eb="338">
      <t>ネンネン</t>
    </rPh>
    <rPh sb="338" eb="340">
      <t>ユウシュウ</t>
    </rPh>
    <rPh sb="340" eb="342">
      <t>スイリョウ</t>
    </rPh>
    <rPh sb="344" eb="346">
      <t>ゲンショウ</t>
    </rPh>
    <rPh sb="346" eb="347">
      <t>トウ</t>
    </rPh>
    <rPh sb="350" eb="352">
      <t>アッカ</t>
    </rPh>
    <rPh sb="355" eb="358">
      <t>セイテンジ</t>
    </rPh>
    <rPh sb="358" eb="360">
      <t>イチニチ</t>
    </rPh>
    <rPh sb="360" eb="362">
      <t>ヘイキン</t>
    </rPh>
    <rPh sb="362" eb="364">
      <t>ショリ</t>
    </rPh>
    <rPh sb="364" eb="366">
      <t>スイリョウ</t>
    </rPh>
    <rPh sb="367" eb="369">
      <t>ゾウゲン</t>
    </rPh>
    <rPh sb="373" eb="375">
      <t>ネンド</t>
    </rPh>
    <rPh sb="384" eb="385">
      <t>ミ</t>
    </rPh>
    <rPh sb="391" eb="392">
      <t>ジ</t>
    </rPh>
    <rPh sb="392" eb="394">
      <t>オスイ</t>
    </rPh>
    <rPh sb="397" eb="399">
      <t>スイリョウ</t>
    </rPh>
    <rPh sb="400" eb="401">
      <t>ゲン</t>
    </rPh>
    <rPh sb="402" eb="405">
      <t>ヘイキンチ</t>
    </rPh>
    <rPh sb="413" eb="415">
      <t>ケイコウ</t>
    </rPh>
    <rPh sb="425" eb="428">
      <t>スイセンカ</t>
    </rPh>
    <rPh sb="428" eb="429">
      <t>リツ</t>
    </rPh>
    <rPh sb="431" eb="435">
      <t>ルイジダンタイ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</si>
</sst>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0.16</c:v>
                </c:pt>
                <c:pt idx="1">
                  <c:v>0.16</c:v>
                </c:pt>
                <c:pt idx="2">
                  <c:v>0.06</c:v>
                </c:pt>
                <c:pt idx="3">
                  <c:v>0.05</c:v>
                </c:pt>
                <c:pt idx="4">
                  <c:v>0.06</c:v>
                </c:pt>
              </c:numCache>
            </c:numRef>
          </c:val>
          <c:extLst>
            <c:ext xmlns:c16="http://schemas.microsoft.com/office/drawing/2014/chart" uri="{C3380CC4-5D6E-409C-BE32-E72D297353CC}">
              <c16:uniqueId val="{00000000-1F9E-469C-8B6E-4BAD7B6EEF3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0.19</c:v>
                </c:pt>
                <c:pt idx="1">
                  <c:v>0.19</c:v>
                </c:pt>
                <c:pt idx="2">
                  <c:v>0.19</c:v>
                </c:pt>
                <c:pt idx="3">
                  <c:v>0.23</c:v>
                </c:pt>
                <c:pt idx="4">
                  <c:v>0.18</c:v>
                </c:pt>
              </c:numCache>
            </c:numRef>
          </c:val>
          <c:smooth val="0"/>
          <c:extLst>
            <c:ext xmlns:c16="http://schemas.microsoft.com/office/drawing/2014/chart" uri="{C3380CC4-5D6E-409C-BE32-E72D297353CC}">
              <c16:uniqueId val="{00000001-1F9E-469C-8B6E-4BAD7B6EEF3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56.32</c:v>
                </c:pt>
                <c:pt idx="1">
                  <c:v>57.06</c:v>
                </c:pt>
                <c:pt idx="2">
                  <c:v>56.69</c:v>
                </c:pt>
                <c:pt idx="3">
                  <c:v>52.53</c:v>
                </c:pt>
                <c:pt idx="4">
                  <c:v>50.94</c:v>
                </c:pt>
              </c:numCache>
            </c:numRef>
          </c:val>
          <c:extLst>
            <c:ext xmlns:c16="http://schemas.microsoft.com/office/drawing/2014/chart" uri="{C3380CC4-5D6E-409C-BE32-E72D297353CC}">
              <c16:uniqueId val="{00000000-DA22-421A-A82B-98AACA03932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61.32</c:v>
                </c:pt>
                <c:pt idx="1">
                  <c:v>61.7</c:v>
                </c:pt>
                <c:pt idx="2">
                  <c:v>63.04</c:v>
                </c:pt>
                <c:pt idx="3">
                  <c:v>64.45</c:v>
                </c:pt>
                <c:pt idx="4">
                  <c:v>65.11</c:v>
                </c:pt>
              </c:numCache>
            </c:numRef>
          </c:val>
          <c:smooth val="0"/>
          <c:extLst>
            <c:ext xmlns:c16="http://schemas.microsoft.com/office/drawing/2014/chart" uri="{C3380CC4-5D6E-409C-BE32-E72D297353CC}">
              <c16:uniqueId val="{00000001-DA22-421A-A82B-98AACA03932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97.51</c:v>
                </c:pt>
                <c:pt idx="1">
                  <c:v>97.55</c:v>
                </c:pt>
                <c:pt idx="2">
                  <c:v>98.06</c:v>
                </c:pt>
                <c:pt idx="3">
                  <c:v>98.65</c:v>
                </c:pt>
                <c:pt idx="4">
                  <c:v>98.69</c:v>
                </c:pt>
              </c:numCache>
            </c:numRef>
          </c:val>
          <c:extLst>
            <c:ext xmlns:c16="http://schemas.microsoft.com/office/drawing/2014/chart" uri="{C3380CC4-5D6E-409C-BE32-E72D297353CC}">
              <c16:uniqueId val="{00000000-7CDB-4853-BA0F-0AF6D8D65BD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94.58</c:v>
                </c:pt>
                <c:pt idx="1">
                  <c:v>94.56</c:v>
                </c:pt>
                <c:pt idx="2">
                  <c:v>94.75</c:v>
                </c:pt>
                <c:pt idx="3">
                  <c:v>94.58</c:v>
                </c:pt>
                <c:pt idx="4">
                  <c:v>94.69</c:v>
                </c:pt>
              </c:numCache>
            </c:numRef>
          </c:val>
          <c:smooth val="0"/>
          <c:extLst>
            <c:ext xmlns:c16="http://schemas.microsoft.com/office/drawing/2014/chart" uri="{C3380CC4-5D6E-409C-BE32-E72D297353CC}">
              <c16:uniqueId val="{00000001-7CDB-4853-BA0F-0AF6D8D65BD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105.6</c:v>
                </c:pt>
                <c:pt idx="1">
                  <c:v>110.47</c:v>
                </c:pt>
                <c:pt idx="2">
                  <c:v>107.88</c:v>
                </c:pt>
                <c:pt idx="3">
                  <c:v>103.43</c:v>
                </c:pt>
                <c:pt idx="4">
                  <c:v>101.69</c:v>
                </c:pt>
              </c:numCache>
            </c:numRef>
          </c:val>
          <c:extLst>
            <c:ext xmlns:c16="http://schemas.microsoft.com/office/drawing/2014/chart" uri="{C3380CC4-5D6E-409C-BE32-E72D297353CC}">
              <c16:uniqueId val="{00000000-4593-4DBA-9972-23FCCBCF756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107.03</c:v>
                </c:pt>
                <c:pt idx="1">
                  <c:v>106.55</c:v>
                </c:pt>
                <c:pt idx="2">
                  <c:v>106.01</c:v>
                </c:pt>
                <c:pt idx="3">
                  <c:v>108.33</c:v>
                </c:pt>
                <c:pt idx="4">
                  <c:v>107.76</c:v>
                </c:pt>
              </c:numCache>
            </c:numRef>
          </c:val>
          <c:smooth val="0"/>
          <c:extLst>
            <c:ext xmlns:c16="http://schemas.microsoft.com/office/drawing/2014/chart" uri="{C3380CC4-5D6E-409C-BE32-E72D297353CC}">
              <c16:uniqueId val="{00000001-4593-4DBA-9972-23FCCBCF756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53.02</c:v>
                </c:pt>
                <c:pt idx="1">
                  <c:v>54.5</c:v>
                </c:pt>
                <c:pt idx="2">
                  <c:v>55.42</c:v>
                </c:pt>
                <c:pt idx="3">
                  <c:v>56.81</c:v>
                </c:pt>
                <c:pt idx="4">
                  <c:v>58.03</c:v>
                </c:pt>
              </c:numCache>
            </c:numRef>
          </c:val>
          <c:extLst>
            <c:ext xmlns:c16="http://schemas.microsoft.com/office/drawing/2014/chart" uri="{C3380CC4-5D6E-409C-BE32-E72D297353CC}">
              <c16:uniqueId val="{00000000-98D9-41AE-A79A-276518E58C6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31.01</c:v>
                </c:pt>
                <c:pt idx="1">
                  <c:v>28.87</c:v>
                </c:pt>
                <c:pt idx="2">
                  <c:v>31.34</c:v>
                </c:pt>
                <c:pt idx="3">
                  <c:v>37.51</c:v>
                </c:pt>
                <c:pt idx="4">
                  <c:v>38.869999999999997</c:v>
                </c:pt>
              </c:numCache>
            </c:numRef>
          </c:val>
          <c:smooth val="0"/>
          <c:extLst>
            <c:ext xmlns:c16="http://schemas.microsoft.com/office/drawing/2014/chart" uri="{C3380CC4-5D6E-409C-BE32-E72D297353CC}">
              <c16:uniqueId val="{00000001-98D9-41AE-A79A-276518E58C6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2.02</c:v>
                </c:pt>
                <c:pt idx="1">
                  <c:v>5.84</c:v>
                </c:pt>
                <c:pt idx="2">
                  <c:v>7</c:v>
                </c:pt>
                <c:pt idx="3">
                  <c:v>6.94</c:v>
                </c:pt>
                <c:pt idx="4">
                  <c:v>10.01</c:v>
                </c:pt>
              </c:numCache>
            </c:numRef>
          </c:val>
          <c:extLst>
            <c:ext xmlns:c16="http://schemas.microsoft.com/office/drawing/2014/chart" uri="{C3380CC4-5D6E-409C-BE32-E72D297353CC}">
              <c16:uniqueId val="{00000000-05FF-4EFE-BC2A-8A1E196414C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4.95</c:v>
                </c:pt>
                <c:pt idx="1">
                  <c:v>5.64</c:v>
                </c:pt>
                <c:pt idx="2">
                  <c:v>6.43</c:v>
                </c:pt>
                <c:pt idx="3">
                  <c:v>6.84</c:v>
                </c:pt>
                <c:pt idx="4">
                  <c:v>7.69</c:v>
                </c:pt>
              </c:numCache>
            </c:numRef>
          </c:val>
          <c:smooth val="0"/>
          <c:extLst>
            <c:ext xmlns:c16="http://schemas.microsoft.com/office/drawing/2014/chart" uri="{C3380CC4-5D6E-409C-BE32-E72D297353CC}">
              <c16:uniqueId val="{00000001-05FF-4EFE-BC2A-8A1E196414C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74-4494-8804-0FA522963BC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7.69</c:v>
                </c:pt>
                <c:pt idx="1">
                  <c:v>5.95</c:v>
                </c:pt>
                <c:pt idx="2">
                  <c:v>5.27</c:v>
                </c:pt>
                <c:pt idx="3">
                  <c:v>1.28</c:v>
                </c:pt>
                <c:pt idx="4">
                  <c:v>1.02</c:v>
                </c:pt>
              </c:numCache>
            </c:numRef>
          </c:val>
          <c:smooth val="0"/>
          <c:extLst>
            <c:ext xmlns:c16="http://schemas.microsoft.com/office/drawing/2014/chart" uri="{C3380CC4-5D6E-409C-BE32-E72D297353CC}">
              <c16:uniqueId val="{00000001-AA74-4494-8804-0FA522963BC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52.96</c:v>
                </c:pt>
                <c:pt idx="1">
                  <c:v>59.17</c:v>
                </c:pt>
                <c:pt idx="2">
                  <c:v>66.510000000000005</c:v>
                </c:pt>
                <c:pt idx="3">
                  <c:v>54.99</c:v>
                </c:pt>
                <c:pt idx="4">
                  <c:v>41.28</c:v>
                </c:pt>
              </c:numCache>
            </c:numRef>
          </c:val>
          <c:extLst>
            <c:ext xmlns:c16="http://schemas.microsoft.com/office/drawing/2014/chart" uri="{C3380CC4-5D6E-409C-BE32-E72D297353CC}">
              <c16:uniqueId val="{00000000-DDDD-4B01-8B45-DE07B2CA32A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73.02</c:v>
                </c:pt>
                <c:pt idx="1">
                  <c:v>72.930000000000007</c:v>
                </c:pt>
                <c:pt idx="2">
                  <c:v>80.08</c:v>
                </c:pt>
                <c:pt idx="3">
                  <c:v>65.510000000000005</c:v>
                </c:pt>
                <c:pt idx="4">
                  <c:v>72.78</c:v>
                </c:pt>
              </c:numCache>
            </c:numRef>
          </c:val>
          <c:smooth val="0"/>
          <c:extLst>
            <c:ext xmlns:c16="http://schemas.microsoft.com/office/drawing/2014/chart" uri="{C3380CC4-5D6E-409C-BE32-E72D297353CC}">
              <c16:uniqueId val="{00000001-DDDD-4B01-8B45-DE07B2CA32A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660.34</c:v>
                </c:pt>
                <c:pt idx="1">
                  <c:v>595.53</c:v>
                </c:pt>
                <c:pt idx="2">
                  <c:v>553.01</c:v>
                </c:pt>
                <c:pt idx="3">
                  <c:v>513.66999999999996</c:v>
                </c:pt>
                <c:pt idx="4">
                  <c:v>501.11</c:v>
                </c:pt>
              </c:numCache>
            </c:numRef>
          </c:val>
          <c:extLst>
            <c:ext xmlns:c16="http://schemas.microsoft.com/office/drawing/2014/chart" uri="{C3380CC4-5D6E-409C-BE32-E72D297353CC}">
              <c16:uniqueId val="{00000000-F548-4E97-BD83-AC1F30E3FE1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708.89</c:v>
                </c:pt>
                <c:pt idx="1">
                  <c:v>730.52</c:v>
                </c:pt>
                <c:pt idx="2">
                  <c:v>672.33</c:v>
                </c:pt>
                <c:pt idx="3">
                  <c:v>827.43</c:v>
                </c:pt>
                <c:pt idx="4">
                  <c:v>790.32</c:v>
                </c:pt>
              </c:numCache>
            </c:numRef>
          </c:val>
          <c:smooth val="0"/>
          <c:extLst>
            <c:ext xmlns:c16="http://schemas.microsoft.com/office/drawing/2014/chart" uri="{C3380CC4-5D6E-409C-BE32-E72D297353CC}">
              <c16:uniqueId val="{00000001-F548-4E97-BD83-AC1F30E3FE1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111.64</c:v>
                </c:pt>
                <c:pt idx="2">
                  <c:v>106.27</c:v>
                </c:pt>
                <c:pt idx="3">
                  <c:v>111.04</c:v>
                </c:pt>
                <c:pt idx="4">
                  <c:v>100</c:v>
                </c:pt>
              </c:numCache>
            </c:numRef>
          </c:val>
          <c:extLst>
            <c:ext xmlns:c16="http://schemas.microsoft.com/office/drawing/2014/chart" uri="{C3380CC4-5D6E-409C-BE32-E72D297353CC}">
              <c16:uniqueId val="{00000000-FAD8-4869-B6C7-991FDD0C767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97.91</c:v>
                </c:pt>
                <c:pt idx="1">
                  <c:v>98.61</c:v>
                </c:pt>
                <c:pt idx="2">
                  <c:v>98.75</c:v>
                </c:pt>
                <c:pt idx="3">
                  <c:v>99.71</c:v>
                </c:pt>
                <c:pt idx="4">
                  <c:v>98.7</c:v>
                </c:pt>
              </c:numCache>
            </c:numRef>
          </c:val>
          <c:smooth val="0"/>
          <c:extLst>
            <c:ext xmlns:c16="http://schemas.microsoft.com/office/drawing/2014/chart" uri="{C3380CC4-5D6E-409C-BE32-E72D297353CC}">
              <c16:uniqueId val="{00000001-FAD8-4869-B6C7-991FDD0C767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196.78</c:v>
                </c:pt>
                <c:pt idx="1">
                  <c:v>190.52</c:v>
                </c:pt>
                <c:pt idx="2">
                  <c:v>203.78</c:v>
                </c:pt>
                <c:pt idx="3">
                  <c:v>195.17</c:v>
                </c:pt>
                <c:pt idx="4">
                  <c:v>222.73</c:v>
                </c:pt>
              </c:numCache>
            </c:numRef>
          </c:val>
          <c:extLst>
            <c:ext xmlns:c16="http://schemas.microsoft.com/office/drawing/2014/chart" uri="{C3380CC4-5D6E-409C-BE32-E72D297353CC}">
              <c16:uniqueId val="{00000000-2F0F-474A-97D7-5851BAC3F6D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144.11000000000001</c:v>
                </c:pt>
                <c:pt idx="1">
                  <c:v>141.24</c:v>
                </c:pt>
                <c:pt idx="2">
                  <c:v>142.03</c:v>
                </c:pt>
                <c:pt idx="3">
                  <c:v>159.59</c:v>
                </c:pt>
                <c:pt idx="4">
                  <c:v>160.65</c:v>
                </c:pt>
              </c:numCache>
            </c:numRef>
          </c:val>
          <c:smooth val="0"/>
          <c:extLst>
            <c:ext xmlns:c16="http://schemas.microsoft.com/office/drawing/2014/chart" uri="{C3380CC4-5D6E-409C-BE32-E72D297353CC}">
              <c16:uniqueId val="{00000001-2F0F-474A-97D7-5851BAC3F6D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10" zoomScale="85" zoomScaleNormal="85" workbookViewId="0">
      <selection activeCell="BG13" sqref="BG1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呉市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Ad</v>
      </c>
      <c r="X8" s="39"/>
      <c r="Y8" s="39"/>
      <c r="Z8" s="39"/>
      <c r="AA8" s="39"/>
      <c r="AB8" s="39"/>
      <c r="AC8" s="39"/>
      <c r="AD8" s="40" t="str">
        <f>データ!$M$6</f>
        <v>自治体職員</v>
      </c>
      <c r="AE8" s="40"/>
      <c r="AF8" s="40"/>
      <c r="AG8" s="40"/>
      <c r="AH8" s="40"/>
      <c r="AI8" s="40"/>
      <c r="AJ8" s="40"/>
      <c r="AK8" s="3"/>
      <c r="AL8" s="41">
        <f>データ!S6</f>
        <v>205349</v>
      </c>
      <c r="AM8" s="41"/>
      <c r="AN8" s="41"/>
      <c r="AO8" s="41"/>
      <c r="AP8" s="41"/>
      <c r="AQ8" s="41"/>
      <c r="AR8" s="41"/>
      <c r="AS8" s="41"/>
      <c r="AT8" s="34">
        <f>データ!T6</f>
        <v>352.83</v>
      </c>
      <c r="AU8" s="34"/>
      <c r="AV8" s="34"/>
      <c r="AW8" s="34"/>
      <c r="AX8" s="34"/>
      <c r="AY8" s="34"/>
      <c r="AZ8" s="34"/>
      <c r="BA8" s="34"/>
      <c r="BB8" s="34">
        <f>データ!U6</f>
        <v>582.01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62.06</v>
      </c>
      <c r="J10" s="34"/>
      <c r="K10" s="34"/>
      <c r="L10" s="34"/>
      <c r="M10" s="34"/>
      <c r="N10" s="34"/>
      <c r="O10" s="34"/>
      <c r="P10" s="34">
        <f>データ!P6</f>
        <v>85.54</v>
      </c>
      <c r="Q10" s="34"/>
      <c r="R10" s="34"/>
      <c r="S10" s="34"/>
      <c r="T10" s="34"/>
      <c r="U10" s="34"/>
      <c r="V10" s="34"/>
      <c r="W10" s="34">
        <f>データ!Q6</f>
        <v>84.56</v>
      </c>
      <c r="X10" s="34"/>
      <c r="Y10" s="34"/>
      <c r="Z10" s="34"/>
      <c r="AA10" s="34"/>
      <c r="AB10" s="34"/>
      <c r="AC10" s="34"/>
      <c r="AD10" s="41">
        <f>データ!R6</f>
        <v>3894</v>
      </c>
      <c r="AE10" s="41"/>
      <c r="AF10" s="41"/>
      <c r="AG10" s="41"/>
      <c r="AH10" s="41"/>
      <c r="AI10" s="41"/>
      <c r="AJ10" s="41"/>
      <c r="AK10" s="2"/>
      <c r="AL10" s="41">
        <f>データ!V6</f>
        <v>174107</v>
      </c>
      <c r="AM10" s="41"/>
      <c r="AN10" s="41"/>
      <c r="AO10" s="41"/>
      <c r="AP10" s="41"/>
      <c r="AQ10" s="41"/>
      <c r="AR10" s="41"/>
      <c r="AS10" s="41"/>
      <c r="AT10" s="34">
        <f>データ!W6</f>
        <v>35.76</v>
      </c>
      <c r="AU10" s="34"/>
      <c r="AV10" s="34"/>
      <c r="AW10" s="34"/>
      <c r="AX10" s="34"/>
      <c r="AY10" s="34"/>
      <c r="AZ10" s="34"/>
      <c r="BA10" s="34"/>
      <c r="BB10" s="34">
        <f>データ!X6</f>
        <v>4868.76</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hgmwRIA8Lst8/D/UHgtQKDeBQXipNXc751TnnHOm8ngQGpIGJhWAUt2r4tBIxtUj9tuNvZ5OtIDMEJVHC1gF4w==" saltValue="eRAoqO37vx1wdRWgWwHYE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342025</v>
      </c>
      <c r="D6" s="19">
        <f t="shared" si="3"/>
        <v>46</v>
      </c>
      <c r="E6" s="19">
        <f t="shared" si="3"/>
        <v>17</v>
      </c>
      <c r="F6" s="19">
        <f t="shared" si="3"/>
        <v>1</v>
      </c>
      <c r="G6" s="19">
        <f t="shared" si="3"/>
        <v>0</v>
      </c>
      <c r="H6" s="19" t="str">
        <f t="shared" si="3"/>
        <v>広島県　呉市</v>
      </c>
      <c r="I6" s="19" t="str">
        <f t="shared" si="3"/>
        <v>法適用</v>
      </c>
      <c r="J6" s="19" t="str">
        <f t="shared" si="3"/>
        <v>下水道事業</v>
      </c>
      <c r="K6" s="19" t="str">
        <f t="shared" si="3"/>
        <v>公共下水道</v>
      </c>
      <c r="L6" s="19" t="str">
        <f t="shared" si="3"/>
        <v>Ad</v>
      </c>
      <c r="M6" s="19" t="str">
        <f t="shared" si="3"/>
        <v>自治体職員</v>
      </c>
      <c r="N6" s="20" t="str">
        <f t="shared" si="3"/>
        <v>-</v>
      </c>
      <c r="O6" s="20">
        <f t="shared" si="3"/>
        <v>62.06</v>
      </c>
      <c r="P6" s="20">
        <f t="shared" si="3"/>
        <v>85.54</v>
      </c>
      <c r="Q6" s="20">
        <f t="shared" si="3"/>
        <v>84.56</v>
      </c>
      <c r="R6" s="20">
        <f t="shared" si="3"/>
        <v>3894</v>
      </c>
      <c r="S6" s="20">
        <f t="shared" si="3"/>
        <v>205349</v>
      </c>
      <c r="T6" s="20">
        <f t="shared" si="3"/>
        <v>352.83</v>
      </c>
      <c r="U6" s="20">
        <f t="shared" si="3"/>
        <v>582.01</v>
      </c>
      <c r="V6" s="20">
        <f t="shared" si="3"/>
        <v>174107</v>
      </c>
      <c r="W6" s="20">
        <f t="shared" si="3"/>
        <v>35.76</v>
      </c>
      <c r="X6" s="20">
        <f t="shared" si="3"/>
        <v>4868.76</v>
      </c>
      <c r="Y6" s="21">
        <f>IF(Y7="",NA(),Y7)</f>
        <v>105.6</v>
      </c>
      <c r="Z6" s="21">
        <f t="shared" ref="Z6:AH6" si="4">IF(Z7="",NA(),Z7)</f>
        <v>110.47</v>
      </c>
      <c r="AA6" s="21">
        <f t="shared" si="4"/>
        <v>107.88</v>
      </c>
      <c r="AB6" s="21">
        <f t="shared" si="4"/>
        <v>103.43</v>
      </c>
      <c r="AC6" s="21">
        <f t="shared" si="4"/>
        <v>101.69</v>
      </c>
      <c r="AD6" s="21">
        <f t="shared" si="4"/>
        <v>107.03</v>
      </c>
      <c r="AE6" s="21">
        <f t="shared" si="4"/>
        <v>106.55</v>
      </c>
      <c r="AF6" s="21">
        <f t="shared" si="4"/>
        <v>106.01</v>
      </c>
      <c r="AG6" s="21">
        <f t="shared" si="4"/>
        <v>108.33</v>
      </c>
      <c r="AH6" s="21">
        <f t="shared" si="4"/>
        <v>107.76</v>
      </c>
      <c r="AI6" s="20" t="str">
        <f>IF(AI7="","",IF(AI7="-","【-】","【"&amp;SUBSTITUTE(TEXT(AI7,"#,##0.00"),"-","△")&amp;"】"))</f>
        <v>【105.91】</v>
      </c>
      <c r="AJ6" s="20">
        <f>IF(AJ7="",NA(),AJ7)</f>
        <v>0</v>
      </c>
      <c r="AK6" s="20">
        <f t="shared" ref="AK6:AS6" si="5">IF(AK7="",NA(),AK7)</f>
        <v>0</v>
      </c>
      <c r="AL6" s="20">
        <f t="shared" si="5"/>
        <v>0</v>
      </c>
      <c r="AM6" s="20">
        <f t="shared" si="5"/>
        <v>0</v>
      </c>
      <c r="AN6" s="20">
        <f t="shared" si="5"/>
        <v>0</v>
      </c>
      <c r="AO6" s="21">
        <f t="shared" si="5"/>
        <v>7.69</v>
      </c>
      <c r="AP6" s="21">
        <f t="shared" si="5"/>
        <v>5.95</v>
      </c>
      <c r="AQ6" s="21">
        <f t="shared" si="5"/>
        <v>5.27</v>
      </c>
      <c r="AR6" s="21">
        <f t="shared" si="5"/>
        <v>1.28</v>
      </c>
      <c r="AS6" s="21">
        <f t="shared" si="5"/>
        <v>1.02</v>
      </c>
      <c r="AT6" s="20" t="str">
        <f>IF(AT7="","",IF(AT7="-","【-】","【"&amp;SUBSTITUTE(TEXT(AT7,"#,##0.00"),"-","△")&amp;"】"))</f>
        <v>【3.03】</v>
      </c>
      <c r="AU6" s="21">
        <f>IF(AU7="",NA(),AU7)</f>
        <v>52.96</v>
      </c>
      <c r="AV6" s="21">
        <f t="shared" ref="AV6:BD6" si="6">IF(AV7="",NA(),AV7)</f>
        <v>59.17</v>
      </c>
      <c r="AW6" s="21">
        <f t="shared" si="6"/>
        <v>66.510000000000005</v>
      </c>
      <c r="AX6" s="21">
        <f t="shared" si="6"/>
        <v>54.99</v>
      </c>
      <c r="AY6" s="21">
        <f t="shared" si="6"/>
        <v>41.28</v>
      </c>
      <c r="AZ6" s="21">
        <f t="shared" si="6"/>
        <v>73.02</v>
      </c>
      <c r="BA6" s="21">
        <f t="shared" si="6"/>
        <v>72.930000000000007</v>
      </c>
      <c r="BB6" s="21">
        <f t="shared" si="6"/>
        <v>80.08</v>
      </c>
      <c r="BC6" s="21">
        <f t="shared" si="6"/>
        <v>65.510000000000005</v>
      </c>
      <c r="BD6" s="21">
        <f t="shared" si="6"/>
        <v>72.78</v>
      </c>
      <c r="BE6" s="20" t="str">
        <f>IF(BE7="","",IF(BE7="-","【-】","【"&amp;SUBSTITUTE(TEXT(BE7,"#,##0.00"),"-","△")&amp;"】"))</f>
        <v>【78.43】</v>
      </c>
      <c r="BF6" s="21">
        <f>IF(BF7="",NA(),BF7)</f>
        <v>660.34</v>
      </c>
      <c r="BG6" s="21">
        <f t="shared" ref="BG6:BO6" si="7">IF(BG7="",NA(),BG7)</f>
        <v>595.53</v>
      </c>
      <c r="BH6" s="21">
        <f t="shared" si="7"/>
        <v>553.01</v>
      </c>
      <c r="BI6" s="21">
        <f t="shared" si="7"/>
        <v>513.66999999999996</v>
      </c>
      <c r="BJ6" s="21">
        <f t="shared" si="7"/>
        <v>501.11</v>
      </c>
      <c r="BK6" s="21">
        <f t="shared" si="7"/>
        <v>708.89</v>
      </c>
      <c r="BL6" s="21">
        <f t="shared" si="7"/>
        <v>730.52</v>
      </c>
      <c r="BM6" s="21">
        <f t="shared" si="7"/>
        <v>672.33</v>
      </c>
      <c r="BN6" s="21">
        <f t="shared" si="7"/>
        <v>827.43</v>
      </c>
      <c r="BO6" s="21">
        <f t="shared" si="7"/>
        <v>790.32</v>
      </c>
      <c r="BP6" s="20" t="str">
        <f>IF(BP7="","",IF(BP7="-","【-】","【"&amp;SUBSTITUTE(TEXT(BP7,"#,##0.00"),"-","△")&amp;"】"))</f>
        <v>【630.82】</v>
      </c>
      <c r="BQ6" s="21">
        <f>IF(BQ7="",NA(),BQ7)</f>
        <v>100</v>
      </c>
      <c r="BR6" s="21">
        <f t="shared" ref="BR6:BZ6" si="8">IF(BR7="",NA(),BR7)</f>
        <v>111.64</v>
      </c>
      <c r="BS6" s="21">
        <f t="shared" si="8"/>
        <v>106.27</v>
      </c>
      <c r="BT6" s="21">
        <f t="shared" si="8"/>
        <v>111.04</v>
      </c>
      <c r="BU6" s="21">
        <f t="shared" si="8"/>
        <v>100</v>
      </c>
      <c r="BV6" s="21">
        <f t="shared" si="8"/>
        <v>97.91</v>
      </c>
      <c r="BW6" s="21">
        <f t="shared" si="8"/>
        <v>98.61</v>
      </c>
      <c r="BX6" s="21">
        <f t="shared" si="8"/>
        <v>98.75</v>
      </c>
      <c r="BY6" s="21">
        <f t="shared" si="8"/>
        <v>99.71</v>
      </c>
      <c r="BZ6" s="21">
        <f t="shared" si="8"/>
        <v>98.7</v>
      </c>
      <c r="CA6" s="20" t="str">
        <f>IF(CA7="","",IF(CA7="-","【-】","【"&amp;SUBSTITUTE(TEXT(CA7,"#,##0.00"),"-","△")&amp;"】"))</f>
        <v>【97.81】</v>
      </c>
      <c r="CB6" s="21">
        <f>IF(CB7="",NA(),CB7)</f>
        <v>196.78</v>
      </c>
      <c r="CC6" s="21">
        <f t="shared" ref="CC6:CK6" si="9">IF(CC7="",NA(),CC7)</f>
        <v>190.52</v>
      </c>
      <c r="CD6" s="21">
        <f t="shared" si="9"/>
        <v>203.78</v>
      </c>
      <c r="CE6" s="21">
        <f t="shared" si="9"/>
        <v>195.17</v>
      </c>
      <c r="CF6" s="21">
        <f t="shared" si="9"/>
        <v>222.73</v>
      </c>
      <c r="CG6" s="21">
        <f t="shared" si="9"/>
        <v>144.11000000000001</v>
      </c>
      <c r="CH6" s="21">
        <f t="shared" si="9"/>
        <v>141.24</v>
      </c>
      <c r="CI6" s="21">
        <f t="shared" si="9"/>
        <v>142.03</v>
      </c>
      <c r="CJ6" s="21">
        <f t="shared" si="9"/>
        <v>159.59</v>
      </c>
      <c r="CK6" s="21">
        <f t="shared" si="9"/>
        <v>160.65</v>
      </c>
      <c r="CL6" s="20" t="str">
        <f>IF(CL7="","",IF(CL7="-","【-】","【"&amp;SUBSTITUTE(TEXT(CL7,"#,##0.00"),"-","△")&amp;"】"))</f>
        <v>【138.75】</v>
      </c>
      <c r="CM6" s="21">
        <f>IF(CM7="",NA(),CM7)</f>
        <v>56.32</v>
      </c>
      <c r="CN6" s="21">
        <f t="shared" ref="CN6:CV6" si="10">IF(CN7="",NA(),CN7)</f>
        <v>57.06</v>
      </c>
      <c r="CO6" s="21">
        <f t="shared" si="10"/>
        <v>56.69</v>
      </c>
      <c r="CP6" s="21">
        <f t="shared" si="10"/>
        <v>52.53</v>
      </c>
      <c r="CQ6" s="21">
        <f t="shared" si="10"/>
        <v>50.94</v>
      </c>
      <c r="CR6" s="21">
        <f t="shared" si="10"/>
        <v>61.32</v>
      </c>
      <c r="CS6" s="21">
        <f t="shared" si="10"/>
        <v>61.7</v>
      </c>
      <c r="CT6" s="21">
        <f t="shared" si="10"/>
        <v>63.04</v>
      </c>
      <c r="CU6" s="21">
        <f t="shared" si="10"/>
        <v>64.45</v>
      </c>
      <c r="CV6" s="21">
        <f t="shared" si="10"/>
        <v>65.11</v>
      </c>
      <c r="CW6" s="20" t="str">
        <f>IF(CW7="","",IF(CW7="-","【-】","【"&amp;SUBSTITUTE(TEXT(CW7,"#,##0.00"),"-","△")&amp;"】"))</f>
        <v>【58.94】</v>
      </c>
      <c r="CX6" s="21">
        <f>IF(CX7="",NA(),CX7)</f>
        <v>97.51</v>
      </c>
      <c r="CY6" s="21">
        <f t="shared" ref="CY6:DG6" si="11">IF(CY7="",NA(),CY7)</f>
        <v>97.55</v>
      </c>
      <c r="CZ6" s="21">
        <f t="shared" si="11"/>
        <v>98.06</v>
      </c>
      <c r="DA6" s="21">
        <f t="shared" si="11"/>
        <v>98.65</v>
      </c>
      <c r="DB6" s="21">
        <f t="shared" si="11"/>
        <v>98.69</v>
      </c>
      <c r="DC6" s="21">
        <f t="shared" si="11"/>
        <v>94.58</v>
      </c>
      <c r="DD6" s="21">
        <f t="shared" si="11"/>
        <v>94.56</v>
      </c>
      <c r="DE6" s="21">
        <f t="shared" si="11"/>
        <v>94.75</v>
      </c>
      <c r="DF6" s="21">
        <f t="shared" si="11"/>
        <v>94.58</v>
      </c>
      <c r="DG6" s="21">
        <f t="shared" si="11"/>
        <v>94.69</v>
      </c>
      <c r="DH6" s="20" t="str">
        <f>IF(DH7="","",IF(DH7="-","【-】","【"&amp;SUBSTITUTE(TEXT(DH7,"#,##0.00"),"-","△")&amp;"】"))</f>
        <v>【95.91】</v>
      </c>
      <c r="DI6" s="21">
        <f>IF(DI7="",NA(),DI7)</f>
        <v>53.02</v>
      </c>
      <c r="DJ6" s="21">
        <f t="shared" ref="DJ6:DR6" si="12">IF(DJ7="",NA(),DJ7)</f>
        <v>54.5</v>
      </c>
      <c r="DK6" s="21">
        <f t="shared" si="12"/>
        <v>55.42</v>
      </c>
      <c r="DL6" s="21">
        <f t="shared" si="12"/>
        <v>56.81</v>
      </c>
      <c r="DM6" s="21">
        <f t="shared" si="12"/>
        <v>58.03</v>
      </c>
      <c r="DN6" s="21">
        <f t="shared" si="12"/>
        <v>31.01</v>
      </c>
      <c r="DO6" s="21">
        <f t="shared" si="12"/>
        <v>28.87</v>
      </c>
      <c r="DP6" s="21">
        <f t="shared" si="12"/>
        <v>31.34</v>
      </c>
      <c r="DQ6" s="21">
        <f t="shared" si="12"/>
        <v>37.51</v>
      </c>
      <c r="DR6" s="21">
        <f t="shared" si="12"/>
        <v>38.869999999999997</v>
      </c>
      <c r="DS6" s="20" t="str">
        <f>IF(DS7="","",IF(DS7="-","【-】","【"&amp;SUBSTITUTE(TEXT(DS7,"#,##0.00"),"-","△")&amp;"】"))</f>
        <v>【41.09】</v>
      </c>
      <c r="DT6" s="21">
        <f>IF(DT7="",NA(),DT7)</f>
        <v>2.02</v>
      </c>
      <c r="DU6" s="21">
        <f t="shared" ref="DU6:EC6" si="13">IF(DU7="",NA(),DU7)</f>
        <v>5.84</v>
      </c>
      <c r="DV6" s="21">
        <f t="shared" si="13"/>
        <v>7</v>
      </c>
      <c r="DW6" s="21">
        <f t="shared" si="13"/>
        <v>6.94</v>
      </c>
      <c r="DX6" s="21">
        <f t="shared" si="13"/>
        <v>10.01</v>
      </c>
      <c r="DY6" s="21">
        <f t="shared" si="13"/>
        <v>4.95</v>
      </c>
      <c r="DZ6" s="21">
        <f t="shared" si="13"/>
        <v>5.64</v>
      </c>
      <c r="EA6" s="21">
        <f t="shared" si="13"/>
        <v>6.43</v>
      </c>
      <c r="EB6" s="21">
        <f t="shared" si="13"/>
        <v>6.84</v>
      </c>
      <c r="EC6" s="21">
        <f t="shared" si="13"/>
        <v>7.69</v>
      </c>
      <c r="ED6" s="20" t="str">
        <f>IF(ED7="","",IF(ED7="-","【-】","【"&amp;SUBSTITUTE(TEXT(ED7,"#,##0.00"),"-","△")&amp;"】"))</f>
        <v>【8.68】</v>
      </c>
      <c r="EE6" s="21">
        <f>IF(EE7="",NA(),EE7)</f>
        <v>0.16</v>
      </c>
      <c r="EF6" s="21">
        <f t="shared" ref="EF6:EN6" si="14">IF(EF7="",NA(),EF7)</f>
        <v>0.16</v>
      </c>
      <c r="EG6" s="21">
        <f t="shared" si="14"/>
        <v>0.06</v>
      </c>
      <c r="EH6" s="21">
        <f t="shared" si="14"/>
        <v>0.05</v>
      </c>
      <c r="EI6" s="21">
        <f t="shared" si="14"/>
        <v>0.06</v>
      </c>
      <c r="EJ6" s="21">
        <f t="shared" si="14"/>
        <v>0.19</v>
      </c>
      <c r="EK6" s="21">
        <f t="shared" si="14"/>
        <v>0.19</v>
      </c>
      <c r="EL6" s="21">
        <f t="shared" si="14"/>
        <v>0.19</v>
      </c>
      <c r="EM6" s="21">
        <f t="shared" si="14"/>
        <v>0.23</v>
      </c>
      <c r="EN6" s="21">
        <f t="shared" si="14"/>
        <v>0.18</v>
      </c>
      <c r="EO6" s="20" t="str">
        <f>IF(EO7="","",IF(EO7="-","【-】","【"&amp;SUBSTITUTE(TEXT(EO7,"#,##0.00"),"-","△")&amp;"】"))</f>
        <v>【0.22】</v>
      </c>
    </row>
    <row r="7" spans="1:148" s="22" customFormat="1" x14ac:dyDescent="0.15">
      <c r="A7" s="14"/>
      <c r="B7" s="23">
        <v>2023</v>
      </c>
      <c r="C7" s="23">
        <v>342025</v>
      </c>
      <c r="D7" s="23">
        <v>46</v>
      </c>
      <c r="E7" s="23">
        <v>17</v>
      </c>
      <c r="F7" s="23">
        <v>1</v>
      </c>
      <c r="G7" s="23">
        <v>0</v>
      </c>
      <c r="H7" s="23" t="s">
        <v>96</v>
      </c>
      <c r="I7" s="23" t="s">
        <v>97</v>
      </c>
      <c r="J7" s="23" t="s">
        <v>98</v>
      </c>
      <c r="K7" s="23" t="s">
        <v>99</v>
      </c>
      <c r="L7" s="23" t="s">
        <v>100</v>
      </c>
      <c r="M7" s="23" t="s">
        <v>101</v>
      </c>
      <c r="N7" s="24" t="s">
        <v>102</v>
      </c>
      <c r="O7" s="24">
        <v>62.06</v>
      </c>
      <c r="P7" s="24">
        <v>85.54</v>
      </c>
      <c r="Q7" s="24">
        <v>84.56</v>
      </c>
      <c r="R7" s="24">
        <v>3894</v>
      </c>
      <c r="S7" s="24">
        <v>205349</v>
      </c>
      <c r="T7" s="24">
        <v>352.83</v>
      </c>
      <c r="U7" s="24">
        <v>582.01</v>
      </c>
      <c r="V7" s="24">
        <v>174107</v>
      </c>
      <c r="W7" s="24">
        <v>35.76</v>
      </c>
      <c r="X7" s="24">
        <v>4868.76</v>
      </c>
      <c r="Y7" s="24">
        <v>105.6</v>
      </c>
      <c r="Z7" s="24">
        <v>110.47</v>
      </c>
      <c r="AA7" s="24">
        <v>107.88</v>
      </c>
      <c r="AB7" s="24">
        <v>103.43</v>
      </c>
      <c r="AC7" s="24">
        <v>101.69</v>
      </c>
      <c r="AD7" s="24">
        <v>107.03</v>
      </c>
      <c r="AE7" s="24">
        <v>106.55</v>
      </c>
      <c r="AF7" s="24">
        <v>106.01</v>
      </c>
      <c r="AG7" s="24">
        <v>108.33</v>
      </c>
      <c r="AH7" s="24">
        <v>107.76</v>
      </c>
      <c r="AI7" s="24">
        <v>105.91</v>
      </c>
      <c r="AJ7" s="24">
        <v>0</v>
      </c>
      <c r="AK7" s="24">
        <v>0</v>
      </c>
      <c r="AL7" s="24">
        <v>0</v>
      </c>
      <c r="AM7" s="24">
        <v>0</v>
      </c>
      <c r="AN7" s="24">
        <v>0</v>
      </c>
      <c r="AO7" s="24">
        <v>7.69</v>
      </c>
      <c r="AP7" s="24">
        <v>5.95</v>
      </c>
      <c r="AQ7" s="24">
        <v>5.27</v>
      </c>
      <c r="AR7" s="24">
        <v>1.28</v>
      </c>
      <c r="AS7" s="24">
        <v>1.02</v>
      </c>
      <c r="AT7" s="24">
        <v>3.03</v>
      </c>
      <c r="AU7" s="24">
        <v>52.96</v>
      </c>
      <c r="AV7" s="24">
        <v>59.17</v>
      </c>
      <c r="AW7" s="24">
        <v>66.510000000000005</v>
      </c>
      <c r="AX7" s="24">
        <v>54.99</v>
      </c>
      <c r="AY7" s="24">
        <v>41.28</v>
      </c>
      <c r="AZ7" s="24">
        <v>73.02</v>
      </c>
      <c r="BA7" s="24">
        <v>72.930000000000007</v>
      </c>
      <c r="BB7" s="24">
        <v>80.08</v>
      </c>
      <c r="BC7" s="24">
        <v>65.510000000000005</v>
      </c>
      <c r="BD7" s="24">
        <v>72.78</v>
      </c>
      <c r="BE7" s="24">
        <v>78.430000000000007</v>
      </c>
      <c r="BF7" s="24">
        <v>660.34</v>
      </c>
      <c r="BG7" s="24">
        <v>595.53</v>
      </c>
      <c r="BH7" s="24">
        <v>553.01</v>
      </c>
      <c r="BI7" s="24">
        <v>513.66999999999996</v>
      </c>
      <c r="BJ7" s="24">
        <v>501.11</v>
      </c>
      <c r="BK7" s="24">
        <v>708.89</v>
      </c>
      <c r="BL7" s="24">
        <v>730.52</v>
      </c>
      <c r="BM7" s="24">
        <v>672.33</v>
      </c>
      <c r="BN7" s="24">
        <v>827.43</v>
      </c>
      <c r="BO7" s="24">
        <v>790.32</v>
      </c>
      <c r="BP7" s="24">
        <v>630.82000000000005</v>
      </c>
      <c r="BQ7" s="24">
        <v>100</v>
      </c>
      <c r="BR7" s="24">
        <v>111.64</v>
      </c>
      <c r="BS7" s="24">
        <v>106.27</v>
      </c>
      <c r="BT7" s="24">
        <v>111.04</v>
      </c>
      <c r="BU7" s="24">
        <v>100</v>
      </c>
      <c r="BV7" s="24">
        <v>97.91</v>
      </c>
      <c r="BW7" s="24">
        <v>98.61</v>
      </c>
      <c r="BX7" s="24">
        <v>98.75</v>
      </c>
      <c r="BY7" s="24">
        <v>99.71</v>
      </c>
      <c r="BZ7" s="24">
        <v>98.7</v>
      </c>
      <c r="CA7" s="24">
        <v>97.81</v>
      </c>
      <c r="CB7" s="24">
        <v>196.78</v>
      </c>
      <c r="CC7" s="24">
        <v>190.52</v>
      </c>
      <c r="CD7" s="24">
        <v>203.78</v>
      </c>
      <c r="CE7" s="24">
        <v>195.17</v>
      </c>
      <c r="CF7" s="24">
        <v>222.73</v>
      </c>
      <c r="CG7" s="24">
        <v>144.11000000000001</v>
      </c>
      <c r="CH7" s="24">
        <v>141.24</v>
      </c>
      <c r="CI7" s="24">
        <v>142.03</v>
      </c>
      <c r="CJ7" s="24">
        <v>159.59</v>
      </c>
      <c r="CK7" s="24">
        <v>160.65</v>
      </c>
      <c r="CL7" s="24">
        <v>138.75</v>
      </c>
      <c r="CM7" s="24">
        <v>56.32</v>
      </c>
      <c r="CN7" s="24">
        <v>57.06</v>
      </c>
      <c r="CO7" s="24">
        <v>56.69</v>
      </c>
      <c r="CP7" s="24">
        <v>52.53</v>
      </c>
      <c r="CQ7" s="24">
        <v>50.94</v>
      </c>
      <c r="CR7" s="24">
        <v>61.32</v>
      </c>
      <c r="CS7" s="24">
        <v>61.7</v>
      </c>
      <c r="CT7" s="24">
        <v>63.04</v>
      </c>
      <c r="CU7" s="24">
        <v>64.45</v>
      </c>
      <c r="CV7" s="24">
        <v>65.11</v>
      </c>
      <c r="CW7" s="24">
        <v>58.94</v>
      </c>
      <c r="CX7" s="24">
        <v>97.51</v>
      </c>
      <c r="CY7" s="24">
        <v>97.55</v>
      </c>
      <c r="CZ7" s="24">
        <v>98.06</v>
      </c>
      <c r="DA7" s="24">
        <v>98.65</v>
      </c>
      <c r="DB7" s="24">
        <v>98.69</v>
      </c>
      <c r="DC7" s="24">
        <v>94.58</v>
      </c>
      <c r="DD7" s="24">
        <v>94.56</v>
      </c>
      <c r="DE7" s="24">
        <v>94.75</v>
      </c>
      <c r="DF7" s="24">
        <v>94.58</v>
      </c>
      <c r="DG7" s="24">
        <v>94.69</v>
      </c>
      <c r="DH7" s="24">
        <v>95.91</v>
      </c>
      <c r="DI7" s="24">
        <v>53.02</v>
      </c>
      <c r="DJ7" s="24">
        <v>54.5</v>
      </c>
      <c r="DK7" s="24">
        <v>55.42</v>
      </c>
      <c r="DL7" s="24">
        <v>56.81</v>
      </c>
      <c r="DM7" s="24">
        <v>58.03</v>
      </c>
      <c r="DN7" s="24">
        <v>31.01</v>
      </c>
      <c r="DO7" s="24">
        <v>28.87</v>
      </c>
      <c r="DP7" s="24">
        <v>31.34</v>
      </c>
      <c r="DQ7" s="24">
        <v>37.51</v>
      </c>
      <c r="DR7" s="24">
        <v>38.869999999999997</v>
      </c>
      <c r="DS7" s="24">
        <v>41.09</v>
      </c>
      <c r="DT7" s="24">
        <v>2.02</v>
      </c>
      <c r="DU7" s="24">
        <v>5.84</v>
      </c>
      <c r="DV7" s="24">
        <v>7</v>
      </c>
      <c r="DW7" s="24">
        <v>6.94</v>
      </c>
      <c r="DX7" s="24">
        <v>10.01</v>
      </c>
      <c r="DY7" s="24">
        <v>4.95</v>
      </c>
      <c r="DZ7" s="24">
        <v>5.64</v>
      </c>
      <c r="EA7" s="24">
        <v>6.43</v>
      </c>
      <c r="EB7" s="24">
        <v>6.84</v>
      </c>
      <c r="EC7" s="24">
        <v>7.69</v>
      </c>
      <c r="ED7" s="24">
        <v>8.68</v>
      </c>
      <c r="EE7" s="24">
        <v>0.16</v>
      </c>
      <c r="EF7" s="24">
        <v>0.16</v>
      </c>
      <c r="EG7" s="24">
        <v>0.06</v>
      </c>
      <c r="EH7" s="24">
        <v>0.05</v>
      </c>
      <c r="EI7" s="24">
        <v>0.06</v>
      </c>
      <c r="EJ7" s="24">
        <v>0.19</v>
      </c>
      <c r="EK7" s="24">
        <v>0.19</v>
      </c>
      <c r="EL7" s="24">
        <v>0.19</v>
      </c>
      <c r="EM7" s="24">
        <v>0.23</v>
      </c>
      <c r="EN7" s="24">
        <v>0.18</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2025-02-03T07:49:21Z</cp:lastPrinted>
  <dcterms:created xsi:type="dcterms:W3CDTF">2025-01-24T07:05:39Z</dcterms:created>
  <dcterms:modified xsi:type="dcterms:W3CDTF">2025-02-03T07:49:22Z</dcterms:modified>
  <cp:category/>
</cp:coreProperties>
</file>