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170国民健康保険課\R6\★国保運営グループ\R４現況\★国保の現況（R4）\02 公表起案\HP掲載用\"/>
    </mc:Choice>
  </mc:AlternateContent>
  <xr:revisionPtr revIDLastSave="0" documentId="13_ncr:1_{BBC0E563-CEA3-4240-BDA3-9CBE845BB026}" xr6:coauthVersionLast="47" xr6:coauthVersionMax="47" xr10:uidLastSave="{00000000-0000-0000-0000-000000000000}"/>
  <bookViews>
    <workbookView xWindow="-120" yWindow="-120" windowWidth="29040" windowHeight="15840" xr2:uid="{BC28F126-3076-480D-8F3A-1F9E52287C4C}"/>
  </bookViews>
  <sheets>
    <sheet name="6" sheetId="1" r:id="rId1"/>
  </sheets>
  <definedNames>
    <definedName name="_Fill" localSheetId="0" hidden="1">#REF!</definedName>
    <definedName name="_Fill" hidden="1">#REF!</definedName>
    <definedName name="_Key1" hidden="1">#REF!</definedName>
    <definedName name="_Order1" hidden="1">1</definedName>
    <definedName name="_Sort" hidden="1">#REF!</definedName>
    <definedName name="a" hidden="1">#REF!</definedName>
    <definedName name="aa" hidden="1">#REF!</definedName>
    <definedName name="_xlnm.Print_Area" localSheetId="0">'6'!$A$1:$M$42</definedName>
    <definedName name="_xlnm.Print_Area">#REF!</definedName>
    <definedName name="PRINT_AREA_MI" localSheetId="0">#REF!</definedName>
    <definedName name="PRINT_AREA_MI">#REF!</definedName>
    <definedName name="SSORT">#REF!</definedName>
    <definedName name="デｰタ取込">#REF!</definedName>
    <definedName name="実績SI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H34" i="1"/>
  <c r="M33" i="1"/>
  <c r="L33" i="1"/>
  <c r="M32" i="1"/>
  <c r="C33" i="1"/>
  <c r="K33" i="1"/>
  <c r="J33" i="1"/>
  <c r="I33" i="1"/>
  <c r="H33" i="1"/>
  <c r="G33" i="1"/>
  <c r="F33" i="1"/>
  <c r="K42" i="1"/>
  <c r="K39" i="1"/>
  <c r="C32" i="1"/>
  <c r="C34" i="1" s="1"/>
  <c r="M34" i="1"/>
  <c r="L32" i="1"/>
  <c r="K32" i="1"/>
  <c r="J34" i="1"/>
  <c r="I34" i="1"/>
  <c r="H32" i="1"/>
  <c r="G32" i="1"/>
  <c r="F34" i="1"/>
  <c r="K41" i="1"/>
  <c r="K38" i="1"/>
  <c r="F32" i="1" l="1"/>
  <c r="I32" i="1"/>
  <c r="G34" i="1"/>
  <c r="E38" i="1"/>
  <c r="E39" i="1"/>
  <c r="E41" i="1"/>
  <c r="E42" i="1"/>
  <c r="F38" i="1"/>
  <c r="F39" i="1"/>
  <c r="F41" i="1"/>
  <c r="F42" i="1"/>
  <c r="J32" i="1"/>
  <c r="G38" i="1"/>
  <c r="G39" i="1"/>
  <c r="G41" i="1"/>
  <c r="G42" i="1"/>
  <c r="H38" i="1"/>
  <c r="H39" i="1"/>
  <c r="H41" i="1"/>
  <c r="H42" i="1"/>
  <c r="I38" i="1"/>
  <c r="I39" i="1"/>
  <c r="I41" i="1"/>
  <c r="I42" i="1"/>
  <c r="J38" i="1"/>
  <c r="J39" i="1"/>
  <c r="J41" i="1"/>
  <c r="J42" i="1"/>
  <c r="D42" i="1" l="1"/>
  <c r="D41" i="1"/>
  <c r="D39" i="1"/>
  <c r="D38" i="1"/>
</calcChain>
</file>

<file path=xl/sharedStrings.xml><?xml version="1.0" encoding="utf-8"?>
<sst xmlns="http://schemas.openxmlformats.org/spreadsheetml/2006/main" count="280" uniqueCount="70">
  <si>
    <t>６　その他</t>
    <rPh sb="4" eb="5">
      <t>タ</t>
    </rPh>
    <phoneticPr fontId="4"/>
  </si>
  <si>
    <t>令和４年度医療費通知実施状況</t>
    <phoneticPr fontId="4"/>
  </si>
  <si>
    <t>番号</t>
  </si>
  <si>
    <t>保険者名</t>
  </si>
  <si>
    <t>世帯数
（R4.4月末
現在）</t>
    <phoneticPr fontId="8"/>
  </si>
  <si>
    <t>実施回数</t>
  </si>
  <si>
    <t>医　療　費　の　額　以　外　の　通　知　内　容</t>
  </si>
  <si>
    <t>ジェネリック
差額通知
実施状況</t>
    <phoneticPr fontId="8"/>
  </si>
  <si>
    <t>対象月数</t>
  </si>
  <si>
    <t>受診年月</t>
  </si>
  <si>
    <t>受診者名</t>
  </si>
  <si>
    <t>医療機関</t>
  </si>
  <si>
    <t>入院通院</t>
  </si>
  <si>
    <t>その他</t>
    <phoneticPr fontId="8"/>
  </si>
  <si>
    <t>柔整</t>
  </si>
  <si>
    <t>等の名称</t>
  </si>
  <si>
    <t>等の別</t>
  </si>
  <si>
    <t>等の日数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</si>
  <si>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</si>
  <si>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</si>
  <si>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</si>
  <si>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</si>
  <si>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</si>
  <si>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</si>
  <si>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</si>
  <si>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</si>
  <si>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</si>
  <si>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</si>
  <si>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</si>
  <si>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</si>
  <si>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</si>
  <si>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</si>
  <si>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</si>
  <si>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</si>
  <si>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</si>
  <si>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</si>
  <si>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</si>
  <si>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</si>
  <si>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</si>
  <si>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</si>
  <si>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</si>
  <si>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歯科医師国保組合</t>
    <rPh sb="4" eb="6">
      <t>コクホ</t>
    </rPh>
    <phoneticPr fontId="9"/>
  </si>
  <si>
    <t>医師国保組合</t>
    <rPh sb="2" eb="4">
      <t>コクホ</t>
    </rPh>
    <phoneticPr fontId="9"/>
  </si>
  <si>
    <t>建設国保組合</t>
    <rPh sb="2" eb="4">
      <t>コクホ</t>
    </rPh>
    <phoneticPr fontId="9"/>
  </si>
  <si>
    <t>市町</t>
    <phoneticPr fontId="8"/>
  </si>
  <si>
    <t>組合</t>
  </si>
  <si>
    <t>計</t>
  </si>
  <si>
    <t>【出典】令和４年度国民健康保険実施状況報告（厚生労働省）</t>
    <rPh sb="1" eb="3">
      <t>シュッテン</t>
    </rPh>
    <rPh sb="4" eb="6">
      <t>レイワ</t>
    </rPh>
    <rPh sb="7" eb="9">
      <t>ネンド</t>
    </rPh>
    <rPh sb="9" eb="11">
      <t>コクミン</t>
    </rPh>
    <rPh sb="11" eb="13">
      <t>ケンコウ</t>
    </rPh>
    <rPh sb="13" eb="15">
      <t>ホケン</t>
    </rPh>
    <rPh sb="15" eb="17">
      <t>ジッシ</t>
    </rPh>
    <rPh sb="17" eb="19">
      <t>ジョウキョウ</t>
    </rPh>
    <rPh sb="19" eb="21">
      <t>ホウコク</t>
    </rPh>
    <rPh sb="22" eb="24">
      <t>コウセイ</t>
    </rPh>
    <rPh sb="24" eb="27">
      <t>ロウドウショウ</t>
    </rPh>
    <phoneticPr fontId="8"/>
  </si>
  <si>
    <t xml:space="preserve">（注）医療費の額以外の通知内容欄の 「その他」 とは、被保険者負担額や保険料額等を指す。
</t>
    <rPh sb="1" eb="2">
      <t>チュウ</t>
    </rPh>
    <rPh sb="41" eb="42">
      <t>サ</t>
    </rPh>
    <phoneticPr fontId="8"/>
  </si>
  <si>
    <t>実施回数</t>
    <rPh sb="0" eb="2">
      <t>ジッシ</t>
    </rPh>
    <rPh sb="2" eb="4">
      <t>カイスウ</t>
    </rPh>
    <phoneticPr fontId="2"/>
  </si>
  <si>
    <t>計</t>
    <rPh sb="0" eb="1">
      <t>ケイ</t>
    </rPh>
    <phoneticPr fontId="2"/>
  </si>
  <si>
    <t>7回</t>
  </si>
  <si>
    <t>6回</t>
  </si>
  <si>
    <t>5回</t>
  </si>
  <si>
    <t>4回</t>
  </si>
  <si>
    <t>3回</t>
  </si>
  <si>
    <t>2回</t>
    <rPh sb="1" eb="2">
      <t>カイ</t>
    </rPh>
    <phoneticPr fontId="2"/>
  </si>
  <si>
    <t>1回</t>
    <rPh sb="1" eb="2">
      <t>カイ</t>
    </rPh>
    <phoneticPr fontId="2"/>
  </si>
  <si>
    <t>市町</t>
    <rPh sb="0" eb="2">
      <t>シマチ</t>
    </rPh>
    <phoneticPr fontId="2"/>
  </si>
  <si>
    <t>組合</t>
    <rPh sb="0" eb="2">
      <t>クミアイ</t>
    </rPh>
    <phoneticPr fontId="2"/>
  </si>
  <si>
    <t>対象月数</t>
    <rPh sb="0" eb="2">
      <t>タイショウ</t>
    </rPh>
    <rPh sb="2" eb="3">
      <t>ツキ</t>
    </rPh>
    <rPh sb="3" eb="4">
      <t>スウ</t>
    </rPh>
    <phoneticPr fontId="2"/>
  </si>
  <si>
    <t>12か月</t>
    <rPh sb="3" eb="4">
      <t>ツキ</t>
    </rPh>
    <phoneticPr fontId="2"/>
  </si>
  <si>
    <t>11か月</t>
    <rPh sb="3" eb="4">
      <t>ツキ</t>
    </rPh>
    <phoneticPr fontId="2"/>
  </si>
  <si>
    <t>10か月</t>
    <rPh sb="3" eb="4">
      <t>ツキ</t>
    </rPh>
    <phoneticPr fontId="2"/>
  </si>
  <si>
    <t>7か月</t>
    <rPh sb="2" eb="3">
      <t>ツキ</t>
    </rPh>
    <phoneticPr fontId="2"/>
  </si>
  <si>
    <t>6か月</t>
    <rPh sb="2" eb="3">
      <t>ツキ</t>
    </rPh>
    <phoneticPr fontId="2"/>
  </si>
  <si>
    <t>4か月</t>
    <rPh sb="2" eb="3">
      <t>ツキ</t>
    </rPh>
    <phoneticPr fontId="2"/>
  </si>
  <si>
    <t>2か月</t>
    <rPh sb="2" eb="3">
      <t>ツキ</t>
    </rPh>
    <phoneticPr fontId="2"/>
  </si>
  <si>
    <t>○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</si>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</sst>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_ ;[Red]\-#,##0.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38" fontId="1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2" applyFont="1" applyAlignment="1">
      <alignment horizontal="left" vertical="top"/>
    </xf>
    <xf numFmtId="0" fontId="5" fillId="0" borderId="0" xfId="3" applyFont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centerContinuous" vertical="center"/>
    </xf>
    <xf numFmtId="0" fontId="7" fillId="0" borderId="5" xfId="1" applyFont="1" applyBorder="1" applyAlignment="1">
      <alignment horizontal="centerContinuous" vertical="center"/>
    </xf>
    <xf numFmtId="0" fontId="7" fillId="0" borderId="0" xfId="1" applyFont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5" xfId="1" applyNumberFormat="1" applyFont="1" applyBorder="1" applyAlignment="1" applyProtection="1">
      <alignment vertical="center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0" xfId="1" applyNumberFormat="1" applyFont="1" applyBorder="1" applyAlignment="1" applyProtection="1">
      <alignment horizontal="center" vertical="center"/>
      <protection locked="0"/>
    </xf>
    <xf numFmtId="176" fontId="5" fillId="0" borderId="15" xfId="1" applyNumberFormat="1" applyFont="1" applyBorder="1" applyAlignment="1" applyProtection="1">
      <alignment vertical="center"/>
      <protection locked="0"/>
    </xf>
    <xf numFmtId="0" fontId="7" fillId="0" borderId="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5" fillId="0" borderId="18" xfId="1" applyNumberFormat="1" applyFont="1" applyBorder="1" applyAlignment="1" applyProtection="1">
      <alignment vertical="center"/>
      <protection locked="0"/>
    </xf>
    <xf numFmtId="176" fontId="5" fillId="0" borderId="18" xfId="1" applyNumberFormat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176" fontId="5" fillId="0" borderId="22" xfId="1" applyNumberFormat="1" applyFont="1" applyBorder="1" applyAlignment="1" applyProtection="1">
      <alignment horizontal="center" vertical="center"/>
      <protection locked="0"/>
    </xf>
    <xf numFmtId="176" fontId="5" fillId="0" borderId="10" xfId="4" applyNumberFormat="1" applyFont="1" applyFill="1" applyBorder="1" applyAlignment="1">
      <alignment vertical="center"/>
    </xf>
    <xf numFmtId="177" fontId="5" fillId="0" borderId="10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5" xfId="4" applyNumberFormat="1" applyFont="1" applyFill="1" applyBorder="1" applyAlignment="1">
      <alignment vertical="center"/>
    </xf>
    <xf numFmtId="177" fontId="5" fillId="0" borderId="15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textRotation="255"/>
    </xf>
    <xf numFmtId="0" fontId="7" fillId="0" borderId="6" xfId="3" applyFont="1" applyBorder="1" applyAlignment="1">
      <alignment horizontal="center" vertical="center" textRotation="255"/>
    </xf>
    <xf numFmtId="0" fontId="7" fillId="0" borderId="10" xfId="3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</cellXfs>
  <cellStyles count="5">
    <cellStyle name="桁区切り 2" xfId="4" xr:uid="{9FB22018-F6A9-4C14-891E-E93934B3245B}"/>
    <cellStyle name="標準" xfId="0" builtinId="0"/>
    <cellStyle name="標準 2" xfId="3" xr:uid="{ED91E25A-DBA2-4EE8-AAC0-F766EC593375}"/>
    <cellStyle name="標準 2 2" xfId="2" xr:uid="{87C2D1ED-0A63-483F-B29B-714626CC6E7C}"/>
    <cellStyle name="標準_１０年度医療費通知_○7(1)医療費通知実施状況H21 2" xfId="1" xr:uid="{9B6ECB37-52AF-4F3C-95D0-7DBB4A3C9E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C7F701-1FBC-43FD-A5FA-21F580650ED3}"/>
            </a:ext>
          </a:extLst>
        </xdr:cNvPr>
        <xdr:cNvSpPr>
          <a:spLocks noChangeShapeType="1"/>
        </xdr:cNvSpPr>
      </xdr:nvSpPr>
      <xdr:spPr bwMode="auto">
        <a:xfrm flipH="1">
          <a:off x="2124075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DEC4-81A4-4549-91BF-6617BBF34931}">
  <dimension ref="A1:M42"/>
  <sheetViews>
    <sheetView tabSelected="1" zoomScaleNormal="100" zoomScaleSheetLayoutView="100" workbookViewId="0">
      <selection activeCell="C6" sqref="C6"/>
    </sheetView>
  </sheetViews>
  <sheetFormatPr defaultColWidth="9" defaultRowHeight="12.75" customHeight="1" x14ac:dyDescent="0.4"/>
  <cols>
    <col min="1" max="1" width="3.875" style="50" customWidth="1"/>
    <col min="2" max="2" width="14.375" style="2" customWidth="1"/>
    <col min="3" max="3" width="9.625" style="2" customWidth="1"/>
    <col min="4" max="12" width="9.125" style="2" customWidth="1"/>
    <col min="13" max="13" width="11.25" style="2" customWidth="1"/>
    <col min="14" max="16384" width="9" style="2"/>
  </cols>
  <sheetData>
    <row r="1" spans="1:13" ht="13.5" customHeight="1" x14ac:dyDescent="0.4">
      <c r="A1" s="1" t="s">
        <v>0</v>
      </c>
    </row>
    <row r="2" spans="1:13" s="4" customFormat="1" ht="24.95" customHeight="1" x14ac:dyDescent="0.4">
      <c r="A2" s="3" t="s">
        <v>1</v>
      </c>
    </row>
    <row r="3" spans="1:13" s="9" customFormat="1" ht="12" customHeight="1" x14ac:dyDescent="0.4">
      <c r="A3" s="63" t="s">
        <v>2</v>
      </c>
      <c r="B3" s="66" t="s">
        <v>3</v>
      </c>
      <c r="C3" s="69" t="s">
        <v>4</v>
      </c>
      <c r="D3" s="66" t="s">
        <v>5</v>
      </c>
      <c r="E3" s="5"/>
      <c r="F3" s="6" t="s">
        <v>6</v>
      </c>
      <c r="G3" s="7"/>
      <c r="H3" s="7"/>
      <c r="I3" s="7"/>
      <c r="J3" s="7"/>
      <c r="K3" s="7"/>
      <c r="L3" s="8"/>
      <c r="M3" s="69" t="s">
        <v>7</v>
      </c>
    </row>
    <row r="4" spans="1:13" s="9" customFormat="1" ht="12" customHeight="1" x14ac:dyDescent="0.4">
      <c r="A4" s="64"/>
      <c r="B4" s="67"/>
      <c r="C4" s="70"/>
      <c r="D4" s="67"/>
      <c r="E4" s="10" t="s">
        <v>8</v>
      </c>
      <c r="F4" s="11" t="s">
        <v>9</v>
      </c>
      <c r="G4" s="12" t="s">
        <v>10</v>
      </c>
      <c r="H4" s="12" t="s">
        <v>11</v>
      </c>
      <c r="I4" s="12" t="s">
        <v>12</v>
      </c>
      <c r="J4" s="12" t="s">
        <v>12</v>
      </c>
      <c r="K4" s="12" t="s">
        <v>13</v>
      </c>
      <c r="L4" s="10" t="s">
        <v>14</v>
      </c>
      <c r="M4" s="70"/>
    </row>
    <row r="5" spans="1:13" s="9" customFormat="1" ht="12" customHeight="1" x14ac:dyDescent="0.4">
      <c r="A5" s="65"/>
      <c r="B5" s="68"/>
      <c r="C5" s="71"/>
      <c r="D5" s="68"/>
      <c r="E5" s="13"/>
      <c r="F5" s="14"/>
      <c r="G5" s="15"/>
      <c r="H5" s="15" t="s">
        <v>15</v>
      </c>
      <c r="I5" s="15" t="s">
        <v>16</v>
      </c>
      <c r="J5" s="15" t="s">
        <v>17</v>
      </c>
      <c r="K5" s="14"/>
      <c r="L5" s="16"/>
      <c r="M5" s="71"/>
    </row>
    <row r="6" spans="1:13" ht="12.75" customHeight="1" x14ac:dyDescent="0.4">
      <c r="A6" s="17">
        <v>1</v>
      </c>
      <c r="B6" s="18" t="s">
        <v>18</v>
      </c>
      <c r="C6" s="19">
        <v>140673</v>
      </c>
      <c r="D6" s="20">
        <v>2</v>
      </c>
      <c r="E6" s="20">
        <v>12</v>
      </c>
      <c r="F6" s="21" t="s">
        <v>68</v>
      </c>
      <c r="G6" s="22" t="s">
        <v>68</v>
      </c>
      <c r="H6" s="22" t="s">
        <v>68</v>
      </c>
      <c r="I6" s="22" t="s">
        <v>69</v>
      </c>
      <c r="J6" s="22" t="s">
        <v>68</v>
      </c>
      <c r="K6" s="22" t="s">
        <v>68</v>
      </c>
      <c r="L6" s="23" t="s">
        <v>68</v>
      </c>
      <c r="M6" s="24" t="s">
        <v>68</v>
      </c>
    </row>
    <row r="7" spans="1:13" ht="12.75" customHeight="1" x14ac:dyDescent="0.4">
      <c r="A7" s="17">
        <v>2</v>
      </c>
      <c r="B7" s="18" t="s">
        <v>19</v>
      </c>
      <c r="C7" s="19">
        <v>27186</v>
      </c>
      <c r="D7" s="20">
        <v>2</v>
      </c>
      <c r="E7" s="20">
        <v>12</v>
      </c>
      <c r="F7" s="21" t="s">
        <v>68</v>
      </c>
      <c r="G7" s="22" t="s">
        <v>68</v>
      </c>
      <c r="H7" s="22" t="s">
        <v>68</v>
      </c>
      <c r="I7" s="22" t="s">
        <v>68</v>
      </c>
      <c r="J7" s="22" t="s">
        <v>68</v>
      </c>
      <c r="K7" s="22" t="s">
        <v>68</v>
      </c>
      <c r="L7" s="23" t="s">
        <v>68</v>
      </c>
      <c r="M7" s="24" t="s">
        <v>68</v>
      </c>
    </row>
    <row r="8" spans="1:13" ht="12.75" customHeight="1" x14ac:dyDescent="0.4">
      <c r="A8" s="17">
        <v>3</v>
      </c>
      <c r="B8" s="18" t="s">
        <v>20</v>
      </c>
      <c r="C8" s="19">
        <v>3692</v>
      </c>
      <c r="D8" s="20">
        <v>2</v>
      </c>
      <c r="E8" s="20">
        <v>12</v>
      </c>
      <c r="F8" s="21" t="s">
        <v>68</v>
      </c>
      <c r="G8" s="22" t="s">
        <v>68</v>
      </c>
      <c r="H8" s="22" t="s">
        <v>68</v>
      </c>
      <c r="I8" s="22" t="s">
        <v>68</v>
      </c>
      <c r="J8" s="22" t="s">
        <v>68</v>
      </c>
      <c r="K8" s="22" t="s">
        <v>69</v>
      </c>
      <c r="L8" s="23" t="s">
        <v>68</v>
      </c>
      <c r="M8" s="24" t="s">
        <v>68</v>
      </c>
    </row>
    <row r="9" spans="1:13" ht="12.75" customHeight="1" x14ac:dyDescent="0.4">
      <c r="A9" s="17">
        <v>4</v>
      </c>
      <c r="B9" s="18" t="s">
        <v>21</v>
      </c>
      <c r="C9" s="19">
        <v>12489</v>
      </c>
      <c r="D9" s="20">
        <v>2</v>
      </c>
      <c r="E9" s="20">
        <v>12</v>
      </c>
      <c r="F9" s="21" t="s">
        <v>68</v>
      </c>
      <c r="G9" s="22" t="s">
        <v>68</v>
      </c>
      <c r="H9" s="22" t="s">
        <v>68</v>
      </c>
      <c r="I9" s="22" t="s">
        <v>68</v>
      </c>
      <c r="J9" s="22" t="s">
        <v>68</v>
      </c>
      <c r="K9" s="22" t="s">
        <v>68</v>
      </c>
      <c r="L9" s="23" t="s">
        <v>68</v>
      </c>
      <c r="M9" s="24" t="s">
        <v>68</v>
      </c>
    </row>
    <row r="10" spans="1:13" ht="12.75" customHeight="1" x14ac:dyDescent="0.4">
      <c r="A10" s="17">
        <v>5</v>
      </c>
      <c r="B10" s="18" t="s">
        <v>22</v>
      </c>
      <c r="C10" s="19">
        <v>18952</v>
      </c>
      <c r="D10" s="20">
        <v>2</v>
      </c>
      <c r="E10" s="20">
        <v>12</v>
      </c>
      <c r="F10" s="21" t="s">
        <v>68</v>
      </c>
      <c r="G10" s="22" t="s">
        <v>68</v>
      </c>
      <c r="H10" s="22" t="s">
        <v>68</v>
      </c>
      <c r="I10" s="22" t="s">
        <v>68</v>
      </c>
      <c r="J10" s="22" t="s">
        <v>68</v>
      </c>
      <c r="K10" s="22" t="s">
        <v>68</v>
      </c>
      <c r="L10" s="23" t="s">
        <v>68</v>
      </c>
      <c r="M10" s="24" t="s">
        <v>68</v>
      </c>
    </row>
    <row r="11" spans="1:13" ht="12.75" customHeight="1" x14ac:dyDescent="0.4">
      <c r="A11" s="17">
        <v>8</v>
      </c>
      <c r="B11" s="18" t="s">
        <v>23</v>
      </c>
      <c r="C11" s="19">
        <v>58512</v>
      </c>
      <c r="D11" s="20">
        <v>2</v>
      </c>
      <c r="E11" s="20">
        <v>12</v>
      </c>
      <c r="F11" s="21" t="s">
        <v>68</v>
      </c>
      <c r="G11" s="22" t="s">
        <v>68</v>
      </c>
      <c r="H11" s="22" t="s">
        <v>68</v>
      </c>
      <c r="I11" s="22" t="s">
        <v>68</v>
      </c>
      <c r="J11" s="22" t="s">
        <v>68</v>
      </c>
      <c r="K11" s="22" t="s">
        <v>68</v>
      </c>
      <c r="L11" s="23" t="s">
        <v>68</v>
      </c>
      <c r="M11" s="24" t="s">
        <v>68</v>
      </c>
    </row>
    <row r="12" spans="1:13" ht="12.75" customHeight="1" x14ac:dyDescent="0.4">
      <c r="A12" s="17">
        <v>9</v>
      </c>
      <c r="B12" s="18" t="s">
        <v>24</v>
      </c>
      <c r="C12" s="19">
        <v>4917</v>
      </c>
      <c r="D12" s="20">
        <v>2</v>
      </c>
      <c r="E12" s="20">
        <v>12</v>
      </c>
      <c r="F12" s="21" t="s">
        <v>68</v>
      </c>
      <c r="G12" s="22" t="s">
        <v>68</v>
      </c>
      <c r="H12" s="22" t="s">
        <v>68</v>
      </c>
      <c r="I12" s="22" t="s">
        <v>68</v>
      </c>
      <c r="J12" s="22" t="s">
        <v>68</v>
      </c>
      <c r="K12" s="22" t="s">
        <v>68</v>
      </c>
      <c r="L12" s="23" t="s">
        <v>68</v>
      </c>
      <c r="M12" s="24" t="s">
        <v>68</v>
      </c>
    </row>
    <row r="13" spans="1:13" ht="12.75" customHeight="1" x14ac:dyDescent="0.4">
      <c r="A13" s="17">
        <v>10</v>
      </c>
      <c r="B13" s="18" t="s">
        <v>25</v>
      </c>
      <c r="C13" s="19">
        <v>6678</v>
      </c>
      <c r="D13" s="20">
        <v>2</v>
      </c>
      <c r="E13" s="20">
        <v>12</v>
      </c>
      <c r="F13" s="21" t="s">
        <v>68</v>
      </c>
      <c r="G13" s="22" t="s">
        <v>68</v>
      </c>
      <c r="H13" s="22" t="s">
        <v>68</v>
      </c>
      <c r="I13" s="22" t="s">
        <v>68</v>
      </c>
      <c r="J13" s="22" t="s">
        <v>68</v>
      </c>
      <c r="K13" s="22" t="s">
        <v>69</v>
      </c>
      <c r="L13" s="23" t="s">
        <v>68</v>
      </c>
      <c r="M13" s="24" t="s">
        <v>68</v>
      </c>
    </row>
    <row r="14" spans="1:13" ht="12.75" customHeight="1" x14ac:dyDescent="0.4">
      <c r="A14" s="17">
        <v>11</v>
      </c>
      <c r="B14" s="18" t="s">
        <v>26</v>
      </c>
      <c r="C14" s="19">
        <v>4712</v>
      </c>
      <c r="D14" s="20">
        <v>2</v>
      </c>
      <c r="E14" s="20">
        <v>12</v>
      </c>
      <c r="F14" s="21" t="s">
        <v>68</v>
      </c>
      <c r="G14" s="22" t="s">
        <v>68</v>
      </c>
      <c r="H14" s="22" t="s">
        <v>68</v>
      </c>
      <c r="I14" s="22" t="s">
        <v>68</v>
      </c>
      <c r="J14" s="22" t="s">
        <v>68</v>
      </c>
      <c r="K14" s="22" t="s">
        <v>69</v>
      </c>
      <c r="L14" s="23" t="s">
        <v>68</v>
      </c>
      <c r="M14" s="24" t="s">
        <v>68</v>
      </c>
    </row>
    <row r="15" spans="1:13" ht="12.75" customHeight="1" x14ac:dyDescent="0.4">
      <c r="A15" s="17">
        <v>12</v>
      </c>
      <c r="B15" s="18" t="s">
        <v>27</v>
      </c>
      <c r="C15" s="19">
        <v>3771</v>
      </c>
      <c r="D15" s="20">
        <v>2</v>
      </c>
      <c r="E15" s="20">
        <v>12</v>
      </c>
      <c r="F15" s="21" t="s">
        <v>68</v>
      </c>
      <c r="G15" s="22" t="s">
        <v>68</v>
      </c>
      <c r="H15" s="22" t="s">
        <v>68</v>
      </c>
      <c r="I15" s="22" t="s">
        <v>68</v>
      </c>
      <c r="J15" s="22" t="s">
        <v>68</v>
      </c>
      <c r="K15" s="22" t="s">
        <v>69</v>
      </c>
      <c r="L15" s="23" t="s">
        <v>68</v>
      </c>
      <c r="M15" s="24" t="s">
        <v>68</v>
      </c>
    </row>
    <row r="16" spans="1:13" ht="12.75" customHeight="1" x14ac:dyDescent="0.4">
      <c r="A16" s="17">
        <v>14</v>
      </c>
      <c r="B16" s="18" t="s">
        <v>28</v>
      </c>
      <c r="C16" s="19">
        <v>5524</v>
      </c>
      <c r="D16" s="20">
        <v>2</v>
      </c>
      <c r="E16" s="20">
        <v>12</v>
      </c>
      <c r="F16" s="21" t="s">
        <v>68</v>
      </c>
      <c r="G16" s="22" t="s">
        <v>68</v>
      </c>
      <c r="H16" s="22" t="s">
        <v>68</v>
      </c>
      <c r="I16" s="22" t="s">
        <v>68</v>
      </c>
      <c r="J16" s="22" t="s">
        <v>68</v>
      </c>
      <c r="K16" s="22" t="s">
        <v>68</v>
      </c>
      <c r="L16" s="23" t="s">
        <v>68</v>
      </c>
      <c r="M16" s="24" t="s">
        <v>68</v>
      </c>
    </row>
    <row r="17" spans="1:13" ht="12.75" customHeight="1" x14ac:dyDescent="0.4">
      <c r="A17" s="17">
        <v>16</v>
      </c>
      <c r="B17" s="18" t="s">
        <v>29</v>
      </c>
      <c r="C17" s="19">
        <v>3239</v>
      </c>
      <c r="D17" s="20">
        <v>2</v>
      </c>
      <c r="E17" s="20">
        <v>12</v>
      </c>
      <c r="F17" s="21" t="s">
        <v>68</v>
      </c>
      <c r="G17" s="22" t="s">
        <v>68</v>
      </c>
      <c r="H17" s="22" t="s">
        <v>68</v>
      </c>
      <c r="I17" s="22" t="s">
        <v>68</v>
      </c>
      <c r="J17" s="22" t="s">
        <v>68</v>
      </c>
      <c r="K17" s="22" t="s">
        <v>69</v>
      </c>
      <c r="L17" s="23" t="s">
        <v>68</v>
      </c>
      <c r="M17" s="24" t="s">
        <v>68</v>
      </c>
    </row>
    <row r="18" spans="1:13" ht="12.75" customHeight="1" x14ac:dyDescent="0.4">
      <c r="A18" s="17">
        <v>19</v>
      </c>
      <c r="B18" s="18" t="s">
        <v>30</v>
      </c>
      <c r="C18" s="19">
        <v>2988</v>
      </c>
      <c r="D18" s="20">
        <v>2</v>
      </c>
      <c r="E18" s="20">
        <v>12</v>
      </c>
      <c r="F18" s="21" t="s">
        <v>68</v>
      </c>
      <c r="G18" s="22" t="s">
        <v>68</v>
      </c>
      <c r="H18" s="22" t="s">
        <v>68</v>
      </c>
      <c r="I18" s="22" t="s">
        <v>68</v>
      </c>
      <c r="J18" s="22" t="s">
        <v>68</v>
      </c>
      <c r="K18" s="22" t="s">
        <v>68</v>
      </c>
      <c r="L18" s="23" t="s">
        <v>69</v>
      </c>
      <c r="M18" s="24" t="s">
        <v>68</v>
      </c>
    </row>
    <row r="19" spans="1:13" ht="12.75" customHeight="1" x14ac:dyDescent="0.4">
      <c r="A19" s="17">
        <v>21</v>
      </c>
      <c r="B19" s="18" t="s">
        <v>31</v>
      </c>
      <c r="C19" s="25">
        <v>1551</v>
      </c>
      <c r="D19" s="20">
        <v>2</v>
      </c>
      <c r="E19" s="20">
        <v>12</v>
      </c>
      <c r="F19" s="21" t="s">
        <v>68</v>
      </c>
      <c r="G19" s="22" t="s">
        <v>68</v>
      </c>
      <c r="H19" s="22" t="s">
        <v>68</v>
      </c>
      <c r="I19" s="22" t="s">
        <v>68</v>
      </c>
      <c r="J19" s="22" t="s">
        <v>68</v>
      </c>
      <c r="K19" s="22" t="s">
        <v>69</v>
      </c>
      <c r="L19" s="23" t="s">
        <v>68</v>
      </c>
      <c r="M19" s="24" t="s">
        <v>68</v>
      </c>
    </row>
    <row r="20" spans="1:13" ht="12.75" customHeight="1" x14ac:dyDescent="0.4">
      <c r="A20" s="17">
        <v>22</v>
      </c>
      <c r="B20" s="18" t="s">
        <v>32</v>
      </c>
      <c r="C20" s="19">
        <v>3947</v>
      </c>
      <c r="D20" s="20">
        <v>2</v>
      </c>
      <c r="E20" s="20">
        <v>12</v>
      </c>
      <c r="F20" s="21" t="s">
        <v>68</v>
      </c>
      <c r="G20" s="22" t="s">
        <v>68</v>
      </c>
      <c r="H20" s="22" t="s">
        <v>68</v>
      </c>
      <c r="I20" s="22" t="s">
        <v>68</v>
      </c>
      <c r="J20" s="22" t="s">
        <v>68</v>
      </c>
      <c r="K20" s="22" t="s">
        <v>68</v>
      </c>
      <c r="L20" s="23" t="s">
        <v>68</v>
      </c>
      <c r="M20" s="24" t="s">
        <v>68</v>
      </c>
    </row>
    <row r="21" spans="1:13" ht="12.75" customHeight="1" x14ac:dyDescent="0.4">
      <c r="A21" s="17">
        <v>28</v>
      </c>
      <c r="B21" s="18" t="s">
        <v>33</v>
      </c>
      <c r="C21" s="19">
        <v>15259</v>
      </c>
      <c r="D21" s="20">
        <v>2</v>
      </c>
      <c r="E21" s="20">
        <v>12</v>
      </c>
      <c r="F21" s="21" t="s">
        <v>68</v>
      </c>
      <c r="G21" s="22" t="s">
        <v>68</v>
      </c>
      <c r="H21" s="22" t="s">
        <v>68</v>
      </c>
      <c r="I21" s="22" t="s">
        <v>68</v>
      </c>
      <c r="J21" s="22" t="s">
        <v>68</v>
      </c>
      <c r="K21" s="22" t="s">
        <v>68</v>
      </c>
      <c r="L21" s="23" t="s">
        <v>68</v>
      </c>
      <c r="M21" s="24" t="s">
        <v>68</v>
      </c>
    </row>
    <row r="22" spans="1:13" ht="12.75" customHeight="1" x14ac:dyDescent="0.4">
      <c r="A22" s="17">
        <v>44</v>
      </c>
      <c r="B22" s="18" t="s">
        <v>34</v>
      </c>
      <c r="C22" s="19">
        <v>952</v>
      </c>
      <c r="D22" s="20">
        <v>2</v>
      </c>
      <c r="E22" s="20">
        <v>12</v>
      </c>
      <c r="F22" s="21" t="s">
        <v>68</v>
      </c>
      <c r="G22" s="22" t="s">
        <v>68</v>
      </c>
      <c r="H22" s="22" t="s">
        <v>68</v>
      </c>
      <c r="I22" s="22" t="s">
        <v>68</v>
      </c>
      <c r="J22" s="22" t="s">
        <v>68</v>
      </c>
      <c r="K22" s="22" t="s">
        <v>69</v>
      </c>
      <c r="L22" s="23" t="s">
        <v>69</v>
      </c>
      <c r="M22" s="24" t="s">
        <v>68</v>
      </c>
    </row>
    <row r="23" spans="1:13" ht="12.75" customHeight="1" x14ac:dyDescent="0.4">
      <c r="A23" s="17">
        <v>47</v>
      </c>
      <c r="B23" s="18" t="s">
        <v>35</v>
      </c>
      <c r="C23" s="19">
        <v>2535</v>
      </c>
      <c r="D23" s="20">
        <v>2</v>
      </c>
      <c r="E23" s="20">
        <v>12</v>
      </c>
      <c r="F23" s="21" t="s">
        <v>68</v>
      </c>
      <c r="G23" s="22" t="s">
        <v>68</v>
      </c>
      <c r="H23" s="22" t="s">
        <v>68</v>
      </c>
      <c r="I23" s="22" t="s">
        <v>68</v>
      </c>
      <c r="J23" s="22" t="s">
        <v>68</v>
      </c>
      <c r="K23" s="22" t="s">
        <v>68</v>
      </c>
      <c r="L23" s="23" t="s">
        <v>68</v>
      </c>
      <c r="M23" s="24" t="s">
        <v>68</v>
      </c>
    </row>
    <row r="24" spans="1:13" ht="12.75" customHeight="1" x14ac:dyDescent="0.4">
      <c r="A24" s="17">
        <v>51</v>
      </c>
      <c r="B24" s="18" t="s">
        <v>36</v>
      </c>
      <c r="C24" s="19">
        <v>3925</v>
      </c>
      <c r="D24" s="20">
        <v>2</v>
      </c>
      <c r="E24" s="20">
        <v>12</v>
      </c>
      <c r="F24" s="21" t="s">
        <v>68</v>
      </c>
      <c r="G24" s="22" t="s">
        <v>68</v>
      </c>
      <c r="H24" s="22" t="s">
        <v>68</v>
      </c>
      <c r="I24" s="22" t="s">
        <v>68</v>
      </c>
      <c r="J24" s="22" t="s">
        <v>68</v>
      </c>
      <c r="K24" s="22" t="s">
        <v>68</v>
      </c>
      <c r="L24" s="23" t="s">
        <v>68</v>
      </c>
      <c r="M24" s="24" t="s">
        <v>68</v>
      </c>
    </row>
    <row r="25" spans="1:13" ht="12.75" customHeight="1" x14ac:dyDescent="0.4">
      <c r="A25" s="17">
        <v>58</v>
      </c>
      <c r="B25" s="18" t="s">
        <v>37</v>
      </c>
      <c r="C25" s="19">
        <v>21551</v>
      </c>
      <c r="D25" s="20">
        <v>2</v>
      </c>
      <c r="E25" s="20">
        <v>12</v>
      </c>
      <c r="F25" s="21" t="s">
        <v>68</v>
      </c>
      <c r="G25" s="22" t="s">
        <v>68</v>
      </c>
      <c r="H25" s="22" t="s">
        <v>68</v>
      </c>
      <c r="I25" s="22" t="s">
        <v>68</v>
      </c>
      <c r="J25" s="22" t="s">
        <v>68</v>
      </c>
      <c r="K25" s="22" t="s">
        <v>69</v>
      </c>
      <c r="L25" s="23" t="s">
        <v>68</v>
      </c>
      <c r="M25" s="24" t="s">
        <v>68</v>
      </c>
    </row>
    <row r="26" spans="1:13" ht="12.75" customHeight="1" x14ac:dyDescent="0.4">
      <c r="A26" s="17">
        <v>73</v>
      </c>
      <c r="B26" s="18" t="s">
        <v>38</v>
      </c>
      <c r="C26" s="19">
        <v>1118</v>
      </c>
      <c r="D26" s="20">
        <v>2</v>
      </c>
      <c r="E26" s="20">
        <v>12</v>
      </c>
      <c r="F26" s="21" t="s">
        <v>68</v>
      </c>
      <c r="G26" s="22" t="s">
        <v>68</v>
      </c>
      <c r="H26" s="22" t="s">
        <v>68</v>
      </c>
      <c r="I26" s="22" t="s">
        <v>68</v>
      </c>
      <c r="J26" s="22" t="s">
        <v>68</v>
      </c>
      <c r="K26" s="22" t="s">
        <v>68</v>
      </c>
      <c r="L26" s="23" t="s">
        <v>68</v>
      </c>
      <c r="M26" s="24" t="s">
        <v>68</v>
      </c>
    </row>
    <row r="27" spans="1:13" ht="12.75" customHeight="1" x14ac:dyDescent="0.4">
      <c r="A27" s="17">
        <v>81</v>
      </c>
      <c r="B27" s="18" t="s">
        <v>39</v>
      </c>
      <c r="C27" s="19">
        <v>2256</v>
      </c>
      <c r="D27" s="20">
        <v>2</v>
      </c>
      <c r="E27" s="20">
        <v>12</v>
      </c>
      <c r="F27" s="21" t="s">
        <v>68</v>
      </c>
      <c r="G27" s="22" t="s">
        <v>68</v>
      </c>
      <c r="H27" s="22" t="s">
        <v>68</v>
      </c>
      <c r="I27" s="22" t="s">
        <v>68</v>
      </c>
      <c r="J27" s="22" t="s">
        <v>68</v>
      </c>
      <c r="K27" s="22" t="s">
        <v>68</v>
      </c>
      <c r="L27" s="23" t="s">
        <v>68</v>
      </c>
      <c r="M27" s="24" t="s">
        <v>68</v>
      </c>
    </row>
    <row r="28" spans="1:13" ht="12.75" customHeight="1" x14ac:dyDescent="0.4">
      <c r="A28" s="17">
        <v>92</v>
      </c>
      <c r="B28" s="18" t="s">
        <v>40</v>
      </c>
      <c r="C28" s="19">
        <v>1310</v>
      </c>
      <c r="D28" s="20">
        <v>2</v>
      </c>
      <c r="E28" s="20">
        <v>12</v>
      </c>
      <c r="F28" s="21" t="s">
        <v>68</v>
      </c>
      <c r="G28" s="22" t="s">
        <v>68</v>
      </c>
      <c r="H28" s="22" t="s">
        <v>68</v>
      </c>
      <c r="I28" s="22" t="s">
        <v>68</v>
      </c>
      <c r="J28" s="22" t="s">
        <v>68</v>
      </c>
      <c r="K28" s="22" t="s">
        <v>69</v>
      </c>
      <c r="L28" s="23" t="s">
        <v>68</v>
      </c>
      <c r="M28" s="24" t="s">
        <v>68</v>
      </c>
    </row>
    <row r="29" spans="1:13" ht="12.75" customHeight="1" x14ac:dyDescent="0.4">
      <c r="A29" s="17">
        <v>301</v>
      </c>
      <c r="B29" s="26" t="s">
        <v>41</v>
      </c>
      <c r="C29" s="19">
        <v>5119</v>
      </c>
      <c r="D29" s="20">
        <v>2</v>
      </c>
      <c r="E29" s="20">
        <v>12</v>
      </c>
      <c r="F29" s="21" t="s">
        <v>68</v>
      </c>
      <c r="G29" s="22" t="s">
        <v>68</v>
      </c>
      <c r="H29" s="22" t="s">
        <v>68</v>
      </c>
      <c r="I29" s="22" t="s">
        <v>68</v>
      </c>
      <c r="J29" s="22" t="s">
        <v>68</v>
      </c>
      <c r="K29" s="22" t="s">
        <v>69</v>
      </c>
      <c r="L29" s="23" t="s">
        <v>68</v>
      </c>
      <c r="M29" s="24" t="s">
        <v>68</v>
      </c>
    </row>
    <row r="30" spans="1:13" ht="12.75" customHeight="1" x14ac:dyDescent="0.4">
      <c r="A30" s="17">
        <v>302</v>
      </c>
      <c r="B30" s="26" t="s">
        <v>42</v>
      </c>
      <c r="C30" s="19">
        <v>5616</v>
      </c>
      <c r="D30" s="20">
        <v>1</v>
      </c>
      <c r="E30" s="20">
        <v>12</v>
      </c>
      <c r="F30" s="21" t="s">
        <v>68</v>
      </c>
      <c r="G30" s="22" t="s">
        <v>68</v>
      </c>
      <c r="H30" s="22" t="s">
        <v>68</v>
      </c>
      <c r="I30" s="22" t="s">
        <v>69</v>
      </c>
      <c r="J30" s="22" t="s">
        <v>69</v>
      </c>
      <c r="K30" s="22" t="s">
        <v>68</v>
      </c>
      <c r="L30" s="23" t="s">
        <v>68</v>
      </c>
      <c r="M30" s="24" t="s">
        <v>69</v>
      </c>
    </row>
    <row r="31" spans="1:13" ht="12.75" customHeight="1" thickBot="1" x14ac:dyDescent="0.45">
      <c r="A31" s="27">
        <v>304</v>
      </c>
      <c r="B31" s="28" t="s">
        <v>43</v>
      </c>
      <c r="C31" s="29">
        <v>10194</v>
      </c>
      <c r="D31" s="30">
        <v>3</v>
      </c>
      <c r="E31" s="30">
        <v>12</v>
      </c>
      <c r="F31" s="31" t="s">
        <v>68</v>
      </c>
      <c r="G31" s="32" t="s">
        <v>68</v>
      </c>
      <c r="H31" s="32" t="s">
        <v>68</v>
      </c>
      <c r="I31" s="32" t="s">
        <v>68</v>
      </c>
      <c r="J31" s="32" t="s">
        <v>68</v>
      </c>
      <c r="K31" s="32" t="s">
        <v>69</v>
      </c>
      <c r="L31" s="33" t="s">
        <v>68</v>
      </c>
      <c r="M31" s="34" t="s">
        <v>68</v>
      </c>
    </row>
    <row r="32" spans="1:13" ht="12.75" customHeight="1" thickTop="1" x14ac:dyDescent="0.4">
      <c r="A32" s="72" t="s">
        <v>44</v>
      </c>
      <c r="B32" s="73"/>
      <c r="C32" s="35">
        <f>SUM(C6:C28)</f>
        <v>347737</v>
      </c>
      <c r="D32" s="36"/>
      <c r="E32" s="36"/>
      <c r="F32" s="37">
        <f t="shared" ref="F32:M32" si="0">COUNTIF(F6:F28,"○")</f>
        <v>23</v>
      </c>
      <c r="G32" s="38">
        <f t="shared" si="0"/>
        <v>23</v>
      </c>
      <c r="H32" s="38">
        <f t="shared" si="0"/>
        <v>23</v>
      </c>
      <c r="I32" s="38">
        <f t="shared" si="0"/>
        <v>22</v>
      </c>
      <c r="J32" s="38">
        <f t="shared" si="0"/>
        <v>23</v>
      </c>
      <c r="K32" s="38">
        <f t="shared" si="0"/>
        <v>14</v>
      </c>
      <c r="L32" s="39">
        <f t="shared" si="0"/>
        <v>21</v>
      </c>
      <c r="M32" s="40">
        <f t="shared" si="0"/>
        <v>23</v>
      </c>
    </row>
    <row r="33" spans="1:13" ht="12.75" customHeight="1" x14ac:dyDescent="0.4">
      <c r="A33" s="61" t="s">
        <v>45</v>
      </c>
      <c r="B33" s="62"/>
      <c r="C33" s="41">
        <f>SUM(C29:C31)</f>
        <v>20929</v>
      </c>
      <c r="D33" s="42"/>
      <c r="E33" s="42"/>
      <c r="F33" s="37">
        <f t="shared" ref="F33:M33" si="1">COUNTIF(F29:F31,"○")</f>
        <v>3</v>
      </c>
      <c r="G33" s="38">
        <f t="shared" si="1"/>
        <v>3</v>
      </c>
      <c r="H33" s="38">
        <f t="shared" si="1"/>
        <v>3</v>
      </c>
      <c r="I33" s="38">
        <f t="shared" si="1"/>
        <v>2</v>
      </c>
      <c r="J33" s="38">
        <f t="shared" si="1"/>
        <v>2</v>
      </c>
      <c r="K33" s="38">
        <f t="shared" si="1"/>
        <v>1</v>
      </c>
      <c r="L33" s="39">
        <f t="shared" si="1"/>
        <v>3</v>
      </c>
      <c r="M33" s="40">
        <f t="shared" si="1"/>
        <v>2</v>
      </c>
    </row>
    <row r="34" spans="1:13" ht="12.75" customHeight="1" x14ac:dyDescent="0.4">
      <c r="A34" s="61" t="s">
        <v>46</v>
      </c>
      <c r="B34" s="62"/>
      <c r="C34" s="35">
        <f>SUM(C32:C33)</f>
        <v>368666</v>
      </c>
      <c r="D34" s="36"/>
      <c r="E34" s="36"/>
      <c r="F34" s="37">
        <f t="shared" ref="F34:M34" si="2">COUNTIF(F6:F31,"○")</f>
        <v>26</v>
      </c>
      <c r="G34" s="38">
        <f t="shared" si="2"/>
        <v>26</v>
      </c>
      <c r="H34" s="38">
        <f t="shared" si="2"/>
        <v>26</v>
      </c>
      <c r="I34" s="38">
        <f t="shared" si="2"/>
        <v>24</v>
      </c>
      <c r="J34" s="38">
        <f t="shared" si="2"/>
        <v>25</v>
      </c>
      <c r="K34" s="38">
        <f t="shared" si="2"/>
        <v>15</v>
      </c>
      <c r="L34" s="39">
        <f t="shared" si="2"/>
        <v>24</v>
      </c>
      <c r="M34" s="40">
        <f t="shared" si="2"/>
        <v>25</v>
      </c>
    </row>
    <row r="35" spans="1:13" ht="11.25" x14ac:dyDescent="0.4">
      <c r="A35" s="43" t="s">
        <v>47</v>
      </c>
    </row>
    <row r="36" spans="1:13" ht="12.75" customHeight="1" x14ac:dyDescent="0.4">
      <c r="A36" s="43" t="s">
        <v>48</v>
      </c>
    </row>
    <row r="37" spans="1:13" s="4" customFormat="1" ht="13.5" customHeight="1" x14ac:dyDescent="0.4">
      <c r="A37" s="44"/>
      <c r="C37" s="45" t="s">
        <v>49</v>
      </c>
      <c r="D37" s="46" t="s">
        <v>50</v>
      </c>
      <c r="E37" s="47" t="s">
        <v>51</v>
      </c>
      <c r="F37" s="48" t="s">
        <v>52</v>
      </c>
      <c r="G37" s="48" t="s">
        <v>53</v>
      </c>
      <c r="H37" s="48" t="s">
        <v>54</v>
      </c>
      <c r="I37" s="48" t="s">
        <v>55</v>
      </c>
      <c r="J37" s="48" t="s">
        <v>56</v>
      </c>
      <c r="K37" s="49" t="s">
        <v>57</v>
      </c>
    </row>
    <row r="38" spans="1:13" ht="13.5" customHeight="1" x14ac:dyDescent="0.4">
      <c r="C38" s="51" t="s">
        <v>58</v>
      </c>
      <c r="D38" s="52">
        <f>SUM(E38:K38)</f>
        <v>23</v>
      </c>
      <c r="E38" s="53">
        <f>COUNTIF($D$6:$D$28,7)</f>
        <v>0</v>
      </c>
      <c r="F38" s="54">
        <f>COUNTIF($D$6:$D$28,6)</f>
        <v>0</v>
      </c>
      <c r="G38" s="54">
        <f>COUNTIF($D$6:$D$28,5)</f>
        <v>0</v>
      </c>
      <c r="H38" s="54">
        <f>COUNTIF($D$6:$D$28,4)</f>
        <v>0</v>
      </c>
      <c r="I38" s="54">
        <f>COUNTIF($D$6:$D$28,3)</f>
        <v>0</v>
      </c>
      <c r="J38" s="54">
        <f>COUNTIF($D$6:$D$28,2)</f>
        <v>23</v>
      </c>
      <c r="K38" s="55">
        <f>COUNTIF($D$6:$D$28,1)</f>
        <v>0</v>
      </c>
    </row>
    <row r="39" spans="1:13" ht="13.5" customHeight="1" x14ac:dyDescent="0.4">
      <c r="C39" s="56" t="s">
        <v>59</v>
      </c>
      <c r="D39" s="52">
        <f>SUM(E39:K39)</f>
        <v>3</v>
      </c>
      <c r="E39" s="53">
        <f>COUNTIF($D$29:$D$31,7)</f>
        <v>0</v>
      </c>
      <c r="F39" s="54">
        <f>COUNTIF($D$29:$D$31,6)</f>
        <v>0</v>
      </c>
      <c r="G39" s="54">
        <f>COUNTIF($D$29:$D$31,5)</f>
        <v>0</v>
      </c>
      <c r="H39" s="54">
        <f>COUNTIF($D$29:$D$31,4)</f>
        <v>0</v>
      </c>
      <c r="I39" s="57">
        <f>COUNTIF($D$29:$D$31,3)</f>
        <v>1</v>
      </c>
      <c r="J39" s="54">
        <f>COUNTIF($D$29:$D$31,2)</f>
        <v>1</v>
      </c>
      <c r="K39" s="55">
        <f>COUNTIF($D$29:$D$31,1)</f>
        <v>1</v>
      </c>
    </row>
    <row r="40" spans="1:13" ht="13.5" customHeight="1" x14ac:dyDescent="0.4">
      <c r="C40" s="46" t="s">
        <v>60</v>
      </c>
      <c r="D40" s="46" t="s">
        <v>50</v>
      </c>
      <c r="E40" s="47" t="s">
        <v>61</v>
      </c>
      <c r="F40" s="48" t="s">
        <v>62</v>
      </c>
      <c r="G40" s="48" t="s">
        <v>63</v>
      </c>
      <c r="H40" s="48" t="s">
        <v>64</v>
      </c>
      <c r="I40" s="48" t="s">
        <v>65</v>
      </c>
      <c r="J40" s="48" t="s">
        <v>66</v>
      </c>
      <c r="K40" s="49" t="s">
        <v>67</v>
      </c>
    </row>
    <row r="41" spans="1:13" ht="13.5" customHeight="1" x14ac:dyDescent="0.4">
      <c r="C41" s="51" t="s">
        <v>58</v>
      </c>
      <c r="D41" s="58">
        <f>SUM(E41:K41)</f>
        <v>23</v>
      </c>
      <c r="E41" s="53">
        <f>COUNTIF($E$6:$E$28,12)</f>
        <v>23</v>
      </c>
      <c r="F41" s="54">
        <f>COUNTIF($E$6:$E$28,11)</f>
        <v>0</v>
      </c>
      <c r="G41" s="54">
        <f>COUNTIF($E$6:$E$28,10)</f>
        <v>0</v>
      </c>
      <c r="H41" s="54">
        <f>COUNTIF($E$6:$E$28,7)</f>
        <v>0</v>
      </c>
      <c r="I41" s="54">
        <f>COUNTIF($E$6:$E$28,6)</f>
        <v>0</v>
      </c>
      <c r="J41" s="54">
        <f>COUNTIF($E$6:$E$28,4)</f>
        <v>0</v>
      </c>
      <c r="K41" s="55">
        <f>COUNTIF($E$6:$E$28,2)</f>
        <v>0</v>
      </c>
    </row>
    <row r="42" spans="1:13" ht="13.5" customHeight="1" x14ac:dyDescent="0.4">
      <c r="C42" s="56" t="s">
        <v>59</v>
      </c>
      <c r="D42" s="40">
        <f>SUM(E42:K42)</f>
        <v>3</v>
      </c>
      <c r="E42" s="59">
        <f>COUNTIF($E$29:$E$31,12)</f>
        <v>3</v>
      </c>
      <c r="F42" s="57">
        <f>COUNTIF($E$29:$E$31,11)</f>
        <v>0</v>
      </c>
      <c r="G42" s="57">
        <f>COUNTIF($E$29:$E$31,10)</f>
        <v>0</v>
      </c>
      <c r="H42" s="57">
        <f>COUNTIF($E$29:$E$31,7)</f>
        <v>0</v>
      </c>
      <c r="I42" s="57">
        <f>COUNTIF($E$29:$E$31,6)</f>
        <v>0</v>
      </c>
      <c r="J42" s="57">
        <f>COUNTIF($E$29:$E$31,4)</f>
        <v>0</v>
      </c>
      <c r="K42" s="60">
        <f>COUNTIF($E$29:$E$31,2)</f>
        <v>0</v>
      </c>
    </row>
  </sheetData>
  <mergeCells count="8">
    <mergeCell ref="D3:D5"/>
    <mergeCell ref="M3:M5"/>
    <mergeCell ref="A32:B32"/>
    <mergeCell ref="A33:B33"/>
    <mergeCell ref="A34:B34"/>
    <mergeCell ref="A3:A5"/>
    <mergeCell ref="B3:B5"/>
    <mergeCell ref="C3:C5"/>
  </mergeCells>
  <phoneticPr fontId="3"/>
  <printOptions verticalCentered="1"/>
  <pageMargins left="0.78740157480314965" right="0.39370078740157483" top="0.39370078740157483" bottom="0.39370078740157483" header="0.31496062992125984" footer="0.31496062992125984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2024-10-10T08:12:48Z</dcterms:created>
  <dcterms:modified xsi:type="dcterms:W3CDTF">2024-10-11T07:01:34Z</dcterms:modified>
</cp:coreProperties>
</file>