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0300" tabRatio="717" firstSheet="1" activeTab="10"/>
  </bookViews>
  <sheets>
    <sheet name="効果検証様式（集計値）" sheetId="1" r:id="rId1"/>
    <sheet name="R3.10" sheetId="90" r:id="rId2"/>
    <sheet name="R3.11" sheetId="114" r:id="rId3"/>
    <sheet name="R3.12" sheetId="115" r:id="rId4"/>
    <sheet name="R4.1" sheetId="116" r:id="rId5"/>
    <sheet name="R4.4" sheetId="119" r:id="rId6"/>
    <sheet name="R4.5" sheetId="120" r:id="rId7"/>
    <sheet name="R4.6" sheetId="121" r:id="rId8"/>
    <sheet name="R4.7" sheetId="122" r:id="rId9"/>
    <sheet name="R4.9" sheetId="124" r:id="rId10"/>
    <sheet name="R4.10" sheetId="125" r:id="rId11"/>
    <sheet name="元" sheetId="111" r:id="rId12"/>
    <sheet name="..." sheetId="113" r:id="rId13"/>
  </sheets>
  <definedNames>
    <definedName name="_xlnm.Print_Area" localSheetId="0">'効果検証様式（集計値）'!$A$1:$G$40</definedName>
    <definedName name="_xlnm.Print_Area" localSheetId="1">'R3.10'!$A$1:$J$89</definedName>
    <definedName name="_xlnm.Print_Area" localSheetId="11">元!$A$1:$J$90</definedName>
    <definedName name="_xlnm.Print_Area" localSheetId="12">'...'!$A$1:$J$90</definedName>
    <definedName name="_xlnm.Print_Area" localSheetId="2">'R3.11'!$A$1:$J$89</definedName>
    <definedName name="_xlnm.Print_Area" localSheetId="3">'R3.12'!$A$1:$J$89</definedName>
    <definedName name="_xlnm.Print_Area" localSheetId="4">'R4.1'!$A$1:$J$89</definedName>
    <definedName name="_xlnm.Print_Area" localSheetId="5">'R4.4'!$A$1:$J$89</definedName>
    <definedName name="_xlnm.Print_Area" localSheetId="6">'R4.5'!$A$1:$J$89</definedName>
    <definedName name="_xlnm.Print_Area" localSheetId="7">'R4.6'!$A$1:$J$89</definedName>
    <definedName name="_xlnm.Print_Area" localSheetId="8">'R4.7'!$A$1:$J$89</definedName>
    <definedName name="_xlnm.Print_Area" localSheetId="9">'R4.9'!$A$1:$J$89</definedName>
    <definedName name="_xlnm.Print_Area" localSheetId="10">'R4.10'!$A$1:$J$89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<sst xmlns="http://schemas.openxmlformats.org/spreadsheetml/2006/main" xmlns:r="http://schemas.openxmlformats.org/officeDocument/2006/relationships" count="79" uniqueCount="79">
  <si>
    <t>作成年月日</t>
    <rPh sb="0" eb="2">
      <t>サクセイ</t>
    </rPh>
    <rPh sb="2" eb="5">
      <t>ネンガッピ</t>
    </rPh>
    <phoneticPr fontId="2"/>
  </si>
  <si>
    <t>各都道府県において講じた措置を定性的に記載</t>
    <rPh sb="0" eb="1">
      <t>カク</t>
    </rPh>
    <rPh sb="1" eb="5">
      <t>トドウフケン</t>
    </rPh>
    <rPh sb="9" eb="10">
      <t>コウ</t>
    </rPh>
    <rPh sb="12" eb="14">
      <t>ソチ</t>
    </rPh>
    <rPh sb="15" eb="18">
      <t>テイセイテキ</t>
    </rPh>
    <rPh sb="19" eb="21">
      <t>キサイ</t>
    </rPh>
    <phoneticPr fontId="2"/>
  </si>
  <si>
    <t>割引率（％）</t>
    <rPh sb="0" eb="3">
      <t>ワリビキリツ</t>
    </rPh>
    <phoneticPr fontId="2"/>
  </si>
  <si>
    <t>④-1：旅行会社経由</t>
    <rPh sb="4" eb="6">
      <t>リョコウ</t>
    </rPh>
    <rPh sb="6" eb="8">
      <t>カイシャ</t>
    </rPh>
    <rPh sb="8" eb="10">
      <t>ケイユ</t>
    </rPh>
    <phoneticPr fontId="2"/>
  </si>
  <si>
    <t>①</t>
  </si>
  <si>
    <t>都道府県名</t>
    <rPh sb="0" eb="4">
      <t>トドウフケン</t>
    </rPh>
    <rPh sb="4" eb="5">
      <t>メイ</t>
    </rPh>
    <phoneticPr fontId="2"/>
  </si>
  <si>
    <t>対象商品の内容</t>
  </si>
  <si>
    <t>割引額（固定）（円）</t>
    <rPh sb="0" eb="3">
      <t>ワリビキガク</t>
    </rPh>
    <rPh sb="4" eb="6">
      <t>コテイ</t>
    </rPh>
    <rPh sb="8" eb="9">
      <t>エン</t>
    </rPh>
    <phoneticPr fontId="2"/>
  </si>
  <si>
    <t>合計</t>
    <rPh sb="0" eb="2">
      <t>ゴウケイ</t>
    </rPh>
    <phoneticPr fontId="2"/>
  </si>
  <si>
    <t>②</t>
  </si>
  <si>
    <t>事業名</t>
    <rPh sb="0" eb="3">
      <t>ジギョウメイ</t>
    </rPh>
    <phoneticPr fontId="2"/>
  </si>
  <si>
    <t>④-2：宿直販等</t>
    <rPh sb="4" eb="5">
      <t>ヤド</t>
    </rPh>
    <rPh sb="5" eb="7">
      <t>チョクハン</t>
    </rPh>
    <rPh sb="7" eb="8">
      <t>トウ</t>
    </rPh>
    <phoneticPr fontId="2"/>
  </si>
  <si>
    <t xml:space="preserve">②-8：宿直販等（日帰り）　　 </t>
    <rPh sb="9" eb="11">
      <t>ヒガエ</t>
    </rPh>
    <phoneticPr fontId="2"/>
  </si>
  <si>
    <t>事業名（実施期間）</t>
    <rPh sb="0" eb="3">
      <t>ジギョウメイ</t>
    </rPh>
    <rPh sb="4" eb="8">
      <t>ジッシキカン</t>
    </rPh>
    <phoneticPr fontId="2"/>
  </si>
  <si>
    <t>対象商品の数量</t>
    <rPh sb="5" eb="7">
      <t>スウリョウ</t>
    </rPh>
    <phoneticPr fontId="2"/>
  </si>
  <si>
    <t>上限額（円）</t>
    <rPh sb="0" eb="3">
      <t>ジョウゲンガク</t>
    </rPh>
    <rPh sb="4" eb="5">
      <t>エン</t>
    </rPh>
    <phoneticPr fontId="2"/>
  </si>
  <si>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2"/>
  </si>
  <si>
    <t>販売金額（円）</t>
    <rPh sb="0" eb="2">
      <t>ハンバイ</t>
    </rPh>
    <rPh sb="2" eb="4">
      <t>キンガク</t>
    </rPh>
    <rPh sb="5" eb="6">
      <t>エン</t>
    </rPh>
    <phoneticPr fontId="2"/>
  </si>
  <si>
    <t>②-1：旅行会社経由</t>
    <rPh sb="4" eb="6">
      <t>リョコウ</t>
    </rPh>
    <rPh sb="6" eb="8">
      <t>カイシャ</t>
    </rPh>
    <rPh sb="8" eb="10">
      <t>ケイユ</t>
    </rPh>
    <phoneticPr fontId="2"/>
  </si>
  <si>
    <r>
      <t>②-6：</t>
    </r>
    <r>
      <rPr>
        <sz val="6"/>
        <color theme="1"/>
        <rFont val="ＭＳ Ｐゴシック"/>
      </rPr>
      <t xml:space="preserve"> </t>
    </r>
    <r>
      <rPr>
        <sz val="9"/>
        <color theme="1"/>
        <rFont val="ＭＳ Ｐゴシック"/>
      </rPr>
      <t>旅行会社経由(日帰り)</t>
    </r>
    <rPh sb="12" eb="14">
      <t>ヒガエ</t>
    </rPh>
    <phoneticPr fontId="2"/>
  </si>
  <si>
    <t>②-2：旅行会社経由（日帰り）</t>
    <rPh sb="11" eb="13">
      <t>ヒガエ</t>
    </rPh>
    <phoneticPr fontId="2"/>
  </si>
  <si>
    <t>②-3：宿直販等</t>
    <rPh sb="4" eb="5">
      <t>ヤド</t>
    </rPh>
    <rPh sb="5" eb="7">
      <t>チョクハン</t>
    </rPh>
    <rPh sb="7" eb="8">
      <t>トウ</t>
    </rPh>
    <phoneticPr fontId="2"/>
  </si>
  <si>
    <t>②-4：宿直販等（日帰り）</t>
    <rPh sb="9" eb="11">
      <t>ヒガエ</t>
    </rPh>
    <phoneticPr fontId="2"/>
  </si>
  <si>
    <t>②-14：割引水準及びｸｰﾎﾟﾝ付与水準※3</t>
    <rPh sb="5" eb="7">
      <t>ワリビキ</t>
    </rPh>
    <rPh sb="7" eb="9">
      <t>スイジュン</t>
    </rPh>
    <rPh sb="9" eb="10">
      <t>オヨ</t>
    </rPh>
    <rPh sb="16" eb="18">
      <t>フヨ</t>
    </rPh>
    <rPh sb="18" eb="20">
      <t>スイジュン</t>
    </rPh>
    <phoneticPr fontId="2"/>
  </si>
  <si>
    <t>対象商品の販売方法とその販売割合</t>
    <rPh sb="0" eb="2">
      <t>タイショウ</t>
    </rPh>
    <rPh sb="2" eb="4">
      <t>ショウヒン</t>
    </rPh>
    <rPh sb="5" eb="7">
      <t>ハンバイ</t>
    </rPh>
    <rPh sb="7" eb="9">
      <t>ホウホウ</t>
    </rPh>
    <rPh sb="12" eb="14">
      <t>ハンバイ</t>
    </rPh>
    <rPh sb="14" eb="16">
      <t>ワリアイ</t>
    </rPh>
    <phoneticPr fontId="2"/>
  </si>
  <si>
    <t>補助金額（円）</t>
    <rPh sb="5" eb="6">
      <t>エン</t>
    </rPh>
    <phoneticPr fontId="2"/>
  </si>
  <si>
    <r>
      <t>②-13：</t>
    </r>
    <r>
      <rPr>
        <sz val="8"/>
        <color theme="1"/>
        <rFont val="ＭＳ Ｐゴシック"/>
      </rPr>
      <t>1人あたりの平均旅行代金（日帰り）（円）※2</t>
    </r>
    <rPh sb="6" eb="7">
      <t>ニン</t>
    </rPh>
    <rPh sb="11" eb="13">
      <t>ヘイキン</t>
    </rPh>
    <rPh sb="13" eb="15">
      <t>リョコウ</t>
    </rPh>
    <rPh sb="15" eb="17">
      <t>ダイキン</t>
    </rPh>
    <rPh sb="18" eb="20">
      <t>ヒガエ</t>
    </rPh>
    <rPh sb="23" eb="24">
      <t>エン</t>
    </rPh>
    <phoneticPr fontId="2"/>
  </si>
  <si>
    <t>旅行割引額</t>
    <rPh sb="0" eb="2">
      <t>リョコウ</t>
    </rPh>
    <rPh sb="2" eb="4">
      <t>ワリビキ</t>
    </rPh>
    <rPh sb="4" eb="5">
      <t>ガク</t>
    </rPh>
    <phoneticPr fontId="2"/>
  </si>
  <si>
    <t>小計</t>
    <rPh sb="0" eb="1">
      <t>ショウ</t>
    </rPh>
    <rPh sb="1" eb="2">
      <t>ケイ</t>
    </rPh>
    <phoneticPr fontId="2"/>
  </si>
  <si>
    <t>②-9：ｸｰﾎﾟﾝ使用額</t>
  </si>
  <si>
    <t>4/6-4/30</t>
  </si>
  <si>
    <t>②-5：旅行会社経由</t>
    <rPh sb="4" eb="6">
      <t>リョコウ</t>
    </rPh>
    <rPh sb="6" eb="8">
      <t>カイシャ</t>
    </rPh>
    <rPh sb="8" eb="10">
      <t>ケイユ</t>
    </rPh>
    <phoneticPr fontId="2"/>
  </si>
  <si>
    <t>②-7：宿直販等</t>
    <rPh sb="4" eb="5">
      <t>ヤド</t>
    </rPh>
    <rPh sb="5" eb="7">
      <t>チョクハン</t>
    </rPh>
    <rPh sb="7" eb="8">
      <t>トウ</t>
    </rPh>
    <phoneticPr fontId="2"/>
  </si>
  <si>
    <t>②-2：旅行会社経由（日帰り）</t>
    <rPh sb="4" eb="6">
      <t>リョコウ</t>
    </rPh>
    <rPh sb="6" eb="8">
      <t>カイシャ</t>
    </rPh>
    <rPh sb="8" eb="10">
      <t>ケイユ</t>
    </rPh>
    <rPh sb="11" eb="13">
      <t>ヒガエ</t>
    </rPh>
    <phoneticPr fontId="2"/>
  </si>
  <si>
    <t>②-11：延べ旅行者数（日帰り）（人）　</t>
    <rPh sb="12" eb="14">
      <t>ヒガエ</t>
    </rPh>
    <phoneticPr fontId="2"/>
  </si>
  <si>
    <t>②-12：1人泊あたりの平均旅行代金（円）※2</t>
    <rPh sb="6" eb="7">
      <t>ニン</t>
    </rPh>
    <rPh sb="7" eb="8">
      <t>ハク</t>
    </rPh>
    <rPh sb="12" eb="14">
      <t>ヘイキン</t>
    </rPh>
    <rPh sb="14" eb="16">
      <t>リョコウ</t>
    </rPh>
    <rPh sb="16" eb="18">
      <t>ダイキン</t>
    </rPh>
    <rPh sb="19" eb="20">
      <t>エン</t>
    </rPh>
    <phoneticPr fontId="2"/>
  </si>
  <si>
    <t>②-13：1人あたりの平均旅行代金（日帰り）（円）※2</t>
    <rPh sb="6" eb="7">
      <t>ニン</t>
    </rPh>
    <rPh sb="11" eb="13">
      <t>ヘイキン</t>
    </rPh>
    <rPh sb="13" eb="15">
      <t>リョコウ</t>
    </rPh>
    <rPh sb="15" eb="17">
      <t>ダイキン</t>
    </rPh>
    <rPh sb="18" eb="20">
      <t>ヒガエ</t>
    </rPh>
    <rPh sb="23" eb="24">
      <t>エン</t>
    </rPh>
    <phoneticPr fontId="2"/>
  </si>
  <si>
    <t>③</t>
  </si>
  <si>
    <t>対象商品の販売時期及び利用可能時期</t>
    <rPh sb="5" eb="7">
      <t>ハンバイ</t>
    </rPh>
    <rPh sb="7" eb="9">
      <t>ジキ</t>
    </rPh>
    <rPh sb="9" eb="10">
      <t>オヨ</t>
    </rPh>
    <rPh sb="11" eb="13">
      <t>リヨウ</t>
    </rPh>
    <rPh sb="13" eb="15">
      <t>カノウ</t>
    </rPh>
    <rPh sb="15" eb="17">
      <t>ジキ</t>
    </rPh>
    <phoneticPr fontId="2"/>
  </si>
  <si>
    <t>自</t>
    <rPh sb="0" eb="1">
      <t>ジ</t>
    </rPh>
    <phoneticPr fontId="2"/>
  </si>
  <si>
    <t>クーポン</t>
  </si>
  <si>
    <t>１人旅行代金10000円以上</t>
    <rPh sb="11" eb="14">
      <t>エンイジョウ</t>
    </rPh>
    <phoneticPr fontId="2"/>
  </si>
  <si>
    <t>至</t>
    <rPh sb="0" eb="1">
      <t>イタ</t>
    </rPh>
    <phoneticPr fontId="2"/>
  </si>
  <si>
    <t>③-1：販売期間</t>
    <rPh sb="4" eb="6">
      <t>ハンバイ</t>
    </rPh>
    <rPh sb="6" eb="8">
      <t>キカン</t>
    </rPh>
    <phoneticPr fontId="2"/>
  </si>
  <si>
    <t>-</t>
  </si>
  <si>
    <t>販売金額（円）
※1</t>
    <rPh sb="0" eb="2">
      <t>ハンバイ</t>
    </rPh>
    <rPh sb="2" eb="4">
      <t>キンガク</t>
    </rPh>
    <rPh sb="5" eb="6">
      <t>エン</t>
    </rPh>
    <phoneticPr fontId="2"/>
  </si>
  <si>
    <t>③-2：割引の対象となる旅行期間</t>
    <rPh sb="4" eb="6">
      <t>ワリビキ</t>
    </rPh>
    <rPh sb="7" eb="9">
      <t>タイショウ</t>
    </rPh>
    <rPh sb="12" eb="14">
      <t>リョコウ</t>
    </rPh>
    <rPh sb="14" eb="16">
      <t>キカン</t>
    </rPh>
    <phoneticPr fontId="2"/>
  </si>
  <si>
    <t>④</t>
  </si>
  <si>
    <t>１人旅行代金6000円以上</t>
    <rPh sb="10" eb="11">
      <t>エン</t>
    </rPh>
    <rPh sb="11" eb="13">
      <t>イジョウ</t>
    </rPh>
    <phoneticPr fontId="2"/>
  </si>
  <si>
    <t>販路ごとの販売割合</t>
    <rPh sb="0" eb="2">
      <t>ハンロ</t>
    </rPh>
    <rPh sb="5" eb="7">
      <t>ハンバイ</t>
    </rPh>
    <rPh sb="7" eb="9">
      <t>ワリアイ</t>
    </rPh>
    <phoneticPr fontId="2"/>
  </si>
  <si>
    <t>⑤</t>
  </si>
  <si>
    <t>効果検証様式（県民割支援）</t>
    <rPh sb="0" eb="2">
      <t>コウカ</t>
    </rPh>
    <rPh sb="2" eb="4">
      <t>ケンショウ</t>
    </rPh>
    <rPh sb="4" eb="6">
      <t>ヨウシキ</t>
    </rPh>
    <rPh sb="7" eb="9">
      <t>ケンミン</t>
    </rPh>
    <rPh sb="9" eb="10">
      <t>ワ</t>
    </rPh>
    <rPh sb="10" eb="12">
      <t>シエン</t>
    </rPh>
    <phoneticPr fontId="2"/>
  </si>
  <si>
    <t>4/1-4/15</t>
  </si>
  <si>
    <t>②-4：宿直販等（日帰り）</t>
    <rPh sb="4" eb="5">
      <t>ヤド</t>
    </rPh>
    <rPh sb="5" eb="7">
      <t>チョクハン</t>
    </rPh>
    <rPh sb="7" eb="8">
      <t>トウ</t>
    </rPh>
    <rPh sb="9" eb="11">
      <t>ヒガエ</t>
    </rPh>
    <phoneticPr fontId="2"/>
  </si>
  <si>
    <t>条件等</t>
    <rPh sb="0" eb="2">
      <t>ジョウケン</t>
    </rPh>
    <rPh sb="2" eb="3">
      <t>トウ</t>
    </rPh>
    <phoneticPr fontId="2"/>
  </si>
  <si>
    <t>旅行割引</t>
    <rPh sb="0" eb="2">
      <t>リョコウ</t>
    </rPh>
    <rPh sb="2" eb="4">
      <t>ワリビキ</t>
    </rPh>
    <phoneticPr fontId="2"/>
  </si>
  <si>
    <t>１人旅行代金20000円以上</t>
    <rPh sb="1" eb="2">
      <t>ニン</t>
    </rPh>
    <rPh sb="2" eb="6">
      <t>リョコウダイキン</t>
    </rPh>
    <rPh sb="11" eb="12">
      <t>エン</t>
    </rPh>
    <rPh sb="12" eb="14">
      <t>イジョウ</t>
    </rPh>
    <phoneticPr fontId="2"/>
  </si>
  <si>
    <t>１人旅行代金2500円以上</t>
    <rPh sb="10" eb="11">
      <t>エン</t>
    </rPh>
    <rPh sb="11" eb="13">
      <t>イジョウ</t>
    </rPh>
    <phoneticPr fontId="2"/>
  </si>
  <si>
    <t>②-6：旅行会社経由（日帰り）</t>
    <rPh sb="4" eb="6">
      <t>リョコウ</t>
    </rPh>
    <rPh sb="6" eb="8">
      <t>カイシャ</t>
    </rPh>
    <rPh sb="8" eb="10">
      <t>ケイユ</t>
    </rPh>
    <rPh sb="11" eb="13">
      <t>ヒガエ</t>
    </rPh>
    <phoneticPr fontId="2"/>
  </si>
  <si>
    <t>②-8：宿直販等（日帰り）</t>
    <rPh sb="4" eb="5">
      <t>ヤド</t>
    </rPh>
    <rPh sb="5" eb="7">
      <t>チョクハン</t>
    </rPh>
    <rPh sb="7" eb="8">
      <t>トウ</t>
    </rPh>
    <rPh sb="9" eb="11">
      <t>ヒガエ</t>
    </rPh>
    <phoneticPr fontId="2"/>
  </si>
  <si>
    <t>○○○○割</t>
    <rPh sb="4" eb="5">
      <t>ワリ</t>
    </rPh>
    <phoneticPr fontId="2"/>
  </si>
  <si>
    <t>②-10：延べ宿泊者数（人泊）※1</t>
    <rPh sb="5" eb="6">
      <t>ノ</t>
    </rPh>
    <rPh sb="7" eb="9">
      <t>シュクハク</t>
    </rPh>
    <rPh sb="9" eb="10">
      <t>シャ</t>
    </rPh>
    <rPh sb="10" eb="11">
      <t>スウ</t>
    </rPh>
    <rPh sb="13" eb="14">
      <t>ハク</t>
    </rPh>
    <phoneticPr fontId="2"/>
  </si>
  <si>
    <t>②-11：延べ旅行者数（日帰り）（人）</t>
    <rPh sb="5" eb="6">
      <t>ノ</t>
    </rPh>
    <rPh sb="7" eb="10">
      <t>リョコウシャ</t>
    </rPh>
    <rPh sb="10" eb="11">
      <t>スウ</t>
    </rPh>
    <rPh sb="12" eb="14">
      <t>ヒガエ</t>
    </rPh>
    <phoneticPr fontId="2"/>
  </si>
  <si>
    <t>※1　例：2泊3日、3名での旅行の場合、延べ宿泊者数「6人泊」でカウント</t>
    <rPh sb="22" eb="24">
      <t>シュクハク</t>
    </rPh>
    <rPh sb="28" eb="30">
      <t>ニンハク</t>
    </rPh>
    <phoneticPr fontId="2"/>
  </si>
  <si>
    <t>※4　事業停止期間などを除いた、実際に旅行割引の対象となっていた日数</t>
  </si>
  <si>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2"/>
  </si>
  <si>
    <t>③-3：延べ対象旅行期間（日）※3</t>
    <rPh sb="4" eb="5">
      <t>ノ</t>
    </rPh>
    <rPh sb="6" eb="8">
      <t>タイショウ</t>
    </rPh>
    <rPh sb="8" eb="10">
      <t>リョコウ</t>
    </rPh>
    <rPh sb="10" eb="12">
      <t>キカン</t>
    </rPh>
    <rPh sb="13" eb="14">
      <t>ニチ</t>
    </rPh>
    <phoneticPr fontId="2"/>
  </si>
  <si>
    <t>※3　③‐２のうち、実際に旅行割引の対象となっていた日数</t>
    <rPh sb="10" eb="12">
      <t>ジッサイ</t>
    </rPh>
    <rPh sb="13" eb="15">
      <t>リョコウ</t>
    </rPh>
    <rPh sb="15" eb="17">
      <t>ワリビキ</t>
    </rPh>
    <rPh sb="18" eb="20">
      <t>タイショウ</t>
    </rPh>
    <rPh sb="26" eb="28">
      <t>ニッスウ</t>
    </rPh>
    <phoneticPr fontId="2"/>
  </si>
  <si>
    <t>③-3：延べ対象旅行期間（日）※4</t>
    <rPh sb="4" eb="5">
      <t>ノ</t>
    </rPh>
    <rPh sb="6" eb="8">
      <t>タイショウ</t>
    </rPh>
    <rPh sb="8" eb="10">
      <t>リョコウ</t>
    </rPh>
    <rPh sb="10" eb="12">
      <t>キカン</t>
    </rPh>
    <rPh sb="13" eb="14">
      <t>ニチ</t>
    </rPh>
    <phoneticPr fontId="2"/>
  </si>
  <si>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2"/>
  </si>
  <si>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2"/>
  </si>
  <si>
    <t>広島県</t>
    <rPh sb="0" eb="2">
      <t>ヒロシマ</t>
    </rPh>
    <rPh sb="2" eb="3">
      <t>ケン</t>
    </rPh>
    <phoneticPr fontId="2"/>
  </si>
  <si>
    <t xml:space="preserve">【割引制度】
・宿泊事業者及び旅行業者から不正な補助金申請をしないことについての誓約書を提出させた
・不正が疑われる場合の立ち入り調査の実施
・不正が判明した場合、返還請求又は、捜査機関への通報のスキームの設定
【地域クーポン】
・ナンバリングによる複製防止をした
・宿泊事業者及び旅行業者によるクーポン券の配布実績・管理（在庫管理）を徹底した
・宿泊事業者及び旅行業者に有効期間の記入をさせた
　また、利用可能店舗へは有効期間確認の徹底をさせた
・利用期間を旅行期間中に限定することにより、転売防止を図った
</t>
    <rPh sb="1" eb="5">
      <t>ワリビキセイド</t>
    </rPh>
    <rPh sb="8" eb="13">
      <t>シュクハクジギョウシャ</t>
    </rPh>
    <rPh sb="13" eb="14">
      <t>オヨ</t>
    </rPh>
    <rPh sb="15" eb="19">
      <t>リョコウギョウシャ</t>
    </rPh>
    <rPh sb="21" eb="23">
      <t>フセイ</t>
    </rPh>
    <rPh sb="24" eb="27">
      <t>ホジョキン</t>
    </rPh>
    <rPh sb="27" eb="29">
      <t>シンセイ</t>
    </rPh>
    <rPh sb="40" eb="43">
      <t>セイヤクショ</t>
    </rPh>
    <rPh sb="44" eb="46">
      <t>テイシュツ</t>
    </rPh>
    <rPh sb="51" eb="53">
      <t>フセイ</t>
    </rPh>
    <rPh sb="54" eb="55">
      <t>ウタガ</t>
    </rPh>
    <rPh sb="58" eb="60">
      <t>バアイ</t>
    </rPh>
    <rPh sb="61" eb="62">
      <t>タ</t>
    </rPh>
    <rPh sb="63" eb="64">
      <t>イ</t>
    </rPh>
    <rPh sb="65" eb="67">
      <t>チョウサ</t>
    </rPh>
    <rPh sb="68" eb="70">
      <t>ジッシ</t>
    </rPh>
    <rPh sb="72" eb="74">
      <t>フセイ</t>
    </rPh>
    <rPh sb="75" eb="77">
      <t>ハンメイ</t>
    </rPh>
    <rPh sb="79" eb="81">
      <t>バアイ</t>
    </rPh>
    <rPh sb="82" eb="86">
      <t>ヘンカンセイキュウ</t>
    </rPh>
    <rPh sb="86" eb="87">
      <t>マタ</t>
    </rPh>
    <rPh sb="89" eb="93">
      <t>ソウサキカン</t>
    </rPh>
    <rPh sb="95" eb="97">
      <t>ツウホウ</t>
    </rPh>
    <rPh sb="103" eb="105">
      <t>セッテイ</t>
    </rPh>
    <rPh sb="107" eb="109">
      <t>チイキ</t>
    </rPh>
    <rPh sb="125" eb="129">
      <t>フクセイボウシ</t>
    </rPh>
    <rPh sb="134" eb="139">
      <t>シュクハクジギョウシャ</t>
    </rPh>
    <rPh sb="139" eb="140">
      <t>オヨ</t>
    </rPh>
    <rPh sb="141" eb="145">
      <t>リョコウギョウシャ</t>
    </rPh>
    <rPh sb="152" eb="153">
      <t>ケン</t>
    </rPh>
    <rPh sb="154" eb="156">
      <t>ハイフ</t>
    </rPh>
    <rPh sb="156" eb="158">
      <t>ジッセキ</t>
    </rPh>
    <rPh sb="159" eb="161">
      <t>カンリ</t>
    </rPh>
    <rPh sb="162" eb="166">
      <t>ザイコカンリ</t>
    </rPh>
    <rPh sb="168" eb="170">
      <t>テッテイ</t>
    </rPh>
    <rPh sb="174" eb="179">
      <t>シュクハクジギョウシャ</t>
    </rPh>
    <rPh sb="179" eb="180">
      <t>オヨ</t>
    </rPh>
    <rPh sb="181" eb="185">
      <t>リョコウギョウシャ</t>
    </rPh>
    <rPh sb="186" eb="190">
      <t>ユウコウキカン</t>
    </rPh>
    <rPh sb="191" eb="193">
      <t>キニュウ</t>
    </rPh>
    <rPh sb="202" eb="208">
      <t>リヨウカノウテンポ</t>
    </rPh>
    <rPh sb="210" eb="216">
      <t>ユウコウキカンカクニン</t>
    </rPh>
    <rPh sb="217" eb="219">
      <t>テッテイ</t>
    </rPh>
    <rPh sb="225" eb="229">
      <t>リヨウキカン</t>
    </rPh>
    <rPh sb="230" eb="235">
      <t>リョコウキカンチュウ</t>
    </rPh>
    <rPh sb="236" eb="238">
      <t>ゲンテイ</t>
    </rPh>
    <rPh sb="246" eb="250">
      <t>テンバイボウシ</t>
    </rPh>
    <rPh sb="251" eb="252">
      <t>ハカ</t>
    </rPh>
    <phoneticPr fontId="2"/>
  </si>
  <si>
    <t>やっぱ広島じゃ割・地域観光支援割（R3.10.15～R4.10.10）</t>
  </si>
  <si>
    <t>やっぱ広島じゃ割（県民割）</t>
    <rPh sb="3" eb="5">
      <t>ヒロシマ</t>
    </rPh>
    <rPh sb="7" eb="8">
      <t>ワリ</t>
    </rPh>
    <rPh sb="9" eb="11">
      <t>ケンミン</t>
    </rPh>
    <rPh sb="11" eb="12">
      <t>ワリ</t>
    </rPh>
    <phoneticPr fontId="2"/>
  </si>
  <si>
    <t>１人旅行代金6000円以上</t>
  </si>
  <si>
    <t>１人旅行代金4000円～6000円未満</t>
    <rPh sb="16" eb="17">
      <t>エン</t>
    </rPh>
    <rPh sb="17" eb="19">
      <t>ミマン</t>
    </rPh>
    <phoneticPr fontId="2"/>
  </si>
  <si>
    <t>効果検証様式（県民割）</t>
    <rPh sb="0" eb="2">
      <t>コウカ</t>
    </rPh>
    <rPh sb="2" eb="4">
      <t>ケンショウ</t>
    </rPh>
    <rPh sb="4" eb="6">
      <t>ヨウシキ</t>
    </rPh>
    <rPh sb="7" eb="9">
      <t>ケンミン</t>
    </rPh>
    <rPh sb="9" eb="10">
      <t>ワリ</t>
    </rPh>
    <phoneticPr fontId="2"/>
  </si>
  <si>
    <t>※3　事業停止期間などを除いた、実際に旅行割引の対象となっていた日数</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</si>
</sst>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10">
    <font>
      <sz val="11"/>
      <color theme="1"/>
      <name val="游ゴシック"/>
      <family val="3"/>
      <scheme val="minor"/>
    </font>
    <font>
      <sz val="11"/>
      <color auto="1"/>
      <name val="ＭＳ Ｐゴシック"/>
      <family val="3"/>
    </font>
    <font>
      <sz val="6"/>
      <color auto="1"/>
      <name val="游ゴシック"/>
      <family val="3"/>
    </font>
    <font>
      <sz val="10"/>
      <color theme="1"/>
      <name val="ＭＳ Ｐゴシック"/>
      <family val="3"/>
    </font>
    <font>
      <b/>
      <sz val="10"/>
      <color theme="1"/>
      <name val="ＭＳ Ｐゴシック"/>
      <family val="3"/>
    </font>
    <font>
      <sz val="9"/>
      <color theme="1"/>
      <name val="ＭＳ Ｐゴシック"/>
      <family val="3"/>
    </font>
    <font>
      <sz val="9"/>
      <color auto="1"/>
      <name val="ＭＳ Ｐゴシック"/>
      <family val="3"/>
    </font>
    <font>
      <sz val="10"/>
      <color rgb="FFFF0000"/>
      <name val="ＭＳ Ｐゴシック"/>
      <family val="3"/>
    </font>
    <font>
      <sz val="9"/>
      <color rgb="FFFF0000"/>
      <name val="ＭＳ Ｐゴシック"/>
      <family val="3"/>
    </font>
    <font>
      <sz val="11"/>
      <color theme="1"/>
      <name val="游ゴシック"/>
      <family val="3"/>
      <scheme val="minor"/>
    </font>
  </fonts>
  <fills count="3">
    <fill>
      <patternFill patternType="none"/>
    </fill>
    <fill>
      <patternFill patternType="gray125"/>
    </fill>
    <fill>
      <patternFill patternType="solid">
        <fgColor theme="0" tint="-0.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thin">
        <color indexed="64"/>
      </top>
      <bottom style="medium">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right style="medium">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thin">
        <color indexed="64"/>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xf numFmtId="38" fontId="9" fillId="0" borderId="0" applyFont="0" applyFill="0" applyBorder="0" applyAlignment="0" applyProtection="0">
      <alignment vertical="center"/>
    </xf>
  </cellStyleXfs>
  <cellXfs count="158">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3" fillId="0" borderId="2"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3" xfId="0" applyFont="1" applyBorder="1" applyAlignment="1">
      <alignment vertical="center"/>
    </xf>
    <xf numFmtId="0" fontId="5" fillId="0" borderId="8" xfId="0" applyFont="1" applyBorder="1" applyAlignment="1">
      <alignment horizontal="left"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6" fillId="0" borderId="2" xfId="0" applyFont="1" applyBorder="1" applyAlignment="1">
      <alignment vertical="center" wrapText="1"/>
    </xf>
    <xf numFmtId="0" fontId="7" fillId="0" borderId="1" xfId="0" applyFont="1" applyBorder="1" applyAlignment="1">
      <alignment vertical="center"/>
    </xf>
    <xf numFmtId="0" fontId="3"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horizontal="righ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8" fillId="0" borderId="12" xfId="0" applyFont="1" applyBorder="1" applyAlignment="1">
      <alignment horizontal="left" vertical="center" wrapText="1"/>
    </xf>
    <xf numFmtId="3" fontId="8" fillId="0" borderId="13" xfId="0" applyNumberFormat="1" applyFont="1" applyBorder="1" applyAlignment="1">
      <alignment horizontal="right" vertical="center"/>
    </xf>
    <xf numFmtId="3" fontId="8" fillId="0" borderId="14" xfId="0" applyNumberFormat="1" applyFont="1" applyBorder="1" applyAlignment="1">
      <alignment horizontal="right" vertical="center"/>
    </xf>
    <xf numFmtId="3" fontId="8"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3" fontId="8" fillId="0" borderId="15" xfId="0" applyNumberFormat="1" applyFont="1" applyBorder="1" applyAlignment="1">
      <alignment horizontal="right" vertical="center"/>
    </xf>
    <xf numFmtId="38" fontId="8" fillId="0" borderId="13" xfId="2" applyFont="1" applyBorder="1" applyAlignment="1">
      <alignment horizontal="right" vertical="center"/>
    </xf>
    <xf numFmtId="38" fontId="8" fillId="0" borderId="25" xfId="2" applyFont="1" applyBorder="1" applyAlignment="1">
      <alignment horizontal="right" vertical="center"/>
    </xf>
    <xf numFmtId="3" fontId="8" fillId="0" borderId="19" xfId="0" applyNumberFormat="1" applyFont="1" applyBorder="1" applyAlignment="1">
      <alignment horizontal="right" vertical="center"/>
    </xf>
    <xf numFmtId="3" fontId="8" fillId="0" borderId="18" xfId="0" applyNumberFormat="1" applyFont="1" applyBorder="1" applyAlignment="1">
      <alignment horizontal="right" vertical="center"/>
    </xf>
    <xf numFmtId="0" fontId="5" fillId="0" borderId="0" xfId="0" applyFont="1" applyAlignment="1">
      <alignment horizontal="center" vertical="center"/>
    </xf>
    <xf numFmtId="57" fontId="8" fillId="0" borderId="20" xfId="0" applyNumberFormat="1" applyFont="1" applyBorder="1" applyAlignment="1">
      <alignment horizontal="center" vertical="center"/>
    </xf>
    <xf numFmtId="57" fontId="8" fillId="0" borderId="21" xfId="0" applyNumberFormat="1" applyFont="1" applyBorder="1" applyAlignment="1">
      <alignment horizontal="center" vertical="center"/>
    </xf>
    <xf numFmtId="176" fontId="8" fillId="0" borderId="26" xfId="0" applyNumberFormat="1" applyFont="1" applyBorder="1" applyAlignment="1">
      <alignment horizontal="center" vertical="center"/>
    </xf>
    <xf numFmtId="176" fontId="8" fillId="0" borderId="0" xfId="0" applyNumberFormat="1" applyFont="1" applyAlignment="1">
      <alignment horizontal="center" vertical="center"/>
    </xf>
    <xf numFmtId="9" fontId="8" fillId="0" borderId="20" xfId="0" applyNumberFormat="1" applyFont="1" applyBorder="1" applyAlignment="1">
      <alignment horizontal="center" vertical="center"/>
    </xf>
    <xf numFmtId="9" fontId="8" fillId="0" borderId="21" xfId="0" applyNumberFormat="1" applyFont="1" applyBorder="1" applyAlignment="1">
      <alignment horizontal="center" vertical="center"/>
    </xf>
    <xf numFmtId="3" fontId="8" fillId="0" borderId="27" xfId="0" applyNumberFormat="1" applyFont="1" applyBorder="1" applyAlignment="1">
      <alignment horizontal="right" vertical="center"/>
    </xf>
    <xf numFmtId="3" fontId="8" fillId="0" borderId="28" xfId="0" applyNumberFormat="1" applyFont="1" applyBorder="1" applyAlignment="1">
      <alignment horizontal="right" vertical="center"/>
    </xf>
    <xf numFmtId="3" fontId="8" fillId="0" borderId="29" xfId="0" applyNumberFormat="1" applyFont="1" applyBorder="1" applyAlignment="1">
      <alignment horizontal="right" vertical="center"/>
    </xf>
    <xf numFmtId="38" fontId="8" fillId="0" borderId="30" xfId="2" applyFont="1" applyBorder="1" applyAlignment="1">
      <alignment horizontal="right" vertical="center"/>
    </xf>
    <xf numFmtId="176" fontId="8" fillId="0" borderId="31" xfId="0" applyNumberFormat="1" applyFont="1" applyBorder="1" applyAlignment="1">
      <alignment horizontal="center" vertical="center"/>
    </xf>
    <xf numFmtId="57" fontId="7" fillId="0" borderId="1" xfId="0" applyNumberFormat="1" applyFont="1" applyBorder="1" applyAlignment="1">
      <alignment horizontal="center" vertical="center"/>
    </xf>
    <xf numFmtId="0" fontId="8" fillId="0" borderId="32" xfId="0" applyFont="1" applyBorder="1" applyAlignment="1">
      <alignment horizontal="left" vertical="center" wrapText="1"/>
    </xf>
    <xf numFmtId="3" fontId="8" fillId="0" borderId="33" xfId="0" applyNumberFormat="1" applyFont="1" applyBorder="1" applyAlignment="1">
      <alignment horizontal="right" vertical="center"/>
    </xf>
    <xf numFmtId="3" fontId="8" fillId="0" borderId="34" xfId="0" applyNumberFormat="1" applyFont="1" applyBorder="1" applyAlignment="1">
      <alignment horizontal="right" vertical="center"/>
    </xf>
    <xf numFmtId="3" fontId="8" fillId="0" borderId="35" xfId="0" applyNumberFormat="1" applyFont="1" applyBorder="1" applyAlignment="1">
      <alignment horizontal="right" vertical="center"/>
    </xf>
    <xf numFmtId="3" fontId="8" fillId="0" borderId="36" xfId="0" applyNumberFormat="1" applyFont="1" applyBorder="1" applyAlignment="1">
      <alignment horizontal="right" vertical="center"/>
    </xf>
    <xf numFmtId="0" fontId="5" fillId="0" borderId="33" xfId="0" applyFont="1" applyBorder="1" applyAlignment="1">
      <alignment horizontal="left" vertical="center"/>
    </xf>
    <xf numFmtId="3" fontId="8" fillId="0" borderId="37" xfId="0" applyNumberFormat="1" applyFont="1" applyBorder="1" applyAlignment="1">
      <alignment horizontal="right" vertical="center"/>
    </xf>
    <xf numFmtId="3" fontId="8" fillId="0" borderId="38" xfId="0" applyNumberFormat="1" applyFont="1" applyBorder="1" applyAlignment="1">
      <alignment horizontal="right" vertical="center"/>
    </xf>
    <xf numFmtId="38" fontId="8" fillId="0" borderId="33" xfId="2" applyFont="1" applyBorder="1" applyAlignment="1">
      <alignment horizontal="right" vertical="center"/>
    </xf>
    <xf numFmtId="38" fontId="8" fillId="0" borderId="39" xfId="2" applyFont="1" applyBorder="1" applyAlignment="1">
      <alignment horizontal="right" vertical="center"/>
    </xf>
    <xf numFmtId="3" fontId="8" fillId="0" borderId="40" xfId="0" applyNumberFormat="1" applyFont="1" applyBorder="1" applyAlignment="1">
      <alignment horizontal="right" vertical="center"/>
    </xf>
    <xf numFmtId="3" fontId="8" fillId="0" borderId="41" xfId="0" applyNumberFormat="1" applyFont="1" applyBorder="1" applyAlignment="1">
      <alignment horizontal="right" vertical="center"/>
    </xf>
    <xf numFmtId="57" fontId="8" fillId="0" borderId="42" xfId="0" applyNumberFormat="1" applyFont="1" applyBorder="1" applyAlignment="1">
      <alignment horizontal="center" vertical="center"/>
    </xf>
    <xf numFmtId="57" fontId="8" fillId="0" borderId="43" xfId="0" applyNumberFormat="1" applyFont="1" applyBorder="1" applyAlignment="1">
      <alignment horizontal="center" vertical="center"/>
    </xf>
    <xf numFmtId="176" fontId="8" fillId="0" borderId="44" xfId="0" applyNumberFormat="1" applyFont="1" applyBorder="1" applyAlignment="1">
      <alignment horizontal="center" vertical="center"/>
    </xf>
    <xf numFmtId="9" fontId="8" fillId="0" borderId="42" xfId="0" applyNumberFormat="1" applyFont="1" applyBorder="1" applyAlignment="1">
      <alignment horizontal="center" vertical="center"/>
    </xf>
    <xf numFmtId="9" fontId="8" fillId="0" borderId="43" xfId="0" applyNumberFormat="1" applyFont="1" applyBorder="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9" fontId="8" fillId="0" borderId="0" xfId="0" applyNumberFormat="1" applyFont="1" applyAlignment="1">
      <alignment vertical="center"/>
    </xf>
    <xf numFmtId="57" fontId="8" fillId="0" borderId="0" xfId="0" applyNumberFormat="1" applyFont="1" applyAlignment="1">
      <alignment horizontal="center" vertical="center"/>
    </xf>
    <xf numFmtId="0" fontId="3" fillId="0" borderId="0" xfId="0" applyFont="1" applyAlignment="1">
      <alignment horizontal="center" vertical="center"/>
    </xf>
    <xf numFmtId="0" fontId="5" fillId="0" borderId="45" xfId="0" applyFont="1" applyBorder="1" applyAlignment="1">
      <alignmen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46" xfId="0" applyFont="1" applyBorder="1" applyAlignment="1">
      <alignment horizontal="center" vertical="center" wrapText="1"/>
    </xf>
    <xf numFmtId="0" fontId="5" fillId="0" borderId="4"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right" vertical="center"/>
    </xf>
    <xf numFmtId="0" fontId="5" fillId="0" borderId="49" xfId="0" applyFont="1" applyBorder="1" applyAlignment="1">
      <alignment vertical="center"/>
    </xf>
    <xf numFmtId="0" fontId="5" fillId="0" borderId="2" xfId="0" applyFont="1" applyBorder="1" applyAlignment="1">
      <alignment vertical="center"/>
    </xf>
    <xf numFmtId="0" fontId="5" fillId="0" borderId="50" xfId="0" applyFont="1" applyBorder="1" applyAlignment="1">
      <alignment vertical="center"/>
    </xf>
    <xf numFmtId="0" fontId="5" fillId="0" borderId="19" xfId="0" applyFont="1" applyBorder="1" applyAlignment="1">
      <alignment horizontal="left" vertical="center"/>
    </xf>
    <xf numFmtId="0" fontId="5" fillId="0" borderId="14"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51" xfId="0" applyFont="1" applyBorder="1" applyAlignment="1">
      <alignment horizontal="right" vertical="center"/>
    </xf>
    <xf numFmtId="0" fontId="5" fillId="0" borderId="19" xfId="0" applyFont="1" applyBorder="1" applyAlignment="1">
      <alignment horizontal="left" vertical="top" wrapText="1"/>
    </xf>
    <xf numFmtId="0" fontId="5" fillId="0" borderId="19" xfId="0" applyFont="1" applyBorder="1" applyAlignment="1">
      <alignment horizontal="left" vertical="top"/>
    </xf>
    <xf numFmtId="0" fontId="8" fillId="0" borderId="14" xfId="0" applyFont="1" applyBorder="1" applyAlignment="1">
      <alignment horizontal="left" vertical="top" wrapText="1"/>
    </xf>
    <xf numFmtId="0" fontId="5" fillId="0" borderId="52" xfId="0" applyFont="1" applyBorder="1" applyAlignment="1">
      <alignment horizontal="right" vertical="center"/>
    </xf>
    <xf numFmtId="0" fontId="5" fillId="0" borderId="53" xfId="0" applyFont="1" applyBorder="1" applyAlignment="1">
      <alignment vertical="center"/>
    </xf>
    <xf numFmtId="0" fontId="5" fillId="0" borderId="12" xfId="0" applyFont="1" applyBorder="1" applyAlignment="1">
      <alignment vertical="center"/>
    </xf>
    <xf numFmtId="0" fontId="8" fillId="2" borderId="26" xfId="0" applyFont="1" applyFill="1" applyBorder="1" applyAlignment="1">
      <alignment horizontal="center" vertical="center" wrapText="1"/>
    </xf>
    <xf numFmtId="0" fontId="8" fillId="0" borderId="26" xfId="0" applyFont="1" applyBorder="1" applyAlignment="1">
      <alignment horizontal="center" vertical="center" wrapText="1"/>
    </xf>
    <xf numFmtId="3" fontId="8" fillId="0" borderId="33" xfId="0" applyNumberFormat="1" applyFont="1" applyBorder="1" applyAlignment="1">
      <alignment vertical="center"/>
    </xf>
    <xf numFmtId="3" fontId="8" fillId="0" borderId="34" xfId="0" applyNumberFormat="1" applyFont="1" applyBorder="1" applyAlignment="1">
      <alignment vertical="center"/>
    </xf>
    <xf numFmtId="3" fontId="8" fillId="0" borderId="54" xfId="0" applyNumberFormat="1" applyFont="1" applyBorder="1" applyAlignment="1">
      <alignment vertical="center"/>
    </xf>
    <xf numFmtId="3" fontId="8" fillId="0" borderId="55" xfId="0" applyNumberFormat="1" applyFont="1" applyBorder="1" applyAlignment="1">
      <alignment vertical="center"/>
    </xf>
    <xf numFmtId="3" fontId="8" fillId="2" borderId="14" xfId="0" applyNumberFormat="1" applyFont="1" applyFill="1" applyBorder="1" applyAlignment="1">
      <alignment horizontal="right" vertical="center"/>
    </xf>
    <xf numFmtId="3" fontId="8" fillId="2" borderId="15" xfId="0" applyNumberFormat="1" applyFont="1" applyFill="1" applyBorder="1" applyAlignment="1">
      <alignment horizontal="right" vertical="center"/>
    </xf>
    <xf numFmtId="3" fontId="8" fillId="0" borderId="56" xfId="0" applyNumberFormat="1" applyFont="1" applyBorder="1" applyAlignment="1">
      <alignment horizontal="right" vertical="center"/>
    </xf>
    <xf numFmtId="3" fontId="8" fillId="2" borderId="19" xfId="0" applyNumberFormat="1" applyFont="1" applyFill="1" applyBorder="1" applyAlignment="1">
      <alignment horizontal="right" vertical="center"/>
    </xf>
    <xf numFmtId="3" fontId="8" fillId="0" borderId="52" xfId="0" applyNumberFormat="1" applyFont="1" applyBorder="1" applyAlignment="1">
      <alignment horizontal="right" vertical="center"/>
    </xf>
    <xf numFmtId="38" fontId="8" fillId="0" borderId="40" xfId="2" applyFont="1" applyBorder="1" applyAlignment="1">
      <alignment horizontal="right" vertical="center"/>
    </xf>
    <xf numFmtId="38" fontId="8" fillId="0" borderId="41" xfId="2" applyFont="1" applyBorder="1" applyAlignment="1">
      <alignment horizontal="right" vertical="center"/>
    </xf>
    <xf numFmtId="0" fontId="5" fillId="0" borderId="57" xfId="0" applyFont="1" applyBorder="1" applyAlignment="1">
      <alignment horizontal="center" vertical="center"/>
    </xf>
    <xf numFmtId="57" fontId="8" fillId="2" borderId="58" xfId="0" applyNumberFormat="1" applyFont="1" applyFill="1" applyBorder="1" applyAlignment="1">
      <alignment horizontal="center" vertical="center"/>
    </xf>
    <xf numFmtId="57" fontId="8" fillId="2" borderId="59" xfId="0" applyNumberFormat="1" applyFont="1" applyFill="1" applyBorder="1" applyAlignment="1">
      <alignment horizontal="center" vertical="center"/>
    </xf>
    <xf numFmtId="0" fontId="8" fillId="2" borderId="31" xfId="0" applyFont="1" applyFill="1" applyBorder="1" applyAlignment="1">
      <alignment horizontal="center" vertical="center" wrapText="1"/>
    </xf>
    <xf numFmtId="0" fontId="8" fillId="0" borderId="31" xfId="0" applyFont="1" applyBorder="1" applyAlignment="1">
      <alignment horizontal="center" vertical="center" wrapText="1"/>
    </xf>
    <xf numFmtId="3" fontId="8" fillId="0" borderId="0" xfId="0" applyNumberFormat="1" applyFont="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3" fontId="8" fillId="0" borderId="14" xfId="0" applyNumberFormat="1" applyFont="1" applyBorder="1" applyAlignment="1">
      <alignment horizontal="center" vertical="center"/>
    </xf>
    <xf numFmtId="3" fontId="8" fillId="2" borderId="56" xfId="0" applyNumberFormat="1" applyFont="1" applyFill="1" applyBorder="1" applyAlignment="1">
      <alignment horizontal="right" vertical="center"/>
    </xf>
    <xf numFmtId="3" fontId="8" fillId="0" borderId="19" xfId="0" applyNumberFormat="1" applyFont="1" applyBorder="1" applyAlignment="1">
      <alignment horizontal="center" vertical="center"/>
    </xf>
    <xf numFmtId="3" fontId="8" fillId="2" borderId="52" xfId="0" applyNumberFormat="1" applyFont="1" applyFill="1" applyBorder="1" applyAlignment="1">
      <alignment horizontal="right" vertical="center"/>
    </xf>
    <xf numFmtId="177" fontId="8" fillId="0" borderId="0" xfId="0" applyNumberFormat="1" applyFont="1" applyAlignment="1">
      <alignment horizontal="center" vertical="center"/>
    </xf>
    <xf numFmtId="57" fontId="8" fillId="2" borderId="60" xfId="0" applyNumberFormat="1" applyFont="1" applyFill="1" applyBorder="1" applyAlignment="1">
      <alignment horizontal="center" vertical="center"/>
    </xf>
    <xf numFmtId="57" fontId="8" fillId="2" borderId="28" xfId="0" applyNumberFormat="1" applyFont="1" applyFill="1" applyBorder="1" applyAlignment="1">
      <alignment horizontal="center" vertical="center"/>
    </xf>
    <xf numFmtId="9" fontId="8" fillId="0" borderId="28"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4" xfId="0" applyNumberFormat="1" applyFont="1" applyBorder="1" applyAlignment="1">
      <alignment vertical="center"/>
    </xf>
    <xf numFmtId="176" fontId="8" fillId="0" borderId="14" xfId="0" applyNumberFormat="1" applyFont="1" applyBorder="1" applyAlignment="1">
      <alignment horizontal="right" vertical="center"/>
    </xf>
    <xf numFmtId="176" fontId="8" fillId="0" borderId="15" xfId="0" applyNumberFormat="1" applyFont="1" applyBorder="1" applyAlignment="1">
      <alignment horizontal="center" vertical="center"/>
    </xf>
    <xf numFmtId="176" fontId="8" fillId="2" borderId="56" xfId="0" applyNumberFormat="1" applyFont="1" applyFill="1" applyBorder="1" applyAlignment="1">
      <alignment horizontal="center" vertical="center"/>
    </xf>
    <xf numFmtId="176" fontId="8" fillId="0" borderId="19" xfId="0" applyNumberFormat="1" applyFont="1" applyBorder="1" applyAlignment="1">
      <alignment horizontal="center" vertical="center"/>
    </xf>
    <xf numFmtId="176" fontId="8" fillId="2" borderId="52" xfId="0" applyNumberFormat="1" applyFont="1" applyFill="1" applyBorder="1" applyAlignment="1">
      <alignment vertical="center"/>
    </xf>
    <xf numFmtId="57" fontId="8" fillId="2" borderId="61" xfId="0" applyNumberFormat="1" applyFont="1" applyFill="1" applyBorder="1" applyAlignment="1">
      <alignment horizontal="center" vertical="center"/>
    </xf>
    <xf numFmtId="57" fontId="8" fillId="2" borderId="62" xfId="0" applyNumberFormat="1" applyFont="1" applyFill="1" applyBorder="1" applyAlignment="1">
      <alignment horizontal="center" vertical="center"/>
    </xf>
    <xf numFmtId="3" fontId="8" fillId="2" borderId="56" xfId="0" applyNumberFormat="1" applyFont="1" applyFill="1" applyBorder="1" applyAlignment="1">
      <alignment horizontal="center" vertical="center"/>
    </xf>
    <xf numFmtId="3" fontId="8" fillId="2" borderId="52" xfId="0" applyNumberFormat="1" applyFont="1" applyFill="1" applyBorder="1" applyAlignment="1">
      <alignment vertical="center"/>
    </xf>
    <xf numFmtId="0" fontId="8" fillId="0" borderId="4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8" fillId="0" borderId="34" xfId="0" applyFont="1" applyBorder="1" applyAlignment="1">
      <alignment horizontal="left" vertical="center"/>
    </xf>
    <xf numFmtId="0" fontId="8" fillId="0" borderId="38" xfId="0" applyFont="1" applyBorder="1" applyAlignment="1">
      <alignment horizontal="left" vertical="center"/>
    </xf>
    <xf numFmtId="0" fontId="8" fillId="2" borderId="63" xfId="0" applyFont="1" applyFill="1" applyBorder="1" applyAlignment="1">
      <alignment horizontal="left" vertical="center"/>
    </xf>
    <xf numFmtId="0" fontId="8" fillId="0" borderId="40" xfId="0" applyFont="1" applyBorder="1" applyAlignment="1">
      <alignment horizontal="left" vertical="center"/>
    </xf>
    <xf numFmtId="0" fontId="8" fillId="2" borderId="55" xfId="0" applyFont="1" applyFill="1" applyBorder="1" applyAlignment="1">
      <alignment horizontal="left" vertical="center"/>
    </xf>
    <xf numFmtId="57" fontId="8" fillId="2" borderId="64" xfId="0" applyNumberFormat="1" applyFont="1" applyFill="1" applyBorder="1" applyAlignment="1">
      <alignment horizontal="center" vertical="center"/>
    </xf>
    <xf numFmtId="57" fontId="8" fillId="2" borderId="36" xfId="0" applyNumberFormat="1" applyFont="1" applyFill="1" applyBorder="1" applyAlignment="1">
      <alignment horizontal="center" vertical="center"/>
    </xf>
    <xf numFmtId="9" fontId="8" fillId="0" borderId="36" xfId="0" applyNumberFormat="1" applyFont="1" applyBorder="1" applyAlignment="1">
      <alignment horizontal="center" vertical="center"/>
    </xf>
    <xf numFmtId="0" fontId="8" fillId="2" borderId="44" xfId="0" applyFont="1" applyFill="1" applyBorder="1" applyAlignment="1">
      <alignment horizontal="center" vertical="center" wrapText="1"/>
    </xf>
    <xf numFmtId="177" fontId="8" fillId="0" borderId="40" xfId="0" applyNumberFormat="1" applyFont="1" applyBorder="1" applyAlignment="1">
      <alignment horizontal="right" vertical="center"/>
    </xf>
    <xf numFmtId="0" fontId="8" fillId="0" borderId="40" xfId="0" applyFont="1" applyBorder="1" applyAlignment="1">
      <alignment horizontal="left" vertical="center" shrinkToFit="1"/>
    </xf>
  </cellXfs>
  <cellStyles count="3">
    <cellStyle name="標準" xfId="0" builtinId="0"/>
    <cellStyle name="標準 5"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customXml" Target="../customXml/item1.xml" /><Relationship Id="rId15" Type="http://schemas.openxmlformats.org/officeDocument/2006/relationships/customXml" Target="../customXml/item2.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9"/>
  <sheetViews>
    <sheetView view="pageBreakPreview" topLeftCell="A15" zoomScaleSheetLayoutView="100" workbookViewId="0">
      <selection activeCell="J27" sqref="J27"/>
    </sheetView>
  </sheetViews>
  <sheetFormatPr defaultColWidth="9" defaultRowHeight="12"/>
  <cols>
    <col min="1" max="1" width="0.6640625" style="1" customWidth="1"/>
    <col min="2" max="2" width="3.08203125" style="1" bestFit="1" customWidth="1"/>
    <col min="3" max="3" width="10.58203125" style="1" customWidth="1"/>
    <col min="4" max="4" width="20.58203125" style="1" customWidth="1"/>
    <col min="5" max="5" width="25.58203125" style="1" customWidth="1"/>
    <col min="6" max="6" width="10.58203125" style="1" customWidth="1"/>
    <col min="7" max="7" width="15.58203125" style="1" customWidth="1"/>
    <col min="8" max="8" width="0.83203125" style="1" customWidth="1"/>
    <col min="9" max="16384" width="9" style="1"/>
  </cols>
  <sheetData>
    <row r="1" spans="1:15" ht="18.75" customHeight="1">
      <c r="A1" s="2" t="s">
        <v>77</v>
      </c>
      <c r="B1" s="2"/>
      <c r="C1" s="2"/>
      <c r="D1" s="2"/>
      <c r="E1" s="2"/>
      <c r="F1" s="2"/>
      <c r="G1" s="2"/>
      <c r="H1" s="2"/>
    </row>
    <row r="2" spans="1:15">
      <c r="B2" s="2"/>
      <c r="C2" s="3" t="s">
        <v>5</v>
      </c>
      <c r="D2" s="23" t="s">
        <v>71</v>
      </c>
      <c r="E2" s="4"/>
      <c r="F2" s="3" t="s">
        <v>0</v>
      </c>
      <c r="G2" s="60">
        <v>45471</v>
      </c>
    </row>
    <row r="3" spans="1:15" ht="15" customHeight="1">
      <c r="B3" s="2"/>
      <c r="C3" s="4"/>
      <c r="D3" s="4"/>
      <c r="E3" s="4"/>
      <c r="F3" s="4"/>
      <c r="G3" s="4"/>
      <c r="H3" s="4"/>
    </row>
    <row r="4" spans="1:15" ht="15" customHeight="1">
      <c r="B4" s="1" t="s">
        <v>4</v>
      </c>
      <c r="C4" s="4" t="s">
        <v>6</v>
      </c>
      <c r="D4" s="4"/>
      <c r="E4" s="4"/>
      <c r="F4" s="4"/>
      <c r="G4" s="4"/>
    </row>
    <row r="5" spans="1:15" ht="32.25" customHeight="1">
      <c r="C5" s="5" t="s">
        <v>13</v>
      </c>
      <c r="D5" s="24"/>
      <c r="E5" s="37" t="s">
        <v>73</v>
      </c>
      <c r="F5" s="37"/>
      <c r="G5" s="61"/>
      <c r="H5" s="78"/>
    </row>
    <row r="6" spans="1:15" ht="15" customHeight="1"/>
    <row r="7" spans="1:15" ht="15" customHeight="1">
      <c r="B7" s="1" t="s">
        <v>9</v>
      </c>
      <c r="C7" s="4" t="s">
        <v>14</v>
      </c>
      <c r="D7" s="4"/>
      <c r="E7" s="4"/>
      <c r="F7" s="4"/>
    </row>
    <row r="8" spans="1:15" ht="15" customHeight="1">
      <c r="C8" s="6" t="s">
        <v>45</v>
      </c>
      <c r="D8" s="25" t="s">
        <v>18</v>
      </c>
      <c r="E8" s="38">
        <f>SUM('R3.10:R4.10'!E6)</f>
        <v>647813265</v>
      </c>
      <c r="F8" s="38"/>
      <c r="G8" s="62"/>
      <c r="H8" s="17"/>
    </row>
    <row r="9" spans="1:15" ht="15" customHeight="1">
      <c r="C9" s="7"/>
      <c r="D9" s="26" t="s">
        <v>20</v>
      </c>
      <c r="E9" s="39">
        <f>SUM('R3.10:R4.10'!E7)</f>
        <v>2377490806</v>
      </c>
      <c r="F9" s="39"/>
      <c r="G9" s="63"/>
      <c r="H9" s="17"/>
    </row>
    <row r="10" spans="1:15" ht="15" customHeight="1">
      <c r="C10" s="7"/>
      <c r="D10" s="26" t="s">
        <v>21</v>
      </c>
      <c r="E10" s="39">
        <f>SUM('R3.10:R4.10'!E8)</f>
        <v>2425928383</v>
      </c>
      <c r="F10" s="39"/>
      <c r="G10" s="63"/>
      <c r="H10" s="17"/>
    </row>
    <row r="11" spans="1:15" ht="15" customHeight="1">
      <c r="C11" s="8"/>
      <c r="D11" s="27" t="s">
        <v>22</v>
      </c>
      <c r="E11" s="40">
        <f>SUM('R3.10:R4.10'!E9)</f>
        <v>0</v>
      </c>
      <c r="F11" s="55"/>
      <c r="G11" s="64"/>
      <c r="H11" s="17"/>
    </row>
    <row r="12" spans="1:15" ht="15" customHeight="1">
      <c r="C12" s="9" t="s">
        <v>8</v>
      </c>
      <c r="D12" s="28"/>
      <c r="E12" s="41">
        <f>SUM(E8:G11)</f>
        <v>5451232454</v>
      </c>
      <c r="F12" s="56"/>
      <c r="G12" s="65"/>
      <c r="H12" s="17"/>
    </row>
    <row r="13" spans="1:15">
      <c r="C13" s="10" t="s">
        <v>25</v>
      </c>
      <c r="D13" s="29"/>
      <c r="E13" s="29"/>
      <c r="F13" s="29"/>
      <c r="G13" s="66"/>
      <c r="H13" s="79"/>
      <c r="N13" s="82"/>
      <c r="O13" s="82"/>
    </row>
    <row r="14" spans="1:15" ht="15" customHeight="1">
      <c r="C14" s="11" t="s">
        <v>27</v>
      </c>
      <c r="D14" s="26" t="s">
        <v>31</v>
      </c>
      <c r="E14" s="39">
        <f>SUM('R3.10:R4.10'!E23)</f>
        <v>212631702</v>
      </c>
      <c r="F14" s="39"/>
      <c r="G14" s="63"/>
      <c r="H14" s="80"/>
      <c r="N14" s="82"/>
      <c r="O14" s="82"/>
    </row>
    <row r="15" spans="1:15" ht="15" customHeight="1">
      <c r="C15" s="11"/>
      <c r="D15" s="30" t="s">
        <v>19</v>
      </c>
      <c r="E15" s="42">
        <f>SUM('R3.10:R4.10'!E34)</f>
        <v>1105877370</v>
      </c>
      <c r="F15" s="57"/>
      <c r="G15" s="67"/>
      <c r="H15" s="80"/>
    </row>
    <row r="16" spans="1:15" ht="15" customHeight="1">
      <c r="C16" s="11"/>
      <c r="D16" s="26" t="s">
        <v>32</v>
      </c>
      <c r="E16" s="39">
        <f>SUM('R3.10:R4.10'!E45)</f>
        <v>968324644</v>
      </c>
      <c r="F16" s="39"/>
      <c r="G16" s="63"/>
      <c r="H16" s="80"/>
    </row>
    <row r="17" spans="2:8" ht="15" customHeight="1">
      <c r="C17" s="11"/>
      <c r="D17" s="30" t="s">
        <v>12</v>
      </c>
      <c r="E17" s="39">
        <f>SUM('R3.10:R4.10'!E56)</f>
        <v>0</v>
      </c>
      <c r="F17" s="39"/>
      <c r="G17" s="63"/>
      <c r="H17" s="80"/>
    </row>
    <row r="18" spans="2:8" ht="15" customHeight="1">
      <c r="C18" s="12" t="s">
        <v>29</v>
      </c>
      <c r="D18" s="31"/>
      <c r="E18" s="43">
        <f>SUM('R3.10:R4.10'!E67)</f>
        <v>763146000</v>
      </c>
      <c r="F18" s="43"/>
      <c r="G18" s="68"/>
      <c r="H18" s="80"/>
    </row>
    <row r="19" spans="2:8" ht="15" customHeight="1">
      <c r="C19" s="9" t="s">
        <v>8</v>
      </c>
      <c r="D19" s="28"/>
      <c r="E19" s="41">
        <f>SUM(E14:G18)</f>
        <v>3049979716</v>
      </c>
      <c r="F19" s="56"/>
      <c r="G19" s="65"/>
      <c r="H19" s="80"/>
    </row>
    <row r="20" spans="2:8" ht="15" customHeight="1">
      <c r="C20" s="13" t="s">
        <v>61</v>
      </c>
      <c r="D20" s="25"/>
      <c r="E20" s="44">
        <f>SUM('R3.10:R4.10'!E69)</f>
        <v>296415</v>
      </c>
      <c r="F20" s="44"/>
      <c r="G20" s="69"/>
      <c r="H20" s="17"/>
    </row>
    <row r="21" spans="2:8" ht="15" customHeight="1">
      <c r="C21" s="14" t="s">
        <v>34</v>
      </c>
      <c r="D21" s="32"/>
      <c r="E21" s="45">
        <f>SUM('R3.10:R4.10'!E70)</f>
        <v>278738</v>
      </c>
      <c r="F21" s="58"/>
      <c r="G21" s="70"/>
      <c r="H21" s="17"/>
    </row>
    <row r="22" spans="2:8" ht="15" customHeight="1">
      <c r="C22" s="15" t="s">
        <v>35</v>
      </c>
      <c r="D22" s="33"/>
      <c r="E22" s="46">
        <f>(E8+E10)/E20</f>
        <v>10369.723691446114</v>
      </c>
      <c r="F22" s="46"/>
      <c r="G22" s="71"/>
      <c r="H22" s="17"/>
    </row>
    <row r="23" spans="2:8" ht="15" customHeight="1">
      <c r="C23" s="16" t="s">
        <v>26</v>
      </c>
      <c r="D23" s="34"/>
      <c r="E23" s="47">
        <f>(E9+E11)/E21</f>
        <v>8529.4821875739945</v>
      </c>
      <c r="F23" s="47"/>
      <c r="G23" s="72"/>
      <c r="H23" s="17"/>
    </row>
    <row r="24" spans="2:8" ht="15" customHeight="1">
      <c r="C24" s="17" t="s">
        <v>63</v>
      </c>
      <c r="D24" s="17"/>
      <c r="E24" s="17"/>
      <c r="F24" s="17"/>
      <c r="G24" s="17"/>
      <c r="H24" s="17"/>
    </row>
    <row r="25" spans="2:8" ht="15" customHeight="1">
      <c r="C25" s="17" t="s">
        <v>65</v>
      </c>
      <c r="D25" s="17"/>
      <c r="E25" s="17"/>
      <c r="F25" s="17"/>
      <c r="G25" s="17"/>
      <c r="H25" s="17"/>
    </row>
    <row r="26" spans="2:8" ht="15" customHeight="1"/>
    <row r="27" spans="2:8" ht="15" customHeight="1">
      <c r="B27" s="1" t="s">
        <v>37</v>
      </c>
      <c r="C27" s="4" t="s">
        <v>38</v>
      </c>
      <c r="D27" s="4"/>
      <c r="E27" s="4"/>
      <c r="F27" s="4"/>
    </row>
    <row r="28" spans="2:8" ht="12.75">
      <c r="C28" s="4"/>
      <c r="D28" s="4"/>
      <c r="E28" s="48" t="s">
        <v>39</v>
      </c>
      <c r="F28" s="48" t="s">
        <v>42</v>
      </c>
      <c r="G28" s="48"/>
      <c r="H28" s="48"/>
    </row>
    <row r="29" spans="2:8" ht="15" customHeight="1">
      <c r="C29" s="18" t="s">
        <v>43</v>
      </c>
      <c r="D29" s="35"/>
      <c r="E29" s="49">
        <v>44484</v>
      </c>
      <c r="F29" s="49">
        <v>44844</v>
      </c>
      <c r="G29" s="73"/>
      <c r="H29" s="81"/>
    </row>
    <row r="30" spans="2:8" ht="15" customHeight="1">
      <c r="C30" s="19" t="s">
        <v>46</v>
      </c>
      <c r="D30" s="36"/>
      <c r="E30" s="50">
        <v>44484</v>
      </c>
      <c r="F30" s="50">
        <v>44844</v>
      </c>
      <c r="G30" s="74"/>
      <c r="H30" s="81"/>
    </row>
    <row r="31" spans="2:8" ht="15" customHeight="1">
      <c r="C31" s="19" t="s">
        <v>66</v>
      </c>
      <c r="D31" s="36"/>
      <c r="E31" s="51">
        <f>SUM('R3.10:R4.10'!E80:I80)</f>
        <v>236</v>
      </c>
      <c r="F31" s="59"/>
      <c r="G31" s="75"/>
      <c r="H31" s="81"/>
    </row>
    <row r="32" spans="2:8" ht="15" customHeight="1">
      <c r="C32" s="17" t="s">
        <v>67</v>
      </c>
      <c r="D32" s="17"/>
      <c r="E32" s="52"/>
      <c r="F32" s="52"/>
      <c r="G32" s="52"/>
      <c r="H32" s="81"/>
    </row>
    <row r="33" spans="2:8" ht="15" customHeight="1"/>
    <row r="34" spans="2:8" ht="15" customHeight="1">
      <c r="B34" s="1" t="s">
        <v>47</v>
      </c>
      <c r="C34" s="4" t="s">
        <v>24</v>
      </c>
      <c r="D34" s="4"/>
      <c r="E34" s="4"/>
      <c r="F34" s="4"/>
    </row>
    <row r="35" spans="2:8" ht="15" customHeight="1">
      <c r="C35" s="20" t="s">
        <v>49</v>
      </c>
      <c r="D35" s="35" t="s">
        <v>3</v>
      </c>
      <c r="E35" s="53">
        <f>(E8+E9)/E12</f>
        <v>0.5549761630106409</v>
      </c>
      <c r="F35" s="53"/>
      <c r="G35" s="76"/>
    </row>
    <row r="36" spans="2:8" ht="15" customHeight="1">
      <c r="C36" s="21"/>
      <c r="D36" s="36" t="s">
        <v>11</v>
      </c>
      <c r="E36" s="54">
        <f>(E10+E11)/E12</f>
        <v>0.4450238369893591</v>
      </c>
      <c r="F36" s="54"/>
      <c r="G36" s="77"/>
    </row>
    <row r="37" spans="2:8" ht="15" customHeight="1"/>
    <row r="38" spans="2:8" ht="15" customHeight="1">
      <c r="B38" s="1" t="s">
        <v>50</v>
      </c>
      <c r="C38" s="4" t="s">
        <v>16</v>
      </c>
      <c r="D38" s="4"/>
      <c r="E38" s="4"/>
      <c r="F38" s="4"/>
      <c r="G38" s="4"/>
      <c r="H38" s="4"/>
    </row>
    <row r="39" spans="2:8" ht="131.5" customHeight="1">
      <c r="C39" s="22" t="s">
        <v>1</v>
      </c>
      <c r="D39" s="37" t="s">
        <v>72</v>
      </c>
      <c r="E39" s="37"/>
      <c r="F39" s="37"/>
      <c r="G39" s="61"/>
      <c r="H39" s="78"/>
    </row>
  </sheetData>
  <mergeCells count="44">
    <mergeCell ref="A1:H1"/>
    <mergeCell ref="C4:F4"/>
    <mergeCell ref="C5:D5"/>
    <mergeCell ref="E5:G5"/>
    <mergeCell ref="C7:F7"/>
    <mergeCell ref="E8:G8"/>
    <mergeCell ref="E9:G9"/>
    <mergeCell ref="E10:G10"/>
    <mergeCell ref="E11:G11"/>
    <mergeCell ref="C12:D12"/>
    <mergeCell ref="E12:G12"/>
    <mergeCell ref="C13:G13"/>
    <mergeCell ref="E14:G14"/>
    <mergeCell ref="E15:G15"/>
    <mergeCell ref="E16:G16"/>
    <mergeCell ref="E17:G17"/>
    <mergeCell ref="C18:D18"/>
    <mergeCell ref="E18:G18"/>
    <mergeCell ref="C19:D19"/>
    <mergeCell ref="E19:G19"/>
    <mergeCell ref="C20:D20"/>
    <mergeCell ref="E20:G20"/>
    <mergeCell ref="C21:D21"/>
    <mergeCell ref="E21:G21"/>
    <mergeCell ref="C22:D22"/>
    <mergeCell ref="E22:G22"/>
    <mergeCell ref="C23:D23"/>
    <mergeCell ref="E23:G23"/>
    <mergeCell ref="C27:F27"/>
    <mergeCell ref="F28:G28"/>
    <mergeCell ref="C29:D29"/>
    <mergeCell ref="F29:G29"/>
    <mergeCell ref="C30:D30"/>
    <mergeCell ref="F30:G30"/>
    <mergeCell ref="C31:D31"/>
    <mergeCell ref="E31:G31"/>
    <mergeCell ref="C34:F34"/>
    <mergeCell ref="E35:G35"/>
    <mergeCell ref="E36:G36"/>
    <mergeCell ref="C38:H38"/>
    <mergeCell ref="D39:G39"/>
    <mergeCell ref="C8:C11"/>
    <mergeCell ref="C14:C17"/>
    <mergeCell ref="C35:C36"/>
  </mergeCells>
  <phoneticPr fontId="2"/>
  <pageMargins left="0.51181102362204722" right="0.11811023622047245" top="0.55118110236220474" bottom="0.19685039370078741" header="0.31496062992125984" footer="0.11811023622047245"/>
  <pageSetup paperSize="9" scale="96"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16"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36466567</v>
      </c>
      <c r="F6" s="122"/>
      <c r="G6" s="122"/>
      <c r="H6" s="122"/>
      <c r="I6" s="122"/>
    </row>
    <row r="7" spans="1:10" ht="15" customHeight="1">
      <c r="C7" s="7"/>
      <c r="D7" s="26" t="s">
        <v>33</v>
      </c>
      <c r="E7" s="107">
        <v>172689824</v>
      </c>
      <c r="F7" s="122"/>
      <c r="G7" s="122"/>
      <c r="H7" s="122"/>
      <c r="I7" s="122"/>
    </row>
    <row r="8" spans="1:10" ht="15" customHeight="1">
      <c r="C8" s="7"/>
      <c r="D8" s="26" t="s">
        <v>21</v>
      </c>
      <c r="E8" s="107">
        <v>183124361</v>
      </c>
      <c r="F8" s="122"/>
      <c r="G8" s="122"/>
      <c r="H8" s="122"/>
      <c r="I8" s="122"/>
    </row>
    <row r="9" spans="1:10" ht="15" customHeight="1">
      <c r="C9" s="83"/>
      <c r="D9" s="92" t="s">
        <v>53</v>
      </c>
      <c r="E9" s="108"/>
      <c r="F9" s="122"/>
      <c r="G9" s="122"/>
      <c r="H9" s="122"/>
      <c r="I9" s="122"/>
    </row>
    <row r="10" spans="1:10" ht="15" customHeight="1">
      <c r="C10" s="9" t="s">
        <v>8</v>
      </c>
      <c r="D10" s="28"/>
      <c r="E10" s="109">
        <f>SUM(E6:E9)</f>
        <v>392280752</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11722576</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83105374</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73912132</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85340000</v>
      </c>
      <c r="F67" s="126"/>
      <c r="G67" s="137"/>
      <c r="H67" s="142"/>
      <c r="I67" s="149"/>
    </row>
    <row r="68" spans="2:9" ht="15" customHeight="1">
      <c r="C68" s="89" t="s">
        <v>8</v>
      </c>
      <c r="D68" s="101"/>
      <c r="E68" s="114">
        <f>E23+E34+E45+E56+E67</f>
        <v>254080082</v>
      </c>
      <c r="F68" s="128"/>
      <c r="G68" s="139"/>
      <c r="H68" s="143"/>
      <c r="I68" s="151"/>
    </row>
    <row r="69" spans="2:9" ht="15" customHeight="1">
      <c r="C69" s="15" t="s">
        <v>61</v>
      </c>
      <c r="D69" s="33"/>
      <c r="E69" s="115">
        <v>21406</v>
      </c>
      <c r="F69" s="129"/>
      <c r="G69" s="129"/>
      <c r="H69" s="129"/>
      <c r="I69" s="129"/>
    </row>
    <row r="70" spans="2:9" ht="15" customHeight="1">
      <c r="C70" s="16" t="s">
        <v>62</v>
      </c>
      <c r="D70" s="34"/>
      <c r="E70" s="116">
        <v>21834</v>
      </c>
      <c r="F70" s="129"/>
      <c r="G70" s="129"/>
      <c r="H70" s="129"/>
      <c r="I70" s="129"/>
    </row>
    <row r="71" spans="2:9" ht="15" customHeight="1">
      <c r="C71" s="13" t="s">
        <v>35</v>
      </c>
      <c r="D71" s="25"/>
      <c r="E71" s="62">
        <f>(E6+E8)/E69</f>
        <v>10258.382135849763</v>
      </c>
      <c r="F71" s="129"/>
      <c r="G71" s="129"/>
      <c r="H71" s="129"/>
      <c r="I71" s="129"/>
    </row>
    <row r="72" spans="2:9" ht="15" customHeight="1">
      <c r="C72" s="16" t="s">
        <v>36</v>
      </c>
      <c r="D72" s="34"/>
      <c r="E72" s="72">
        <f>(E7+E9)/E70</f>
        <v>7909.2160850050377</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16</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0.53318035599156799</v>
      </c>
      <c r="F84" s="53"/>
      <c r="G84" s="53"/>
      <c r="H84" s="53"/>
      <c r="I84" s="76"/>
    </row>
    <row r="85" spans="2:9" ht="15" customHeight="1">
      <c r="C85" s="21"/>
      <c r="D85" s="36" t="s">
        <v>11</v>
      </c>
      <c r="E85" s="54">
        <f>(E8+E9)/E10</f>
        <v>0.46681964400843201</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tabSelected="1" view="pageBreakPreview" topLeftCell="A13"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16216580</v>
      </c>
      <c r="F6" s="122"/>
      <c r="G6" s="122"/>
      <c r="H6" s="122"/>
      <c r="I6" s="122"/>
    </row>
    <row r="7" spans="1:10" ht="15" customHeight="1">
      <c r="C7" s="7"/>
      <c r="D7" s="26" t="s">
        <v>33</v>
      </c>
      <c r="E7" s="107">
        <v>111813263</v>
      </c>
      <c r="F7" s="122"/>
      <c r="G7" s="122"/>
      <c r="H7" s="122"/>
      <c r="I7" s="122"/>
    </row>
    <row r="8" spans="1:10" ht="15" customHeight="1">
      <c r="C8" s="7"/>
      <c r="D8" s="26" t="s">
        <v>21</v>
      </c>
      <c r="E8" s="107">
        <v>122797326</v>
      </c>
      <c r="F8" s="122"/>
      <c r="G8" s="122"/>
      <c r="H8" s="122"/>
      <c r="I8" s="122"/>
    </row>
    <row r="9" spans="1:10" ht="15" customHeight="1">
      <c r="C9" s="83"/>
      <c r="D9" s="92" t="s">
        <v>53</v>
      </c>
      <c r="E9" s="108"/>
      <c r="F9" s="122"/>
      <c r="G9" s="122"/>
      <c r="H9" s="122"/>
      <c r="I9" s="122"/>
    </row>
    <row r="10" spans="1:10" ht="15" customHeight="1">
      <c r="C10" s="9" t="s">
        <v>8</v>
      </c>
      <c r="D10" s="28"/>
      <c r="E10" s="109">
        <f>SUM(E6:E9)</f>
        <v>250827169</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4861153</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52864048</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48890812</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44067000</v>
      </c>
      <c r="F67" s="126"/>
      <c r="G67" s="137"/>
      <c r="H67" s="142"/>
      <c r="I67" s="149"/>
    </row>
    <row r="68" spans="2:9" ht="15" customHeight="1">
      <c r="C68" s="89" t="s">
        <v>8</v>
      </c>
      <c r="D68" s="101"/>
      <c r="E68" s="114">
        <f>E23+E34+E45+E56+E67</f>
        <v>150683013</v>
      </c>
      <c r="F68" s="128"/>
      <c r="G68" s="139"/>
      <c r="H68" s="143"/>
      <c r="I68" s="151"/>
    </row>
    <row r="69" spans="2:9" ht="15" customHeight="1">
      <c r="C69" s="15" t="s">
        <v>61</v>
      </c>
      <c r="D69" s="33"/>
      <c r="E69" s="115">
        <v>13671</v>
      </c>
      <c r="F69" s="129"/>
      <c r="G69" s="129"/>
      <c r="H69" s="129"/>
      <c r="I69" s="129"/>
    </row>
    <row r="70" spans="2:9" ht="15" customHeight="1">
      <c r="C70" s="16" t="s">
        <v>62</v>
      </c>
      <c r="D70" s="34"/>
      <c r="E70" s="116">
        <v>14033</v>
      </c>
      <c r="F70" s="129"/>
      <c r="G70" s="129"/>
      <c r="H70" s="129"/>
      <c r="I70" s="129"/>
    </row>
    <row r="71" spans="2:9" ht="15" customHeight="1">
      <c r="C71" s="13" t="s">
        <v>35</v>
      </c>
      <c r="D71" s="25"/>
      <c r="E71" s="62">
        <f>(E6+E8)/E69</f>
        <v>10168.525053031966</v>
      </c>
      <c r="F71" s="129"/>
      <c r="G71" s="129"/>
      <c r="H71" s="129"/>
      <c r="I71" s="129"/>
    </row>
    <row r="72" spans="2:9" ht="15" customHeight="1">
      <c r="C72" s="16" t="s">
        <v>36</v>
      </c>
      <c r="D72" s="34"/>
      <c r="E72" s="72">
        <f>(E7+E9)/E70</f>
        <v>7967.8802109313765</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10</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0.51043052277961165</v>
      </c>
      <c r="F84" s="53"/>
      <c r="G84" s="53"/>
      <c r="H84" s="53"/>
      <c r="I84" s="76"/>
    </row>
    <row r="85" spans="2:9" ht="15" customHeight="1">
      <c r="C85" s="21"/>
      <c r="D85" s="36" t="s">
        <v>11</v>
      </c>
      <c r="E85" s="54">
        <f>(E8+E9)/E10</f>
        <v>0.48956947722038835</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62" zoomScaleSheetLayoutView="100" workbookViewId="0">
      <selection activeCell="C75" sqref="C75"/>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60</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100000000</v>
      </c>
      <c r="F6" s="122"/>
      <c r="G6" s="122"/>
      <c r="H6" s="122"/>
      <c r="I6" s="122"/>
    </row>
    <row r="7" spans="1:10" ht="15" customHeight="1">
      <c r="C7" s="7"/>
      <c r="D7" s="26" t="s">
        <v>33</v>
      </c>
      <c r="E7" s="107">
        <v>100000000</v>
      </c>
      <c r="F7" s="122"/>
      <c r="G7" s="122"/>
      <c r="H7" s="122"/>
      <c r="I7" s="122"/>
    </row>
    <row r="8" spans="1:10" ht="15" customHeight="1">
      <c r="C8" s="7"/>
      <c r="D8" s="26" t="s">
        <v>21</v>
      </c>
      <c r="E8" s="107">
        <v>100000000</v>
      </c>
      <c r="F8" s="122"/>
      <c r="G8" s="122"/>
      <c r="H8" s="122"/>
      <c r="I8" s="122"/>
    </row>
    <row r="9" spans="1:10" ht="15" customHeight="1">
      <c r="C9" s="83"/>
      <c r="D9" s="92" t="s">
        <v>53</v>
      </c>
      <c r="E9" s="108">
        <v>100000000</v>
      </c>
      <c r="F9" s="122"/>
      <c r="G9" s="122"/>
      <c r="H9" s="122"/>
      <c r="I9" s="122"/>
    </row>
    <row r="10" spans="1:10" ht="15" customHeight="1">
      <c r="C10" s="9" t="s">
        <v>8</v>
      </c>
      <c r="D10" s="28"/>
      <c r="E10" s="109">
        <f>SUM(E6:E9)</f>
        <v>400000000</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39">
        <v>7000</v>
      </c>
      <c r="G13" s="133" t="s">
        <v>44</v>
      </c>
      <c r="H13" s="125" t="s">
        <v>44</v>
      </c>
      <c r="I13" s="147" t="s">
        <v>56</v>
      </c>
    </row>
    <row r="14" spans="1:10" ht="15" customHeight="1">
      <c r="C14" s="11"/>
      <c r="D14" s="95"/>
      <c r="E14" s="110"/>
      <c r="F14" s="39">
        <v>3500</v>
      </c>
      <c r="G14" s="133" t="s">
        <v>44</v>
      </c>
      <c r="H14" s="125" t="s">
        <v>44</v>
      </c>
      <c r="I14" s="147" t="s">
        <v>41</v>
      </c>
    </row>
    <row r="15" spans="1:10" ht="15" customHeight="1">
      <c r="C15" s="11"/>
      <c r="D15" s="95"/>
      <c r="E15" s="110"/>
      <c r="F15" s="39">
        <v>2000</v>
      </c>
      <c r="G15" s="133" t="s">
        <v>44</v>
      </c>
      <c r="H15" s="125" t="s">
        <v>44</v>
      </c>
      <c r="I15" s="147" t="s">
        <v>48</v>
      </c>
    </row>
    <row r="16" spans="1:10" ht="15" customHeight="1">
      <c r="C16" s="11"/>
      <c r="D16" s="95"/>
      <c r="E16" s="110"/>
      <c r="F16" s="39">
        <v>1000</v>
      </c>
      <c r="G16" s="133" t="s">
        <v>44</v>
      </c>
      <c r="H16" s="125" t="s">
        <v>44</v>
      </c>
      <c r="I16" s="147" t="s">
        <v>57</v>
      </c>
    </row>
    <row r="17" spans="3:9" ht="15" customHeight="1">
      <c r="C17" s="11"/>
      <c r="D17" s="95"/>
      <c r="E17" s="110"/>
      <c r="F17" s="125" t="s">
        <v>44</v>
      </c>
      <c r="G17" s="134">
        <v>50</v>
      </c>
      <c r="H17" s="39">
        <v>10000</v>
      </c>
      <c r="I17" s="147" t="s">
        <v>52</v>
      </c>
    </row>
    <row r="18" spans="3:9" ht="15" customHeight="1">
      <c r="C18" s="11"/>
      <c r="D18" s="95"/>
      <c r="E18" s="110"/>
      <c r="F18" s="125" t="s">
        <v>44</v>
      </c>
      <c r="G18" s="134">
        <v>50</v>
      </c>
      <c r="H18" s="39">
        <v>7500</v>
      </c>
      <c r="I18" s="147" t="s">
        <v>30</v>
      </c>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800000</v>
      </c>
      <c r="F23" s="126"/>
      <c r="G23" s="137"/>
      <c r="H23" s="126"/>
      <c r="I23" s="149"/>
    </row>
    <row r="24" spans="3:9" ht="15" customHeight="1">
      <c r="C24" s="11"/>
      <c r="D24" s="98" t="s">
        <v>58</v>
      </c>
      <c r="E24" s="113"/>
      <c r="F24" s="46">
        <v>7000</v>
      </c>
      <c r="G24" s="138" t="s">
        <v>44</v>
      </c>
      <c r="H24" s="127" t="s">
        <v>44</v>
      </c>
      <c r="I24" s="150" t="s">
        <v>56</v>
      </c>
    </row>
    <row r="25" spans="3:9" ht="15" customHeight="1">
      <c r="C25" s="11"/>
      <c r="D25" s="95"/>
      <c r="E25" s="110"/>
      <c r="F25" s="39">
        <v>3500</v>
      </c>
      <c r="G25" s="133" t="s">
        <v>44</v>
      </c>
      <c r="H25" s="125" t="s">
        <v>44</v>
      </c>
      <c r="I25" s="147" t="s">
        <v>41</v>
      </c>
    </row>
    <row r="26" spans="3:9" ht="15" customHeight="1">
      <c r="C26" s="11"/>
      <c r="D26" s="95"/>
      <c r="E26" s="110"/>
      <c r="F26" s="39">
        <v>2000</v>
      </c>
      <c r="G26" s="133" t="s">
        <v>44</v>
      </c>
      <c r="H26" s="125" t="s">
        <v>44</v>
      </c>
      <c r="I26" s="147" t="s">
        <v>48</v>
      </c>
    </row>
    <row r="27" spans="3:9" ht="15" customHeight="1">
      <c r="C27" s="11"/>
      <c r="D27" s="95"/>
      <c r="E27" s="110"/>
      <c r="F27" s="39">
        <v>1000</v>
      </c>
      <c r="G27" s="133" t="s">
        <v>44</v>
      </c>
      <c r="H27" s="125" t="s">
        <v>44</v>
      </c>
      <c r="I27" s="147" t="s">
        <v>57</v>
      </c>
    </row>
    <row r="28" spans="3:9" ht="15" customHeight="1">
      <c r="C28" s="11"/>
      <c r="D28" s="95"/>
      <c r="E28" s="110"/>
      <c r="F28" s="125" t="s">
        <v>44</v>
      </c>
      <c r="G28" s="134">
        <v>50</v>
      </c>
      <c r="H28" s="39">
        <v>10000</v>
      </c>
      <c r="I28" s="147" t="s">
        <v>52</v>
      </c>
    </row>
    <row r="29" spans="3:9" ht="15" customHeight="1">
      <c r="C29" s="11"/>
      <c r="D29" s="95"/>
      <c r="E29" s="110"/>
      <c r="F29" s="125" t="s">
        <v>44</v>
      </c>
      <c r="G29" s="134">
        <v>50</v>
      </c>
      <c r="H29" s="39">
        <v>7500</v>
      </c>
      <c r="I29" s="147" t="s">
        <v>30</v>
      </c>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800000</v>
      </c>
      <c r="F34" s="126"/>
      <c r="G34" s="137"/>
      <c r="H34" s="126"/>
      <c r="I34" s="149"/>
    </row>
    <row r="35" spans="3:9" ht="15" customHeight="1">
      <c r="C35" s="11"/>
      <c r="D35" s="99" t="s">
        <v>32</v>
      </c>
      <c r="E35" s="113"/>
      <c r="F35" s="46">
        <v>7000</v>
      </c>
      <c r="G35" s="138" t="s">
        <v>44</v>
      </c>
      <c r="H35" s="127" t="s">
        <v>44</v>
      </c>
      <c r="I35" s="150" t="s">
        <v>56</v>
      </c>
    </row>
    <row r="36" spans="3:9" ht="15" customHeight="1">
      <c r="C36" s="11"/>
      <c r="D36" s="95"/>
      <c r="E36" s="110"/>
      <c r="F36" s="39">
        <v>3500</v>
      </c>
      <c r="G36" s="133" t="s">
        <v>44</v>
      </c>
      <c r="H36" s="125" t="s">
        <v>44</v>
      </c>
      <c r="I36" s="147" t="s">
        <v>41</v>
      </c>
    </row>
    <row r="37" spans="3:9" ht="15" customHeight="1">
      <c r="C37" s="11"/>
      <c r="D37" s="95"/>
      <c r="E37" s="110"/>
      <c r="F37" s="39">
        <v>2000</v>
      </c>
      <c r="G37" s="133" t="s">
        <v>44</v>
      </c>
      <c r="H37" s="125" t="s">
        <v>44</v>
      </c>
      <c r="I37" s="147" t="s">
        <v>48</v>
      </c>
    </row>
    <row r="38" spans="3:9" ht="15" customHeight="1">
      <c r="C38" s="11"/>
      <c r="D38" s="95"/>
      <c r="E38" s="110"/>
      <c r="F38" s="39">
        <v>1000</v>
      </c>
      <c r="G38" s="133" t="s">
        <v>44</v>
      </c>
      <c r="H38" s="125" t="s">
        <v>44</v>
      </c>
      <c r="I38" s="147" t="s">
        <v>57</v>
      </c>
    </row>
    <row r="39" spans="3:9" ht="15" customHeight="1">
      <c r="C39" s="11"/>
      <c r="D39" s="95"/>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200000</v>
      </c>
      <c r="F45" s="126"/>
      <c r="G45" s="137"/>
      <c r="H45" s="126"/>
      <c r="I45" s="149"/>
    </row>
    <row r="46" spans="3:9" ht="15" customHeight="1">
      <c r="C46" s="11"/>
      <c r="D46" s="99" t="s">
        <v>59</v>
      </c>
      <c r="E46" s="113"/>
      <c r="F46" s="46">
        <v>7000</v>
      </c>
      <c r="G46" s="138" t="s">
        <v>44</v>
      </c>
      <c r="H46" s="127" t="s">
        <v>44</v>
      </c>
      <c r="I46" s="150" t="s">
        <v>56</v>
      </c>
    </row>
    <row r="47" spans="3:9" ht="15" customHeight="1">
      <c r="C47" s="11"/>
      <c r="D47" s="95"/>
      <c r="E47" s="110"/>
      <c r="F47" s="39">
        <v>3500</v>
      </c>
      <c r="G47" s="133" t="s">
        <v>44</v>
      </c>
      <c r="H47" s="125" t="s">
        <v>44</v>
      </c>
      <c r="I47" s="147" t="s">
        <v>41</v>
      </c>
    </row>
    <row r="48" spans="3:9" ht="15" customHeight="1">
      <c r="C48" s="11"/>
      <c r="D48" s="95"/>
      <c r="E48" s="110"/>
      <c r="F48" s="39">
        <v>2000</v>
      </c>
      <c r="G48" s="133" t="s">
        <v>44</v>
      </c>
      <c r="H48" s="125" t="s">
        <v>44</v>
      </c>
      <c r="I48" s="147" t="s">
        <v>48</v>
      </c>
    </row>
    <row r="49" spans="3:9" ht="15" customHeight="1">
      <c r="C49" s="11"/>
      <c r="D49" s="95"/>
      <c r="E49" s="110"/>
      <c r="F49" s="39">
        <v>1000</v>
      </c>
      <c r="G49" s="133" t="s">
        <v>44</v>
      </c>
      <c r="H49" s="125" t="s">
        <v>44</v>
      </c>
      <c r="I49" s="147" t="s">
        <v>57</v>
      </c>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v>200000</v>
      </c>
      <c r="F56" s="126"/>
      <c r="G56" s="137"/>
      <c r="H56" s="126"/>
      <c r="I56" s="149"/>
    </row>
    <row r="57" spans="3:9" ht="15" customHeight="1">
      <c r="C57" s="87" t="s">
        <v>40</v>
      </c>
      <c r="D57" s="99" t="s">
        <v>29</v>
      </c>
      <c r="E57" s="113"/>
      <c r="F57" s="46">
        <v>3000</v>
      </c>
      <c r="G57" s="138" t="s">
        <v>44</v>
      </c>
      <c r="H57" s="127" t="s">
        <v>44</v>
      </c>
      <c r="I57" s="150" t="s">
        <v>56</v>
      </c>
    </row>
    <row r="58" spans="3:9" ht="15" customHeight="1">
      <c r="C58" s="87"/>
      <c r="D58" s="95"/>
      <c r="E58" s="110"/>
      <c r="F58" s="39">
        <v>2000</v>
      </c>
      <c r="G58" s="133" t="s">
        <v>44</v>
      </c>
      <c r="H58" s="125" t="s">
        <v>44</v>
      </c>
      <c r="I58" s="147" t="s">
        <v>41</v>
      </c>
    </row>
    <row r="59" spans="3:9" ht="15" customHeight="1">
      <c r="C59" s="87"/>
      <c r="D59" s="95"/>
      <c r="E59" s="110"/>
      <c r="F59" s="39">
        <v>1000</v>
      </c>
      <c r="G59" s="133" t="s">
        <v>44</v>
      </c>
      <c r="H59" s="125" t="s">
        <v>44</v>
      </c>
      <c r="I59" s="147" t="s">
        <v>57</v>
      </c>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200000</v>
      </c>
      <c r="F67" s="126"/>
      <c r="G67" s="137"/>
      <c r="H67" s="142"/>
      <c r="I67" s="149"/>
    </row>
    <row r="68" spans="2:9" ht="15" customHeight="1">
      <c r="C68" s="89" t="s">
        <v>8</v>
      </c>
      <c r="D68" s="101"/>
      <c r="E68" s="114">
        <f>E23+E34+E45+E56+E67</f>
        <v>2200000</v>
      </c>
      <c r="F68" s="128"/>
      <c r="G68" s="139"/>
      <c r="H68" s="143"/>
      <c r="I68" s="151"/>
    </row>
    <row r="69" spans="2:9" ht="15" customHeight="1">
      <c r="C69" s="15" t="s">
        <v>61</v>
      </c>
      <c r="D69" s="33"/>
      <c r="E69" s="115">
        <v>10000</v>
      </c>
      <c r="F69" s="129"/>
      <c r="G69" s="129"/>
      <c r="H69" s="129"/>
      <c r="I69" s="129"/>
    </row>
    <row r="70" spans="2:9" ht="15" customHeight="1">
      <c r="C70" s="16" t="s">
        <v>62</v>
      </c>
      <c r="D70" s="34"/>
      <c r="E70" s="116">
        <v>10000</v>
      </c>
      <c r="F70" s="129"/>
      <c r="G70" s="129"/>
      <c r="H70" s="129"/>
      <c r="I70" s="129"/>
    </row>
    <row r="71" spans="2:9" ht="15" customHeight="1">
      <c r="C71" s="13" t="s">
        <v>35</v>
      </c>
      <c r="D71" s="25"/>
      <c r="E71" s="62">
        <f>(E6+E8)/E69</f>
        <v>20000</v>
      </c>
      <c r="F71" s="129"/>
      <c r="G71" s="129"/>
      <c r="H71" s="129"/>
      <c r="I71" s="129"/>
    </row>
    <row r="72" spans="2:9" ht="15" customHeight="1">
      <c r="C72" s="16" t="s">
        <v>36</v>
      </c>
      <c r="D72" s="34"/>
      <c r="E72" s="72">
        <f>(E7+E9)/E70</f>
        <v>20000</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c r="C75" s="17"/>
      <c r="D75" s="17"/>
      <c r="E75" s="17"/>
      <c r="F75" s="17"/>
      <c r="G75" s="17"/>
      <c r="H75" s="17"/>
      <c r="I75" s="17"/>
    </row>
    <row r="76" spans="2:9" ht="15" customHeight="1"/>
    <row r="77" spans="2:9" ht="15" customHeight="1">
      <c r="B77" s="1" t="s">
        <v>37</v>
      </c>
      <c r="C77" s="4" t="s">
        <v>38</v>
      </c>
      <c r="D77" s="4"/>
      <c r="E77" s="4"/>
      <c r="F77" s="4"/>
      <c r="G77" s="4"/>
    </row>
    <row r="78" spans="2:9" ht="12.5">
      <c r="C78" s="4"/>
      <c r="D78" s="4"/>
      <c r="E78" s="117" t="s">
        <v>39</v>
      </c>
      <c r="F78" s="117"/>
      <c r="G78" s="117"/>
      <c r="H78" s="117" t="s">
        <v>42</v>
      </c>
      <c r="I78" s="117"/>
    </row>
    <row r="79" spans="2:9" ht="15" customHeight="1">
      <c r="C79" s="18" t="s">
        <v>43</v>
      </c>
      <c r="D79" s="35"/>
      <c r="E79" s="118"/>
      <c r="F79" s="130"/>
      <c r="G79" s="140"/>
      <c r="H79" s="118"/>
      <c r="I79" s="152"/>
    </row>
    <row r="80" spans="2:9" ht="15" customHeight="1">
      <c r="C80" s="90" t="s">
        <v>46</v>
      </c>
      <c r="D80" s="102"/>
      <c r="E80" s="119"/>
      <c r="F80" s="131"/>
      <c r="G80" s="141"/>
      <c r="H80" s="131"/>
      <c r="I80" s="153"/>
    </row>
    <row r="81" spans="2:9" ht="15" customHeight="1">
      <c r="C81" s="91" t="s">
        <v>68</v>
      </c>
      <c r="D81" s="103"/>
      <c r="E81" s="51">
        <v>15</v>
      </c>
      <c r="F81" s="59"/>
      <c r="G81" s="59"/>
      <c r="H81" s="59"/>
      <c r="I81" s="75"/>
    </row>
    <row r="82" spans="2:9" ht="15" customHeight="1">
      <c r="C82" s="17" t="s">
        <v>64</v>
      </c>
      <c r="D82" s="17"/>
      <c r="E82" s="52"/>
      <c r="F82" s="52"/>
      <c r="G82" s="52"/>
      <c r="H82" s="52"/>
      <c r="I82" s="52"/>
    </row>
    <row r="83" spans="2:9" ht="15" customHeight="1"/>
    <row r="84" spans="2:9" ht="15" customHeight="1">
      <c r="B84" s="1" t="s">
        <v>47</v>
      </c>
      <c r="C84" s="4" t="s">
        <v>24</v>
      </c>
      <c r="D84" s="4"/>
      <c r="E84" s="4"/>
      <c r="F84" s="4"/>
      <c r="G84" s="4"/>
    </row>
    <row r="85" spans="2:9" ht="15" customHeight="1">
      <c r="C85" s="20" t="s">
        <v>49</v>
      </c>
      <c r="D85" s="35" t="s">
        <v>3</v>
      </c>
      <c r="E85" s="53">
        <f>(E6+E7)/E10</f>
        <v>0.5</v>
      </c>
      <c r="F85" s="53"/>
      <c r="G85" s="53"/>
      <c r="H85" s="53"/>
      <c r="I85" s="76"/>
    </row>
    <row r="86" spans="2:9" ht="15" customHeight="1">
      <c r="C86" s="21"/>
      <c r="D86" s="36" t="s">
        <v>11</v>
      </c>
      <c r="E86" s="54">
        <f>(E8+E9)/E10</f>
        <v>0.5</v>
      </c>
      <c r="F86" s="132"/>
      <c r="G86" s="132"/>
      <c r="H86" s="132"/>
      <c r="I86" s="154"/>
    </row>
    <row r="87" spans="2:9" ht="15" customHeight="1"/>
    <row r="88" spans="2:9" ht="15" customHeight="1">
      <c r="B88" s="1" t="s">
        <v>50</v>
      </c>
      <c r="C88" s="4" t="s">
        <v>16</v>
      </c>
      <c r="D88" s="4"/>
      <c r="E88" s="4"/>
      <c r="F88" s="4"/>
      <c r="G88" s="4"/>
      <c r="H88" s="4"/>
      <c r="I88" s="4"/>
    </row>
    <row r="89" spans="2:9" ht="70" customHeight="1">
      <c r="C89" s="22" t="s">
        <v>1</v>
      </c>
      <c r="D89" s="104"/>
      <c r="E89" s="120"/>
      <c r="F89" s="120"/>
      <c r="G89" s="120"/>
      <c r="H89" s="120"/>
      <c r="I89"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sqref="A1:J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60</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100000000</v>
      </c>
      <c r="F6" s="122"/>
      <c r="G6" s="122"/>
      <c r="H6" s="122"/>
      <c r="I6" s="122"/>
    </row>
    <row r="7" spans="1:10" ht="15" customHeight="1">
      <c r="C7" s="7"/>
      <c r="D7" s="26" t="s">
        <v>33</v>
      </c>
      <c r="E7" s="107">
        <v>100000000</v>
      </c>
      <c r="F7" s="122"/>
      <c r="G7" s="122"/>
      <c r="H7" s="122"/>
      <c r="I7" s="122"/>
    </row>
    <row r="8" spans="1:10" ht="15" customHeight="1">
      <c r="C8" s="7"/>
      <c r="D8" s="26" t="s">
        <v>21</v>
      </c>
      <c r="E8" s="107">
        <v>100000000</v>
      </c>
      <c r="F8" s="122"/>
      <c r="G8" s="122"/>
      <c r="H8" s="122"/>
      <c r="I8" s="122"/>
    </row>
    <row r="9" spans="1:10" ht="15" customHeight="1">
      <c r="C9" s="83"/>
      <c r="D9" s="92" t="s">
        <v>53</v>
      </c>
      <c r="E9" s="108">
        <v>100000000</v>
      </c>
      <c r="F9" s="122"/>
      <c r="G9" s="122"/>
      <c r="H9" s="122"/>
      <c r="I9" s="122"/>
    </row>
    <row r="10" spans="1:10" ht="15" customHeight="1">
      <c r="C10" s="9" t="s">
        <v>8</v>
      </c>
      <c r="D10" s="28"/>
      <c r="E10" s="109">
        <f>SUM(E6:E9)</f>
        <v>400000000</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39">
        <v>7000</v>
      </c>
      <c r="G13" s="133" t="s">
        <v>44</v>
      </c>
      <c r="H13" s="125" t="s">
        <v>44</v>
      </c>
      <c r="I13" s="147" t="s">
        <v>56</v>
      </c>
    </row>
    <row r="14" spans="1:10" ht="15" customHeight="1">
      <c r="C14" s="11"/>
      <c r="D14" s="95"/>
      <c r="E14" s="110"/>
      <c r="F14" s="39">
        <v>3500</v>
      </c>
      <c r="G14" s="133" t="s">
        <v>44</v>
      </c>
      <c r="H14" s="125" t="s">
        <v>44</v>
      </c>
      <c r="I14" s="147" t="s">
        <v>41</v>
      </c>
    </row>
    <row r="15" spans="1:10" ht="15" customHeight="1">
      <c r="C15" s="11"/>
      <c r="D15" s="95"/>
      <c r="E15" s="110"/>
      <c r="F15" s="39">
        <v>2000</v>
      </c>
      <c r="G15" s="133" t="s">
        <v>44</v>
      </c>
      <c r="H15" s="125" t="s">
        <v>44</v>
      </c>
      <c r="I15" s="147" t="s">
        <v>48</v>
      </c>
    </row>
    <row r="16" spans="1:10" ht="15" customHeight="1">
      <c r="C16" s="11"/>
      <c r="D16" s="95"/>
      <c r="E16" s="110"/>
      <c r="F16" s="39">
        <v>1000</v>
      </c>
      <c r="G16" s="133" t="s">
        <v>44</v>
      </c>
      <c r="H16" s="125" t="s">
        <v>44</v>
      </c>
      <c r="I16" s="147" t="s">
        <v>57</v>
      </c>
    </row>
    <row r="17" spans="3:9" ht="15" customHeight="1">
      <c r="C17" s="11"/>
      <c r="D17" s="95"/>
      <c r="E17" s="110"/>
      <c r="F17" s="125" t="s">
        <v>44</v>
      </c>
      <c r="G17" s="134">
        <v>50</v>
      </c>
      <c r="H17" s="39">
        <v>10000</v>
      </c>
      <c r="I17" s="147" t="s">
        <v>52</v>
      </c>
    </row>
    <row r="18" spans="3:9" ht="15" customHeight="1">
      <c r="C18" s="11"/>
      <c r="D18" s="95"/>
      <c r="E18" s="110"/>
      <c r="F18" s="125" t="s">
        <v>44</v>
      </c>
      <c r="G18" s="134">
        <v>50</v>
      </c>
      <c r="H18" s="39">
        <v>7500</v>
      </c>
      <c r="I18" s="147" t="s">
        <v>30</v>
      </c>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800000</v>
      </c>
      <c r="F23" s="126"/>
      <c r="G23" s="137"/>
      <c r="H23" s="126"/>
      <c r="I23" s="149"/>
    </row>
    <row r="24" spans="3:9" ht="15" customHeight="1">
      <c r="C24" s="11"/>
      <c r="D24" s="98" t="s">
        <v>58</v>
      </c>
      <c r="E24" s="113"/>
      <c r="F24" s="46">
        <v>7000</v>
      </c>
      <c r="G24" s="138" t="s">
        <v>44</v>
      </c>
      <c r="H24" s="127" t="s">
        <v>44</v>
      </c>
      <c r="I24" s="150" t="s">
        <v>56</v>
      </c>
    </row>
    <row r="25" spans="3:9" ht="15" customHeight="1">
      <c r="C25" s="11"/>
      <c r="D25" s="95"/>
      <c r="E25" s="110"/>
      <c r="F25" s="39">
        <v>3500</v>
      </c>
      <c r="G25" s="133" t="s">
        <v>44</v>
      </c>
      <c r="H25" s="125" t="s">
        <v>44</v>
      </c>
      <c r="I25" s="147" t="s">
        <v>41</v>
      </c>
    </row>
    <row r="26" spans="3:9" ht="15" customHeight="1">
      <c r="C26" s="11"/>
      <c r="D26" s="95"/>
      <c r="E26" s="110"/>
      <c r="F26" s="39">
        <v>2000</v>
      </c>
      <c r="G26" s="133" t="s">
        <v>44</v>
      </c>
      <c r="H26" s="125" t="s">
        <v>44</v>
      </c>
      <c r="I26" s="147" t="s">
        <v>48</v>
      </c>
    </row>
    <row r="27" spans="3:9" ht="15" customHeight="1">
      <c r="C27" s="11"/>
      <c r="D27" s="95"/>
      <c r="E27" s="110"/>
      <c r="F27" s="39">
        <v>1000</v>
      </c>
      <c r="G27" s="133" t="s">
        <v>44</v>
      </c>
      <c r="H27" s="125" t="s">
        <v>44</v>
      </c>
      <c r="I27" s="147" t="s">
        <v>57</v>
      </c>
    </row>
    <row r="28" spans="3:9" ht="15" customHeight="1">
      <c r="C28" s="11"/>
      <c r="D28" s="95"/>
      <c r="E28" s="110"/>
      <c r="F28" s="125" t="s">
        <v>44</v>
      </c>
      <c r="G28" s="134">
        <v>50</v>
      </c>
      <c r="H28" s="39">
        <v>10000</v>
      </c>
      <c r="I28" s="147" t="s">
        <v>52</v>
      </c>
    </row>
    <row r="29" spans="3:9" ht="15" customHeight="1">
      <c r="C29" s="11"/>
      <c r="D29" s="95"/>
      <c r="E29" s="110"/>
      <c r="F29" s="125" t="s">
        <v>44</v>
      </c>
      <c r="G29" s="134">
        <v>50</v>
      </c>
      <c r="H29" s="39">
        <v>7500</v>
      </c>
      <c r="I29" s="147" t="s">
        <v>30</v>
      </c>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800000</v>
      </c>
      <c r="F34" s="126"/>
      <c r="G34" s="137"/>
      <c r="H34" s="126"/>
      <c r="I34" s="149"/>
    </row>
    <row r="35" spans="3:9" ht="15" customHeight="1">
      <c r="C35" s="11"/>
      <c r="D35" s="99" t="s">
        <v>32</v>
      </c>
      <c r="E35" s="113"/>
      <c r="F35" s="46">
        <v>7000</v>
      </c>
      <c r="G35" s="138" t="s">
        <v>44</v>
      </c>
      <c r="H35" s="127" t="s">
        <v>44</v>
      </c>
      <c r="I35" s="150" t="s">
        <v>56</v>
      </c>
    </row>
    <row r="36" spans="3:9" ht="15" customHeight="1">
      <c r="C36" s="11"/>
      <c r="D36" s="95"/>
      <c r="E36" s="110"/>
      <c r="F36" s="39">
        <v>3500</v>
      </c>
      <c r="G36" s="133" t="s">
        <v>44</v>
      </c>
      <c r="H36" s="125" t="s">
        <v>44</v>
      </c>
      <c r="I36" s="147" t="s">
        <v>41</v>
      </c>
    </row>
    <row r="37" spans="3:9" ht="15" customHeight="1">
      <c r="C37" s="11"/>
      <c r="D37" s="95"/>
      <c r="E37" s="110"/>
      <c r="F37" s="39">
        <v>2000</v>
      </c>
      <c r="G37" s="133" t="s">
        <v>44</v>
      </c>
      <c r="H37" s="125" t="s">
        <v>44</v>
      </c>
      <c r="I37" s="147" t="s">
        <v>48</v>
      </c>
    </row>
    <row r="38" spans="3:9" ht="15" customHeight="1">
      <c r="C38" s="11"/>
      <c r="D38" s="95"/>
      <c r="E38" s="110"/>
      <c r="F38" s="39">
        <v>1000</v>
      </c>
      <c r="G38" s="133" t="s">
        <v>44</v>
      </c>
      <c r="H38" s="125" t="s">
        <v>44</v>
      </c>
      <c r="I38" s="147" t="s">
        <v>57</v>
      </c>
    </row>
    <row r="39" spans="3:9" ht="15" customHeight="1">
      <c r="C39" s="11"/>
      <c r="D39" s="95"/>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200000</v>
      </c>
      <c r="F45" s="126"/>
      <c r="G45" s="137"/>
      <c r="H45" s="126"/>
      <c r="I45" s="149"/>
    </row>
    <row r="46" spans="3:9" ht="15" customHeight="1">
      <c r="C46" s="11"/>
      <c r="D46" s="99" t="s">
        <v>59</v>
      </c>
      <c r="E46" s="113"/>
      <c r="F46" s="46">
        <v>7000</v>
      </c>
      <c r="G46" s="138" t="s">
        <v>44</v>
      </c>
      <c r="H46" s="127" t="s">
        <v>44</v>
      </c>
      <c r="I46" s="150" t="s">
        <v>56</v>
      </c>
    </row>
    <row r="47" spans="3:9" ht="15" customHeight="1">
      <c r="C47" s="11"/>
      <c r="D47" s="95"/>
      <c r="E47" s="110"/>
      <c r="F47" s="39">
        <v>3500</v>
      </c>
      <c r="G47" s="133" t="s">
        <v>44</v>
      </c>
      <c r="H47" s="125" t="s">
        <v>44</v>
      </c>
      <c r="I47" s="147" t="s">
        <v>41</v>
      </c>
    </row>
    <row r="48" spans="3:9" ht="15" customHeight="1">
      <c r="C48" s="11"/>
      <c r="D48" s="95"/>
      <c r="E48" s="110"/>
      <c r="F48" s="39">
        <v>2000</v>
      </c>
      <c r="G48" s="133" t="s">
        <v>44</v>
      </c>
      <c r="H48" s="125" t="s">
        <v>44</v>
      </c>
      <c r="I48" s="147" t="s">
        <v>48</v>
      </c>
    </row>
    <row r="49" spans="3:9" ht="15" customHeight="1">
      <c r="C49" s="11"/>
      <c r="D49" s="95"/>
      <c r="E49" s="110"/>
      <c r="F49" s="39">
        <v>1000</v>
      </c>
      <c r="G49" s="133" t="s">
        <v>44</v>
      </c>
      <c r="H49" s="125" t="s">
        <v>44</v>
      </c>
      <c r="I49" s="147" t="s">
        <v>57</v>
      </c>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v>200000</v>
      </c>
      <c r="F56" s="126"/>
      <c r="G56" s="137"/>
      <c r="H56" s="126"/>
      <c r="I56" s="149"/>
    </row>
    <row r="57" spans="3:9" ht="15" customHeight="1">
      <c r="C57" s="87" t="s">
        <v>40</v>
      </c>
      <c r="D57" s="99" t="s">
        <v>29</v>
      </c>
      <c r="E57" s="113"/>
      <c r="F57" s="46">
        <v>3000</v>
      </c>
      <c r="G57" s="138" t="s">
        <v>44</v>
      </c>
      <c r="H57" s="127" t="s">
        <v>44</v>
      </c>
      <c r="I57" s="150" t="s">
        <v>56</v>
      </c>
    </row>
    <row r="58" spans="3:9" ht="15" customHeight="1">
      <c r="C58" s="87"/>
      <c r="D58" s="95"/>
      <c r="E58" s="110"/>
      <c r="F58" s="39">
        <v>2000</v>
      </c>
      <c r="G58" s="133" t="s">
        <v>44</v>
      </c>
      <c r="H58" s="125" t="s">
        <v>44</v>
      </c>
      <c r="I58" s="147" t="s">
        <v>41</v>
      </c>
    </row>
    <row r="59" spans="3:9" ht="15" customHeight="1">
      <c r="C59" s="87"/>
      <c r="D59" s="95"/>
      <c r="E59" s="110"/>
      <c r="F59" s="39">
        <v>1000</v>
      </c>
      <c r="G59" s="133" t="s">
        <v>44</v>
      </c>
      <c r="H59" s="125" t="s">
        <v>44</v>
      </c>
      <c r="I59" s="147" t="s">
        <v>57</v>
      </c>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200000</v>
      </c>
      <c r="F67" s="126"/>
      <c r="G67" s="137"/>
      <c r="H67" s="142"/>
      <c r="I67" s="149"/>
    </row>
    <row r="68" spans="2:9" ht="15" customHeight="1">
      <c r="C68" s="89" t="s">
        <v>8</v>
      </c>
      <c r="D68" s="101"/>
      <c r="E68" s="114">
        <f>E23+E34+E45+E56+E67</f>
        <v>2200000</v>
      </c>
      <c r="F68" s="128"/>
      <c r="G68" s="139"/>
      <c r="H68" s="143"/>
      <c r="I68" s="151"/>
    </row>
    <row r="69" spans="2:9" ht="15" customHeight="1">
      <c r="C69" s="15" t="s">
        <v>61</v>
      </c>
      <c r="D69" s="33"/>
      <c r="E69" s="115">
        <v>10000</v>
      </c>
      <c r="F69" s="129"/>
      <c r="G69" s="129"/>
      <c r="H69" s="129"/>
      <c r="I69" s="129"/>
    </row>
    <row r="70" spans="2:9" ht="15" customHeight="1">
      <c r="C70" s="16" t="s">
        <v>62</v>
      </c>
      <c r="D70" s="34"/>
      <c r="E70" s="116">
        <v>10000</v>
      </c>
      <c r="F70" s="129"/>
      <c r="G70" s="129"/>
      <c r="H70" s="129"/>
      <c r="I70" s="129"/>
    </row>
    <row r="71" spans="2:9" ht="15" customHeight="1">
      <c r="C71" s="13" t="s">
        <v>35</v>
      </c>
      <c r="D71" s="25"/>
      <c r="E71" s="62">
        <f>(E6+E8)/E69</f>
        <v>20000</v>
      </c>
      <c r="F71" s="129"/>
      <c r="G71" s="129"/>
      <c r="H71" s="129"/>
      <c r="I71" s="129"/>
    </row>
    <row r="72" spans="2:9" ht="15" customHeight="1">
      <c r="C72" s="16" t="s">
        <v>36</v>
      </c>
      <c r="D72" s="34"/>
      <c r="E72" s="72">
        <f>(E7+E9)/E70</f>
        <v>20000</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c r="C75" s="17" t="s">
        <v>70</v>
      </c>
      <c r="D75" s="17"/>
      <c r="E75" s="17"/>
      <c r="F75" s="17"/>
      <c r="G75" s="17"/>
      <c r="H75" s="17"/>
      <c r="I75" s="17"/>
    </row>
    <row r="76" spans="2:9" ht="15" customHeight="1"/>
    <row r="77" spans="2:9" ht="15" customHeight="1">
      <c r="B77" s="1" t="s">
        <v>37</v>
      </c>
      <c r="C77" s="4" t="s">
        <v>38</v>
      </c>
      <c r="D77" s="4"/>
      <c r="E77" s="4"/>
      <c r="F77" s="4"/>
      <c r="G77" s="4"/>
    </row>
    <row r="78" spans="2:9" ht="12.5">
      <c r="C78" s="4"/>
      <c r="D78" s="4"/>
      <c r="E78" s="117" t="s">
        <v>39</v>
      </c>
      <c r="F78" s="117"/>
      <c r="G78" s="117"/>
      <c r="H78" s="117" t="s">
        <v>42</v>
      </c>
      <c r="I78" s="117"/>
    </row>
    <row r="79" spans="2:9" ht="15" customHeight="1">
      <c r="C79" s="18" t="s">
        <v>43</v>
      </c>
      <c r="D79" s="35"/>
      <c r="E79" s="118"/>
      <c r="F79" s="130"/>
      <c r="G79" s="140"/>
      <c r="H79" s="118"/>
      <c r="I79" s="152"/>
    </row>
    <row r="80" spans="2:9" ht="15" customHeight="1">
      <c r="C80" s="90" t="s">
        <v>46</v>
      </c>
      <c r="D80" s="102"/>
      <c r="E80" s="119"/>
      <c r="F80" s="131"/>
      <c r="G80" s="141"/>
      <c r="H80" s="131"/>
      <c r="I80" s="153"/>
    </row>
    <row r="81" spans="2:9" ht="15" customHeight="1">
      <c r="C81" s="91" t="s">
        <v>68</v>
      </c>
      <c r="D81" s="103"/>
      <c r="E81" s="51">
        <v>15</v>
      </c>
      <c r="F81" s="59"/>
      <c r="G81" s="59"/>
      <c r="H81" s="59"/>
      <c r="I81" s="75"/>
    </row>
    <row r="82" spans="2:9" ht="15" customHeight="1">
      <c r="C82" s="17" t="s">
        <v>64</v>
      </c>
      <c r="D82" s="17"/>
      <c r="E82" s="52"/>
      <c r="F82" s="52"/>
      <c r="G82" s="52"/>
      <c r="H82" s="52"/>
      <c r="I82" s="52"/>
    </row>
    <row r="83" spans="2:9" ht="15" customHeight="1"/>
    <row r="84" spans="2:9" ht="15" customHeight="1">
      <c r="B84" s="1" t="s">
        <v>47</v>
      </c>
      <c r="C84" s="4" t="s">
        <v>24</v>
      </c>
      <c r="D84" s="4"/>
      <c r="E84" s="4"/>
      <c r="F84" s="4"/>
      <c r="G84" s="4"/>
    </row>
    <row r="85" spans="2:9" ht="15" customHeight="1">
      <c r="C85" s="20" t="s">
        <v>49</v>
      </c>
      <c r="D85" s="35" t="s">
        <v>3</v>
      </c>
      <c r="E85" s="53">
        <f>(E6+E7)/E10</f>
        <v>0.5</v>
      </c>
      <c r="F85" s="53"/>
      <c r="G85" s="53"/>
      <c r="H85" s="53"/>
      <c r="I85" s="76"/>
    </row>
    <row r="86" spans="2:9" ht="15" customHeight="1">
      <c r="C86" s="21"/>
      <c r="D86" s="36" t="s">
        <v>11</v>
      </c>
      <c r="E86" s="54">
        <f>(E8+E9)/E10</f>
        <v>0.5</v>
      </c>
      <c r="F86" s="132"/>
      <c r="G86" s="132"/>
      <c r="H86" s="132"/>
      <c r="I86" s="154"/>
    </row>
    <row r="87" spans="2:9" ht="15" customHeight="1"/>
    <row r="88" spans="2:9" ht="15" customHeight="1">
      <c r="B88" s="1" t="s">
        <v>50</v>
      </c>
      <c r="C88" s="4" t="s">
        <v>16</v>
      </c>
      <c r="D88" s="4"/>
      <c r="E88" s="4"/>
      <c r="F88" s="4"/>
      <c r="G88" s="4"/>
      <c r="H88" s="4"/>
      <c r="I88" s="4"/>
    </row>
    <row r="89" spans="2:9" ht="70" customHeight="1">
      <c r="C89" s="22" t="s">
        <v>1</v>
      </c>
      <c r="D89" s="104"/>
      <c r="E89" s="120"/>
      <c r="F89" s="120"/>
      <c r="G89" s="120"/>
      <c r="H89" s="120"/>
      <c r="I89"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A25" zoomScale="98" zoomScaleSheetLayoutView="98"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1307960</v>
      </c>
      <c r="F6" s="122"/>
      <c r="G6" s="122"/>
      <c r="H6" s="122"/>
      <c r="I6" s="122"/>
    </row>
    <row r="7" spans="1:10" ht="15" customHeight="1">
      <c r="C7" s="7"/>
      <c r="D7" s="26" t="s">
        <v>33</v>
      </c>
      <c r="E7" s="107">
        <v>3649350</v>
      </c>
      <c r="F7" s="122"/>
      <c r="G7" s="122"/>
      <c r="H7" s="122"/>
      <c r="I7" s="122"/>
    </row>
    <row r="8" spans="1:10" ht="15" customHeight="1">
      <c r="C8" s="7"/>
      <c r="D8" s="26" t="s">
        <v>21</v>
      </c>
      <c r="E8" s="107">
        <v>19933232</v>
      </c>
      <c r="F8" s="122"/>
      <c r="G8" s="122"/>
      <c r="H8" s="122"/>
      <c r="I8" s="122"/>
    </row>
    <row r="9" spans="1:10" ht="15" customHeight="1">
      <c r="C9" s="83"/>
      <c r="D9" s="92" t="s">
        <v>53</v>
      </c>
      <c r="E9" s="108"/>
      <c r="F9" s="122"/>
      <c r="G9" s="122"/>
      <c r="H9" s="122"/>
      <c r="I9" s="122"/>
    </row>
    <row r="10" spans="1:10" ht="15" customHeight="1">
      <c r="C10" s="9" t="s">
        <v>8</v>
      </c>
      <c r="D10" s="28"/>
      <c r="E10" s="109">
        <f>SUM(E6:E9)</f>
        <v>24890542</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498050</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1737920</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7471481</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c r="G57" s="138"/>
      <c r="H57" s="127"/>
      <c r="I57" s="150"/>
    </row>
    <row r="58" spans="3:9" ht="15" customHeight="1">
      <c r="C58" s="87"/>
      <c r="D58" s="95"/>
      <c r="E58" s="110"/>
      <c r="F58" s="39"/>
      <c r="G58" s="133"/>
      <c r="H58" s="125"/>
      <c r="I58" s="147"/>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0</v>
      </c>
      <c r="F67" s="126"/>
      <c r="G67" s="137"/>
      <c r="H67" s="142"/>
      <c r="I67" s="149"/>
    </row>
    <row r="68" spans="2:9" ht="15" customHeight="1">
      <c r="C68" s="89" t="s">
        <v>8</v>
      </c>
      <c r="D68" s="101"/>
      <c r="E68" s="114">
        <f>E23+E34+E45+E56+E67</f>
        <v>9707451</v>
      </c>
      <c r="F68" s="128"/>
      <c r="G68" s="139"/>
      <c r="H68" s="143"/>
      <c r="I68" s="151"/>
    </row>
    <row r="69" spans="2:9" ht="15" customHeight="1">
      <c r="C69" s="15" t="s">
        <v>61</v>
      </c>
      <c r="D69" s="33"/>
      <c r="E69" s="115">
        <v>1995</v>
      </c>
      <c r="F69" s="129"/>
      <c r="G69" s="129"/>
      <c r="H69" s="129"/>
      <c r="I69" s="129"/>
    </row>
    <row r="70" spans="2:9" ht="15" customHeight="1">
      <c r="C70" s="16" t="s">
        <v>62</v>
      </c>
      <c r="D70" s="34"/>
      <c r="E70" s="116">
        <v>480</v>
      </c>
      <c r="F70" s="129"/>
      <c r="G70" s="129"/>
      <c r="H70" s="129"/>
      <c r="I70" s="129"/>
    </row>
    <row r="71" spans="2:9" ht="15" customHeight="1">
      <c r="C71" s="13" t="s">
        <v>35</v>
      </c>
      <c r="D71" s="25"/>
      <c r="E71" s="62">
        <f>(E6+E8)/E69</f>
        <v>10647.21403508772</v>
      </c>
      <c r="F71" s="129"/>
      <c r="G71" s="129"/>
      <c r="H71" s="129"/>
      <c r="I71" s="129"/>
    </row>
    <row r="72" spans="2:9" ht="15" customHeight="1">
      <c r="C72" s="16" t="s">
        <v>36</v>
      </c>
      <c r="D72" s="34"/>
      <c r="E72" s="72">
        <f>(E7+E9)/E70</f>
        <v>7602.8125</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17</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0.19916440549988826</v>
      </c>
      <c r="F84" s="53"/>
      <c r="G84" s="53"/>
      <c r="H84" s="53"/>
      <c r="I84" s="76"/>
    </row>
    <row r="85" spans="2:9" ht="15" customHeight="1">
      <c r="C85" s="21"/>
      <c r="D85" s="36" t="s">
        <v>11</v>
      </c>
      <c r="E85" s="54">
        <f>(E8+E9)/E10</f>
        <v>0.80083559450011177</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13"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37540250</v>
      </c>
      <c r="F6" s="122"/>
      <c r="G6" s="122"/>
      <c r="H6" s="122"/>
      <c r="I6" s="122"/>
    </row>
    <row r="7" spans="1:10" ht="15" customHeight="1">
      <c r="C7" s="7"/>
      <c r="D7" s="26" t="s">
        <v>33</v>
      </c>
      <c r="E7" s="107">
        <v>140007083</v>
      </c>
      <c r="F7" s="122"/>
      <c r="G7" s="122"/>
      <c r="H7" s="122"/>
      <c r="I7" s="122"/>
    </row>
    <row r="8" spans="1:10" ht="15" customHeight="1">
      <c r="C8" s="7"/>
      <c r="D8" s="26" t="s">
        <v>21</v>
      </c>
      <c r="E8" s="107">
        <v>192281896</v>
      </c>
      <c r="F8" s="122"/>
      <c r="G8" s="122"/>
      <c r="H8" s="122"/>
      <c r="I8" s="122"/>
    </row>
    <row r="9" spans="1:10" ht="15" customHeight="1">
      <c r="C9" s="83"/>
      <c r="D9" s="92" t="s">
        <v>53</v>
      </c>
      <c r="E9" s="108"/>
      <c r="F9" s="122"/>
      <c r="G9" s="122"/>
      <c r="H9" s="122"/>
      <c r="I9" s="122"/>
    </row>
    <row r="10" spans="1:10" ht="15" customHeight="1">
      <c r="C10" s="9" t="s">
        <v>8</v>
      </c>
      <c r="D10" s="28"/>
      <c r="E10" s="109">
        <f>SUM(E6:E9)</f>
        <v>369829229</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11913820</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64763697</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73487880</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c r="G57" s="138"/>
      <c r="H57" s="127"/>
      <c r="I57" s="150"/>
    </row>
    <row r="58" spans="3:9" ht="15" customHeight="1">
      <c r="C58" s="87"/>
      <c r="D58" s="95"/>
      <c r="E58" s="110"/>
      <c r="F58" s="39"/>
      <c r="G58" s="133"/>
      <c r="H58" s="125"/>
      <c r="I58" s="147"/>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0</v>
      </c>
      <c r="F67" s="126"/>
      <c r="G67" s="137"/>
      <c r="H67" s="142"/>
      <c r="I67" s="149"/>
    </row>
    <row r="68" spans="2:9" ht="15" customHeight="1">
      <c r="C68" s="89" t="s">
        <v>8</v>
      </c>
      <c r="D68" s="101"/>
      <c r="E68" s="114">
        <f>E23+E34+E45+E56+E67</f>
        <v>150165397</v>
      </c>
      <c r="F68" s="128"/>
      <c r="G68" s="139"/>
      <c r="H68" s="143"/>
      <c r="I68" s="151"/>
    </row>
    <row r="69" spans="2:9" ht="15" customHeight="1">
      <c r="C69" s="15" t="s">
        <v>61</v>
      </c>
      <c r="D69" s="33"/>
      <c r="E69" s="156">
        <v>21892</v>
      </c>
      <c r="F69" s="129"/>
      <c r="G69" s="129"/>
      <c r="H69" s="129"/>
      <c r="I69" s="129"/>
    </row>
    <row r="70" spans="2:9" ht="15" customHeight="1">
      <c r="C70" s="16" t="s">
        <v>62</v>
      </c>
      <c r="D70" s="34"/>
      <c r="E70" s="72">
        <v>15441</v>
      </c>
      <c r="F70" s="129"/>
      <c r="G70" s="129"/>
      <c r="H70" s="129"/>
      <c r="I70" s="129"/>
    </row>
    <row r="71" spans="2:9" ht="15" customHeight="1">
      <c r="C71" s="13" t="s">
        <v>35</v>
      </c>
      <c r="D71" s="25"/>
      <c r="E71" s="62">
        <f>(E6+E8)/E69</f>
        <v>10497.996802484926</v>
      </c>
      <c r="F71" s="129"/>
      <c r="G71" s="129"/>
      <c r="H71" s="129"/>
      <c r="I71" s="129"/>
    </row>
    <row r="72" spans="2:9" ht="15" customHeight="1">
      <c r="C72" s="16" t="s">
        <v>36</v>
      </c>
      <c r="D72" s="34"/>
      <c r="E72" s="72">
        <f>(E7+E9)/E70</f>
        <v>9067.2290007123884</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30</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0.48007923408346936</v>
      </c>
      <c r="F84" s="53"/>
      <c r="G84" s="53"/>
      <c r="H84" s="53"/>
      <c r="I84" s="76"/>
    </row>
    <row r="85" spans="2:9" ht="15" customHeight="1">
      <c r="C85" s="21"/>
      <c r="D85" s="36" t="s">
        <v>11</v>
      </c>
      <c r="E85" s="54">
        <f>(E8+E9)/E10</f>
        <v>0.51992076591653058</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13"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171886667</v>
      </c>
      <c r="F6" s="122"/>
      <c r="G6" s="122"/>
      <c r="H6" s="122"/>
      <c r="I6" s="122"/>
    </row>
    <row r="7" spans="1:10" ht="15" customHeight="1">
      <c r="C7" s="7"/>
      <c r="D7" s="26" t="s">
        <v>33</v>
      </c>
      <c r="E7" s="107">
        <v>334172088</v>
      </c>
      <c r="F7" s="122"/>
      <c r="G7" s="122"/>
      <c r="H7" s="122"/>
      <c r="I7" s="122"/>
    </row>
    <row r="8" spans="1:10" ht="15" customHeight="1">
      <c r="C8" s="7"/>
      <c r="D8" s="26" t="s">
        <v>21</v>
      </c>
      <c r="E8" s="107">
        <v>445821121</v>
      </c>
      <c r="F8" s="122"/>
      <c r="G8" s="122"/>
      <c r="H8" s="122"/>
      <c r="I8" s="122"/>
    </row>
    <row r="9" spans="1:10" ht="15" customHeight="1">
      <c r="C9" s="83"/>
      <c r="D9" s="92" t="s">
        <v>53</v>
      </c>
      <c r="E9" s="108"/>
      <c r="F9" s="122"/>
      <c r="G9" s="122"/>
      <c r="H9" s="122"/>
      <c r="I9" s="122"/>
    </row>
    <row r="10" spans="1:10" ht="15" customHeight="1">
      <c r="C10" s="9" t="s">
        <v>8</v>
      </c>
      <c r="D10" s="28"/>
      <c r="E10" s="109">
        <f>SUM(E6:E9)</f>
        <v>951879876</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59891464</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157602100</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171767033</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c r="G57" s="138"/>
      <c r="H57" s="127"/>
      <c r="I57" s="150"/>
    </row>
    <row r="58" spans="3:9" ht="15" customHeight="1">
      <c r="C58" s="87"/>
      <c r="D58" s="95"/>
      <c r="E58" s="110"/>
      <c r="F58" s="39"/>
      <c r="G58" s="133"/>
      <c r="H58" s="125"/>
      <c r="I58" s="147"/>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0</v>
      </c>
      <c r="F67" s="126"/>
      <c r="G67" s="137"/>
      <c r="H67" s="142"/>
      <c r="I67" s="149"/>
    </row>
    <row r="68" spans="2:9" ht="15" customHeight="1">
      <c r="C68" s="89" t="s">
        <v>8</v>
      </c>
      <c r="D68" s="101"/>
      <c r="E68" s="114">
        <f>E23+E34+E45+E56+E67</f>
        <v>389260597</v>
      </c>
      <c r="F68" s="128"/>
      <c r="G68" s="139"/>
      <c r="H68" s="143"/>
      <c r="I68" s="151"/>
    </row>
    <row r="69" spans="2:9" ht="15" customHeight="1">
      <c r="C69" s="15" t="s">
        <v>61</v>
      </c>
      <c r="D69" s="33"/>
      <c r="E69" s="115">
        <v>58464</v>
      </c>
      <c r="F69" s="129"/>
      <c r="G69" s="129"/>
      <c r="H69" s="129"/>
      <c r="I69" s="129"/>
    </row>
    <row r="70" spans="2:9" ht="15" customHeight="1">
      <c r="C70" s="16" t="s">
        <v>62</v>
      </c>
      <c r="D70" s="34"/>
      <c r="E70" s="116">
        <v>38007</v>
      </c>
      <c r="F70" s="129"/>
      <c r="G70" s="129"/>
      <c r="H70" s="129"/>
      <c r="I70" s="129"/>
    </row>
    <row r="71" spans="2:9" ht="15" customHeight="1">
      <c r="C71" s="13" t="s">
        <v>35</v>
      </c>
      <c r="D71" s="25"/>
      <c r="E71" s="62">
        <f>(E6+E8)/E69</f>
        <v>10565.609400656815</v>
      </c>
      <c r="F71" s="129"/>
      <c r="G71" s="129"/>
      <c r="H71" s="129"/>
      <c r="I71" s="129"/>
    </row>
    <row r="72" spans="2:9" ht="15" customHeight="1">
      <c r="C72" s="16" t="s">
        <v>36</v>
      </c>
      <c r="D72" s="34"/>
      <c r="E72" s="72">
        <f>(E7+E9)/E70</f>
        <v>8792.3826663509353</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31</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0.53164140534892446</v>
      </c>
      <c r="F84" s="53"/>
      <c r="G84" s="53"/>
      <c r="H84" s="53"/>
      <c r="I84" s="76"/>
    </row>
    <row r="85" spans="2:9" ht="15" customHeight="1">
      <c r="C85" s="21"/>
      <c r="D85" s="36" t="s">
        <v>11</v>
      </c>
      <c r="E85" s="54">
        <f>(E8+E9)/E10</f>
        <v>0.46835859465107549</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19"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22025980</v>
      </c>
      <c r="F6" s="122"/>
      <c r="G6" s="122"/>
      <c r="H6" s="122"/>
      <c r="I6" s="122"/>
    </row>
    <row r="7" spans="1:10" ht="15" customHeight="1">
      <c r="C7" s="7"/>
      <c r="D7" s="26" t="s">
        <v>33</v>
      </c>
      <c r="E7" s="107">
        <v>21667672</v>
      </c>
      <c r="F7" s="122"/>
      <c r="G7" s="122"/>
      <c r="H7" s="122"/>
      <c r="I7" s="122"/>
    </row>
    <row r="8" spans="1:10" ht="15" customHeight="1">
      <c r="C8" s="7"/>
      <c r="D8" s="26" t="s">
        <v>21</v>
      </c>
      <c r="E8" s="107">
        <v>73861944</v>
      </c>
      <c r="F8" s="122"/>
      <c r="G8" s="122"/>
      <c r="H8" s="122"/>
      <c r="I8" s="122"/>
    </row>
    <row r="9" spans="1:10" ht="15" customHeight="1">
      <c r="C9" s="83"/>
      <c r="D9" s="92" t="s">
        <v>53</v>
      </c>
      <c r="E9" s="108"/>
      <c r="F9" s="122"/>
      <c r="G9" s="122"/>
      <c r="H9" s="122"/>
      <c r="I9" s="122"/>
    </row>
    <row r="10" spans="1:10" ht="15" customHeight="1">
      <c r="C10" s="9" t="s">
        <v>8</v>
      </c>
      <c r="D10" s="28"/>
      <c r="E10" s="109">
        <f>SUM(E6:E9)</f>
        <v>117555596</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6789537</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9878305</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29041284</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c r="G57" s="138"/>
      <c r="H57" s="127"/>
      <c r="I57" s="150"/>
    </row>
    <row r="58" spans="3:9" ht="15" customHeight="1">
      <c r="C58" s="87"/>
      <c r="D58" s="95"/>
      <c r="E58" s="110"/>
      <c r="F58" s="39"/>
      <c r="G58" s="133"/>
      <c r="H58" s="125"/>
      <c r="I58" s="147"/>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0</v>
      </c>
      <c r="F67" s="126"/>
      <c r="G67" s="137"/>
      <c r="H67" s="142"/>
      <c r="I67" s="149"/>
    </row>
    <row r="68" spans="2:9" ht="15" customHeight="1">
      <c r="C68" s="89" t="s">
        <v>8</v>
      </c>
      <c r="D68" s="101"/>
      <c r="E68" s="114">
        <f>E23+E34+E45+E56+E67</f>
        <v>45709126</v>
      </c>
      <c r="F68" s="128"/>
      <c r="G68" s="139"/>
      <c r="H68" s="143"/>
      <c r="I68" s="151"/>
    </row>
    <row r="69" spans="2:9" ht="15" customHeight="1">
      <c r="C69" s="15" t="s">
        <v>61</v>
      </c>
      <c r="D69" s="33"/>
      <c r="E69" s="115">
        <v>9653</v>
      </c>
      <c r="F69" s="129"/>
      <c r="G69" s="129"/>
      <c r="H69" s="129"/>
      <c r="I69" s="129"/>
    </row>
    <row r="70" spans="2:9" ht="15" customHeight="1">
      <c r="C70" s="16" t="s">
        <v>62</v>
      </c>
      <c r="D70" s="34"/>
      <c r="E70" s="116">
        <v>2263</v>
      </c>
      <c r="F70" s="129"/>
      <c r="G70" s="129"/>
      <c r="H70" s="129"/>
      <c r="I70" s="129"/>
    </row>
    <row r="71" spans="2:9" ht="15" customHeight="1">
      <c r="C71" s="13" t="s">
        <v>35</v>
      </c>
      <c r="D71" s="25"/>
      <c r="E71" s="62">
        <f>(E6+E8)/E69</f>
        <v>9933.4843053972854</v>
      </c>
      <c r="F71" s="129"/>
      <c r="G71" s="129"/>
      <c r="H71" s="129"/>
      <c r="I71" s="129"/>
    </row>
    <row r="72" spans="2:9" ht="15" customHeight="1">
      <c r="C72" s="16" t="s">
        <v>36</v>
      </c>
      <c r="D72" s="34"/>
      <c r="E72" s="72">
        <f>(E7+E9)/E70</f>
        <v>9574.755634114008</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20</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0.37168500255827891</v>
      </c>
      <c r="F84" s="53"/>
      <c r="G84" s="53"/>
      <c r="H84" s="53"/>
      <c r="I84" s="76"/>
    </row>
    <row r="85" spans="2:9" ht="15" customHeight="1">
      <c r="C85" s="21"/>
      <c r="D85" s="36" t="s">
        <v>11</v>
      </c>
      <c r="E85" s="54">
        <f>(E8+E9)/E10</f>
        <v>0.62831499744172115</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19"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82162759</v>
      </c>
      <c r="F6" s="122"/>
      <c r="G6" s="122"/>
      <c r="H6" s="122"/>
      <c r="I6" s="122"/>
    </row>
    <row r="7" spans="1:10" ht="15" customHeight="1">
      <c r="C7" s="7"/>
      <c r="D7" s="26" t="s">
        <v>33</v>
      </c>
      <c r="E7" s="107">
        <v>291591452</v>
      </c>
      <c r="F7" s="122"/>
      <c r="G7" s="122"/>
      <c r="H7" s="122"/>
      <c r="I7" s="122"/>
    </row>
    <row r="8" spans="1:10" ht="15" customHeight="1">
      <c r="C8" s="7"/>
      <c r="D8" s="26" t="s">
        <v>21</v>
      </c>
      <c r="E8" s="107">
        <v>269040600</v>
      </c>
      <c r="F8" s="122"/>
      <c r="G8" s="122"/>
      <c r="H8" s="122"/>
      <c r="I8" s="122"/>
    </row>
    <row r="9" spans="1:10" ht="15" customHeight="1">
      <c r="C9" s="83"/>
      <c r="D9" s="92" t="s">
        <v>53</v>
      </c>
      <c r="E9" s="108"/>
      <c r="F9" s="122"/>
      <c r="G9" s="122"/>
      <c r="H9" s="122"/>
      <c r="I9" s="122"/>
    </row>
    <row r="10" spans="1:10" ht="15" customHeight="1">
      <c r="C10" s="9" t="s">
        <v>8</v>
      </c>
      <c r="D10" s="28"/>
      <c r="E10" s="109">
        <f>SUM(E6:E9)</f>
        <v>642794811</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26372092</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134014968</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106679161</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110249000</v>
      </c>
      <c r="F67" s="126"/>
      <c r="G67" s="137"/>
      <c r="H67" s="142"/>
      <c r="I67" s="149"/>
    </row>
    <row r="68" spans="2:9" ht="15" customHeight="1">
      <c r="C68" s="89" t="s">
        <v>8</v>
      </c>
      <c r="D68" s="101"/>
      <c r="E68" s="114">
        <f>E23+E34+E45+E56+E67</f>
        <v>377315221</v>
      </c>
      <c r="F68" s="128"/>
      <c r="G68" s="139"/>
      <c r="H68" s="143"/>
      <c r="I68" s="151"/>
    </row>
    <row r="69" spans="2:9" ht="15" customHeight="1">
      <c r="C69" s="15" t="s">
        <v>61</v>
      </c>
      <c r="D69" s="33"/>
      <c r="E69" s="115">
        <v>32772</v>
      </c>
      <c r="F69" s="129"/>
      <c r="G69" s="129"/>
      <c r="H69" s="129"/>
      <c r="I69" s="129"/>
    </row>
    <row r="70" spans="2:9" ht="15" customHeight="1">
      <c r="C70" s="16" t="s">
        <v>62</v>
      </c>
      <c r="D70" s="34"/>
      <c r="E70" s="116">
        <v>33042</v>
      </c>
      <c r="F70" s="129"/>
      <c r="G70" s="129"/>
      <c r="H70" s="129"/>
      <c r="I70" s="129"/>
    </row>
    <row r="71" spans="2:9" ht="15" customHeight="1">
      <c r="C71" s="13" t="s">
        <v>35</v>
      </c>
      <c r="D71" s="25"/>
      <c r="E71" s="62">
        <f>(E6+E8)/E69</f>
        <v>10716.567771268155</v>
      </c>
      <c r="F71" s="129"/>
      <c r="G71" s="129"/>
      <c r="H71" s="129"/>
      <c r="I71" s="129"/>
    </row>
    <row r="72" spans="2:9" ht="15" customHeight="1">
      <c r="C72" s="16" t="s">
        <v>36</v>
      </c>
      <c r="D72" s="34"/>
      <c r="E72" s="72">
        <f>(E7+E9)/E70</f>
        <v>8824.8729495793232</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28</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0.58145181728917228</v>
      </c>
      <c r="F84" s="53"/>
      <c r="G84" s="53"/>
      <c r="H84" s="53"/>
      <c r="I84" s="76"/>
    </row>
    <row r="85" spans="2:9" ht="15" customHeight="1">
      <c r="C85" s="21"/>
      <c r="D85" s="36" t="s">
        <v>11</v>
      </c>
      <c r="E85" s="54">
        <f>(E8+E9)/E10</f>
        <v>0.41854818271082778</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A19" zoomScale="85" zoomScaleSheetLayoutView="85"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83902389</v>
      </c>
      <c r="F6" s="122"/>
      <c r="G6" s="122"/>
      <c r="H6" s="122"/>
      <c r="I6" s="122"/>
    </row>
    <row r="7" spans="1:10" ht="15" customHeight="1">
      <c r="C7" s="7"/>
      <c r="D7" s="26" t="s">
        <v>33</v>
      </c>
      <c r="E7" s="107">
        <v>416965740</v>
      </c>
      <c r="F7" s="122"/>
      <c r="G7" s="122"/>
      <c r="H7" s="122"/>
      <c r="I7" s="122"/>
    </row>
    <row r="8" spans="1:10" ht="15" customHeight="1">
      <c r="C8" s="7"/>
      <c r="D8" s="26" t="s">
        <v>21</v>
      </c>
      <c r="E8" s="107">
        <v>270594655</v>
      </c>
      <c r="F8" s="122"/>
      <c r="G8" s="122"/>
      <c r="H8" s="122"/>
      <c r="I8" s="122"/>
    </row>
    <row r="9" spans="1:10" ht="15" customHeight="1">
      <c r="C9" s="83"/>
      <c r="D9" s="92" t="s">
        <v>53</v>
      </c>
      <c r="E9" s="108"/>
      <c r="F9" s="122"/>
      <c r="G9" s="122"/>
      <c r="H9" s="122"/>
      <c r="I9" s="122"/>
    </row>
    <row r="10" spans="1:10" ht="15" customHeight="1">
      <c r="C10" s="9" t="s">
        <v>8</v>
      </c>
      <c r="D10" s="28"/>
      <c r="E10" s="109">
        <f>SUM(E6:E9)</f>
        <v>771462784</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26616923</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190620478</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109622344</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139287000</v>
      </c>
      <c r="F67" s="126"/>
      <c r="G67" s="137"/>
      <c r="H67" s="142"/>
      <c r="I67" s="149"/>
    </row>
    <row r="68" spans="2:9" ht="15" customHeight="1">
      <c r="C68" s="89" t="s">
        <v>8</v>
      </c>
      <c r="D68" s="101"/>
      <c r="E68" s="114">
        <f>E23+E34+E45+E56+E67</f>
        <v>466146745</v>
      </c>
      <c r="F68" s="128"/>
      <c r="G68" s="139"/>
      <c r="H68" s="143"/>
      <c r="I68" s="151"/>
    </row>
    <row r="69" spans="2:9" ht="15" customHeight="1">
      <c r="C69" s="15" t="s">
        <v>61</v>
      </c>
      <c r="D69" s="33"/>
      <c r="E69" s="115">
        <v>33144</v>
      </c>
      <c r="F69" s="129"/>
      <c r="G69" s="129"/>
      <c r="H69" s="129"/>
      <c r="I69" s="129"/>
    </row>
    <row r="70" spans="2:9" ht="15" customHeight="1">
      <c r="C70" s="16" t="s">
        <v>62</v>
      </c>
      <c r="D70" s="34"/>
      <c r="E70" s="116">
        <v>48269</v>
      </c>
      <c r="F70" s="129"/>
      <c r="G70" s="129"/>
      <c r="H70" s="129"/>
      <c r="I70" s="129"/>
    </row>
    <row r="71" spans="2:9" ht="15" customHeight="1">
      <c r="C71" s="13" t="s">
        <v>35</v>
      </c>
      <c r="D71" s="25"/>
      <c r="E71" s="62">
        <f>(E6+E8)/E69</f>
        <v>10695.662684045377</v>
      </c>
      <c r="F71" s="129"/>
      <c r="G71" s="129"/>
      <c r="H71" s="129"/>
      <c r="I71" s="129"/>
    </row>
    <row r="72" spans="2:9" ht="15" customHeight="1">
      <c r="C72" s="16" t="s">
        <v>36</v>
      </c>
      <c r="D72" s="34"/>
      <c r="E72" s="72">
        <f>(E7+E9)/E70</f>
        <v>8638.3753547825727</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23</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0.64924470679327029</v>
      </c>
      <c r="F84" s="53"/>
      <c r="G84" s="53"/>
      <c r="H84" s="53"/>
      <c r="I84" s="76"/>
    </row>
    <row r="85" spans="2:9" ht="15" customHeight="1">
      <c r="C85" s="21"/>
      <c r="D85" s="36" t="s">
        <v>11</v>
      </c>
      <c r="E85" s="54">
        <f>(E8+E9)/E10</f>
        <v>0.35075529320672971</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25"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110860572</v>
      </c>
      <c r="F6" s="122"/>
      <c r="G6" s="122"/>
      <c r="H6" s="122"/>
      <c r="I6" s="122"/>
    </row>
    <row r="7" spans="1:10" ht="15" customHeight="1">
      <c r="C7" s="7"/>
      <c r="D7" s="26" t="s">
        <v>33</v>
      </c>
      <c r="E7" s="107">
        <v>529126602</v>
      </c>
      <c r="F7" s="122"/>
      <c r="G7" s="122"/>
      <c r="H7" s="122"/>
      <c r="I7" s="122"/>
    </row>
    <row r="8" spans="1:10" ht="15" customHeight="1">
      <c r="C8" s="7"/>
      <c r="D8" s="26" t="s">
        <v>21</v>
      </c>
      <c r="E8" s="107">
        <v>441082896</v>
      </c>
      <c r="F8" s="122"/>
      <c r="G8" s="122"/>
      <c r="H8" s="122"/>
      <c r="I8" s="122"/>
    </row>
    <row r="9" spans="1:10" ht="15" customHeight="1">
      <c r="C9" s="83"/>
      <c r="D9" s="92" t="s">
        <v>53</v>
      </c>
      <c r="E9" s="108"/>
      <c r="F9" s="122"/>
      <c r="G9" s="122"/>
      <c r="H9" s="122"/>
      <c r="I9" s="122"/>
    </row>
    <row r="10" spans="1:10" ht="15" customHeight="1">
      <c r="C10" s="9" t="s">
        <v>8</v>
      </c>
      <c r="D10" s="28"/>
      <c r="E10" s="109">
        <f>SUM(E6:E9)</f>
        <v>1081070070</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36440692</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244481111</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180150739</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203092000</v>
      </c>
      <c r="F67" s="126"/>
      <c r="G67" s="137"/>
      <c r="H67" s="142"/>
      <c r="I67" s="149"/>
    </row>
    <row r="68" spans="2:9" ht="15" customHeight="1">
      <c r="C68" s="89" t="s">
        <v>8</v>
      </c>
      <c r="D68" s="101"/>
      <c r="E68" s="114">
        <f>E23+E34+E45+E56+E67</f>
        <v>664164542</v>
      </c>
      <c r="F68" s="128"/>
      <c r="G68" s="139"/>
      <c r="H68" s="143"/>
      <c r="I68" s="151"/>
    </row>
    <row r="69" spans="2:9" ht="15" customHeight="1">
      <c r="C69" s="15" t="s">
        <v>61</v>
      </c>
      <c r="D69" s="33"/>
      <c r="E69" s="115">
        <v>53755</v>
      </c>
      <c r="F69" s="129"/>
      <c r="G69" s="129"/>
      <c r="H69" s="129"/>
      <c r="I69" s="129"/>
    </row>
    <row r="70" spans="2:9" ht="15" customHeight="1">
      <c r="C70" s="16" t="s">
        <v>62</v>
      </c>
      <c r="D70" s="34"/>
      <c r="E70" s="116">
        <v>61707</v>
      </c>
      <c r="F70" s="129"/>
      <c r="G70" s="129"/>
      <c r="H70" s="129"/>
      <c r="I70" s="129"/>
    </row>
    <row r="71" spans="2:9" ht="15" customHeight="1">
      <c r="C71" s="13" t="s">
        <v>35</v>
      </c>
      <c r="D71" s="25"/>
      <c r="E71" s="62">
        <f>(E6+E8)/E69</f>
        <v>10267.760543205282</v>
      </c>
      <c r="F71" s="129"/>
      <c r="G71" s="129"/>
      <c r="H71" s="129"/>
      <c r="I71" s="129"/>
    </row>
    <row r="72" spans="2:9" ht="15" customHeight="1">
      <c r="C72" s="16" t="s">
        <v>36</v>
      </c>
      <c r="D72" s="34"/>
      <c r="E72" s="72">
        <f>(E7+E9)/E70</f>
        <v>8574.8229860469637</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30</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0.59199416555857476</v>
      </c>
      <c r="F84" s="53"/>
      <c r="G84" s="53"/>
      <c r="H84" s="53"/>
      <c r="I84" s="76"/>
    </row>
    <row r="85" spans="2:9" ht="15" customHeight="1">
      <c r="C85" s="21"/>
      <c r="D85" s="36" t="s">
        <v>11</v>
      </c>
      <c r="E85" s="54">
        <f>(E8+E9)/E10</f>
        <v>0.40800583444142524</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J88"/>
  <sheetViews>
    <sheetView view="pageBreakPreview" topLeftCell="B25" zoomScaleSheetLayoutView="100" workbookViewId="0">
      <selection activeCell="E31" sqref="E31"/>
    </sheetView>
  </sheetViews>
  <sheetFormatPr defaultColWidth="9" defaultRowHeight="12"/>
  <cols>
    <col min="1" max="1" width="0.664062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51</v>
      </c>
      <c r="B1" s="2"/>
      <c r="C1" s="2"/>
      <c r="D1" s="2"/>
      <c r="E1" s="2"/>
      <c r="F1" s="2"/>
      <c r="G1" s="2"/>
      <c r="H1" s="2"/>
      <c r="I1" s="2"/>
      <c r="J1" s="2"/>
    </row>
    <row r="2" spans="1:10" ht="15" customHeight="1">
      <c r="B2" s="1" t="s">
        <v>4</v>
      </c>
      <c r="C2" s="4" t="s">
        <v>6</v>
      </c>
      <c r="D2" s="4"/>
      <c r="E2" s="4"/>
      <c r="F2" s="4"/>
      <c r="G2" s="4"/>
      <c r="H2" s="4"/>
    </row>
    <row r="3" spans="1:10" ht="19.5" customHeight="1">
      <c r="C3" s="5" t="s">
        <v>10</v>
      </c>
      <c r="D3" s="24"/>
      <c r="E3" s="105" t="s">
        <v>74</v>
      </c>
      <c r="F3" s="121"/>
      <c r="G3" s="121"/>
      <c r="H3" s="121"/>
      <c r="I3" s="144"/>
    </row>
    <row r="4" spans="1:10" ht="15" customHeight="1"/>
    <row r="5" spans="1:10" ht="15" customHeight="1">
      <c r="B5" s="1" t="s">
        <v>9</v>
      </c>
      <c r="C5" s="4" t="s">
        <v>14</v>
      </c>
      <c r="D5" s="4"/>
      <c r="E5" s="4"/>
      <c r="F5" s="4"/>
      <c r="G5" s="4"/>
    </row>
    <row r="6" spans="1:10" ht="15" customHeight="1">
      <c r="C6" s="6" t="s">
        <v>17</v>
      </c>
      <c r="D6" s="25" t="s">
        <v>18</v>
      </c>
      <c r="E6" s="106">
        <v>85443541</v>
      </c>
      <c r="F6" s="122"/>
      <c r="G6" s="122"/>
      <c r="H6" s="122"/>
      <c r="I6" s="122"/>
    </row>
    <row r="7" spans="1:10" ht="15" customHeight="1">
      <c r="C7" s="7"/>
      <c r="D7" s="26" t="s">
        <v>33</v>
      </c>
      <c r="E7" s="107">
        <v>355807732</v>
      </c>
      <c r="F7" s="122"/>
      <c r="G7" s="122"/>
      <c r="H7" s="122"/>
      <c r="I7" s="122"/>
    </row>
    <row r="8" spans="1:10" ht="15" customHeight="1">
      <c r="C8" s="7"/>
      <c r="D8" s="26" t="s">
        <v>21</v>
      </c>
      <c r="E8" s="107">
        <v>407390352</v>
      </c>
      <c r="F8" s="122"/>
      <c r="G8" s="122"/>
      <c r="H8" s="122"/>
      <c r="I8" s="122"/>
    </row>
    <row r="9" spans="1:10" ht="15" customHeight="1">
      <c r="C9" s="83"/>
      <c r="D9" s="92" t="s">
        <v>53</v>
      </c>
      <c r="E9" s="108"/>
      <c r="F9" s="122"/>
      <c r="G9" s="122"/>
      <c r="H9" s="122"/>
      <c r="I9" s="122"/>
    </row>
    <row r="10" spans="1:10" ht="15" customHeight="1">
      <c r="C10" s="9" t="s">
        <v>8</v>
      </c>
      <c r="D10" s="28"/>
      <c r="E10" s="109">
        <f>SUM(E6:E9)</f>
        <v>848641625</v>
      </c>
      <c r="F10" s="122"/>
      <c r="G10" s="122"/>
      <c r="H10" s="122"/>
      <c r="I10" s="122"/>
    </row>
    <row r="11" spans="1:10" ht="21" customHeight="1">
      <c r="C11" s="84" t="s">
        <v>25</v>
      </c>
      <c r="D11" s="93"/>
      <c r="E11" s="93"/>
      <c r="F11" s="123" t="s">
        <v>23</v>
      </c>
      <c r="G11" s="123"/>
      <c r="H11" s="123"/>
      <c r="I11" s="145"/>
    </row>
    <row r="12" spans="1:10" ht="22" customHeight="1">
      <c r="C12" s="85"/>
      <c r="D12" s="30"/>
      <c r="E12" s="30"/>
      <c r="F12" s="124" t="s">
        <v>7</v>
      </c>
      <c r="G12" s="124" t="s">
        <v>2</v>
      </c>
      <c r="H12" s="124" t="s">
        <v>15</v>
      </c>
      <c r="I12" s="146" t="s">
        <v>54</v>
      </c>
    </row>
    <row r="13" spans="1:10" ht="15" customHeight="1">
      <c r="C13" s="11" t="s">
        <v>55</v>
      </c>
      <c r="D13" s="94" t="s">
        <v>31</v>
      </c>
      <c r="E13" s="110"/>
      <c r="F13" s="125" t="s">
        <v>44</v>
      </c>
      <c r="G13" s="133">
        <v>50</v>
      </c>
      <c r="H13" s="125">
        <v>5000</v>
      </c>
      <c r="I13" s="147"/>
    </row>
    <row r="14" spans="1:10" ht="15" customHeight="1">
      <c r="C14" s="11"/>
      <c r="D14" s="95"/>
      <c r="E14" s="110"/>
      <c r="F14" s="39"/>
      <c r="G14" s="133"/>
      <c r="H14" s="125"/>
      <c r="I14" s="147"/>
    </row>
    <row r="15" spans="1:10" ht="15" customHeight="1">
      <c r="C15" s="11"/>
      <c r="D15" s="95"/>
      <c r="E15" s="110"/>
      <c r="F15" s="39"/>
      <c r="G15" s="133"/>
      <c r="H15" s="125"/>
      <c r="I15" s="147"/>
    </row>
    <row r="16" spans="1:10" ht="15" customHeight="1">
      <c r="C16" s="11"/>
      <c r="D16" s="95"/>
      <c r="E16" s="110"/>
      <c r="F16" s="39"/>
      <c r="G16" s="133"/>
      <c r="H16" s="125"/>
      <c r="I16" s="147"/>
    </row>
    <row r="17" spans="3:9" ht="15" customHeight="1">
      <c r="C17" s="11"/>
      <c r="D17" s="95"/>
      <c r="E17" s="110"/>
      <c r="F17" s="125"/>
      <c r="G17" s="134"/>
      <c r="H17" s="39"/>
      <c r="I17" s="147"/>
    </row>
    <row r="18" spans="3:9" ht="15" customHeight="1">
      <c r="C18" s="11"/>
      <c r="D18" s="95"/>
      <c r="E18" s="110"/>
      <c r="F18" s="125"/>
      <c r="G18" s="134"/>
      <c r="H18" s="39"/>
      <c r="I18" s="147"/>
    </row>
    <row r="19" spans="3:9" ht="15" customHeight="1">
      <c r="C19" s="11"/>
      <c r="D19" s="95"/>
      <c r="E19" s="110"/>
      <c r="F19" s="125"/>
      <c r="G19" s="134"/>
      <c r="H19" s="39"/>
      <c r="I19" s="147"/>
    </row>
    <row r="20" spans="3:9" ht="15" customHeight="1">
      <c r="C20" s="11"/>
      <c r="D20" s="95"/>
      <c r="E20" s="110"/>
      <c r="F20" s="125"/>
      <c r="G20" s="135"/>
      <c r="H20" s="39"/>
      <c r="I20" s="147"/>
    </row>
    <row r="21" spans="3:9" ht="15" customHeight="1">
      <c r="C21" s="11"/>
      <c r="D21" s="95"/>
      <c r="E21" s="110"/>
      <c r="F21" s="39"/>
      <c r="G21" s="133"/>
      <c r="H21" s="39"/>
      <c r="I21" s="147"/>
    </row>
    <row r="22" spans="3:9" ht="15" customHeight="1">
      <c r="C22" s="11"/>
      <c r="D22" s="96"/>
      <c r="E22" s="111"/>
      <c r="F22" s="43"/>
      <c r="G22" s="136"/>
      <c r="H22" s="43"/>
      <c r="I22" s="148"/>
    </row>
    <row r="23" spans="3:9" ht="15" customHeight="1">
      <c r="C23" s="86"/>
      <c r="D23" s="97" t="s">
        <v>28</v>
      </c>
      <c r="E23" s="112">
        <v>27525395</v>
      </c>
      <c r="F23" s="126"/>
      <c r="G23" s="137"/>
      <c r="H23" s="126"/>
      <c r="I23" s="149"/>
    </row>
    <row r="24" spans="3:9" ht="15" customHeight="1">
      <c r="C24" s="11"/>
      <c r="D24" s="98" t="s">
        <v>58</v>
      </c>
      <c r="E24" s="113"/>
      <c r="F24" s="127" t="s">
        <v>44</v>
      </c>
      <c r="G24" s="138">
        <v>50</v>
      </c>
      <c r="H24" s="127">
        <v>5000</v>
      </c>
      <c r="I24" s="150"/>
    </row>
    <row r="25" spans="3:9" ht="15" customHeight="1">
      <c r="C25" s="11"/>
      <c r="D25" s="95"/>
      <c r="E25" s="110"/>
      <c r="F25" s="39"/>
      <c r="G25" s="133"/>
      <c r="H25" s="125"/>
      <c r="I25" s="147"/>
    </row>
    <row r="26" spans="3:9" ht="15" customHeight="1">
      <c r="C26" s="11"/>
      <c r="D26" s="95"/>
      <c r="E26" s="110"/>
      <c r="F26" s="39"/>
      <c r="G26" s="133"/>
      <c r="H26" s="125"/>
      <c r="I26" s="147"/>
    </row>
    <row r="27" spans="3:9" ht="15" customHeight="1">
      <c r="C27" s="11"/>
      <c r="D27" s="95"/>
      <c r="E27" s="110"/>
      <c r="F27" s="39"/>
      <c r="G27" s="133"/>
      <c r="H27" s="125"/>
      <c r="I27" s="147"/>
    </row>
    <row r="28" spans="3:9" ht="15" customHeight="1">
      <c r="C28" s="11"/>
      <c r="D28" s="95"/>
      <c r="E28" s="110"/>
      <c r="F28" s="125"/>
      <c r="G28" s="134"/>
      <c r="H28" s="39"/>
      <c r="I28" s="147"/>
    </row>
    <row r="29" spans="3:9" ht="15" customHeight="1">
      <c r="C29" s="11"/>
      <c r="D29" s="95"/>
      <c r="E29" s="110"/>
      <c r="F29" s="125"/>
      <c r="G29" s="134"/>
      <c r="H29" s="39"/>
      <c r="I29" s="147"/>
    </row>
    <row r="30" spans="3:9" ht="15" customHeight="1">
      <c r="C30" s="11"/>
      <c r="D30" s="95"/>
      <c r="E30" s="110"/>
      <c r="F30" s="125"/>
      <c r="G30" s="134"/>
      <c r="H30" s="39"/>
      <c r="I30" s="147"/>
    </row>
    <row r="31" spans="3:9" ht="15" customHeight="1">
      <c r="C31" s="11"/>
      <c r="D31" s="95"/>
      <c r="E31" s="110"/>
      <c r="F31" s="125"/>
      <c r="G31" s="135"/>
      <c r="H31" s="39"/>
      <c r="I31" s="147"/>
    </row>
    <row r="32" spans="3:9" ht="15" customHeight="1">
      <c r="C32" s="11"/>
      <c r="D32" s="95"/>
      <c r="E32" s="110"/>
      <c r="F32" s="39"/>
      <c r="G32" s="133"/>
      <c r="H32" s="39"/>
      <c r="I32" s="147"/>
    </row>
    <row r="33" spans="3:9" ht="15" customHeight="1">
      <c r="C33" s="11"/>
      <c r="D33" s="96"/>
      <c r="E33" s="111"/>
      <c r="F33" s="43"/>
      <c r="G33" s="136"/>
      <c r="H33" s="43"/>
      <c r="I33" s="148"/>
    </row>
    <row r="34" spans="3:9" ht="15" customHeight="1">
      <c r="C34" s="86"/>
      <c r="D34" s="97" t="s">
        <v>28</v>
      </c>
      <c r="E34" s="112">
        <v>166809369</v>
      </c>
      <c r="F34" s="126"/>
      <c r="G34" s="137"/>
      <c r="H34" s="126"/>
      <c r="I34" s="149"/>
    </row>
    <row r="35" spans="3:9" ht="15" customHeight="1">
      <c r="C35" s="11"/>
      <c r="D35" s="99" t="s">
        <v>32</v>
      </c>
      <c r="E35" s="113"/>
      <c r="F35" s="127" t="s">
        <v>44</v>
      </c>
      <c r="G35" s="138">
        <v>50</v>
      </c>
      <c r="H35" s="127">
        <v>5000</v>
      </c>
      <c r="I35" s="150"/>
    </row>
    <row r="36" spans="3:9" ht="15" customHeight="1">
      <c r="C36" s="11"/>
      <c r="D36" s="95"/>
      <c r="E36" s="110"/>
      <c r="F36" s="39"/>
      <c r="G36" s="133"/>
      <c r="H36" s="125"/>
      <c r="I36" s="147"/>
    </row>
    <row r="37" spans="3:9" ht="15" customHeight="1">
      <c r="C37" s="11"/>
      <c r="D37" s="95"/>
      <c r="E37" s="110"/>
      <c r="F37" s="39"/>
      <c r="G37" s="133"/>
      <c r="H37" s="125"/>
      <c r="I37" s="147"/>
    </row>
    <row r="38" spans="3:9" ht="15" customHeight="1">
      <c r="C38" s="11"/>
      <c r="D38" s="95"/>
      <c r="E38" s="110"/>
      <c r="F38" s="39"/>
      <c r="G38" s="133"/>
      <c r="H38" s="125"/>
      <c r="I38" s="147"/>
    </row>
    <row r="39" spans="3:9" ht="15" customHeight="1">
      <c r="C39" s="11"/>
      <c r="D39" s="100"/>
      <c r="E39" s="110"/>
      <c r="F39" s="39"/>
      <c r="G39" s="134"/>
      <c r="H39" s="39"/>
      <c r="I39" s="147"/>
    </row>
    <row r="40" spans="3:9" ht="15" customHeight="1">
      <c r="C40" s="11"/>
      <c r="D40" s="95"/>
      <c r="E40" s="110"/>
      <c r="F40" s="39"/>
      <c r="G40" s="134"/>
      <c r="H40" s="39"/>
      <c r="I40" s="147"/>
    </row>
    <row r="41" spans="3:9" ht="15" customHeight="1">
      <c r="C41" s="11"/>
      <c r="D41" s="95"/>
      <c r="E41" s="110"/>
      <c r="F41" s="39"/>
      <c r="G41" s="134"/>
      <c r="H41" s="39"/>
      <c r="I41" s="147"/>
    </row>
    <row r="42" spans="3:9" ht="15" customHeight="1">
      <c r="C42" s="11"/>
      <c r="D42" s="95"/>
      <c r="E42" s="110"/>
      <c r="F42" s="39"/>
      <c r="G42" s="133"/>
      <c r="H42" s="39"/>
      <c r="I42" s="147"/>
    </row>
    <row r="43" spans="3:9" ht="15" customHeight="1">
      <c r="C43" s="11"/>
      <c r="D43" s="95"/>
      <c r="E43" s="110"/>
      <c r="F43" s="39"/>
      <c r="G43" s="133"/>
      <c r="H43" s="39"/>
      <c r="I43" s="147"/>
    </row>
    <row r="44" spans="3:9" ht="15" customHeight="1">
      <c r="C44" s="11"/>
      <c r="D44" s="96"/>
      <c r="E44" s="111"/>
      <c r="F44" s="43"/>
      <c r="G44" s="136"/>
      <c r="H44" s="43"/>
      <c r="I44" s="148"/>
    </row>
    <row r="45" spans="3:9" ht="15" customHeight="1">
      <c r="C45" s="86"/>
      <c r="D45" s="97" t="s">
        <v>28</v>
      </c>
      <c r="E45" s="112">
        <v>167301778</v>
      </c>
      <c r="F45" s="126"/>
      <c r="G45" s="137"/>
      <c r="H45" s="126"/>
      <c r="I45" s="149"/>
    </row>
    <row r="46" spans="3:9" ht="15" customHeight="1">
      <c r="C46" s="11"/>
      <c r="D46" s="99" t="s">
        <v>59</v>
      </c>
      <c r="E46" s="113"/>
      <c r="F46" s="46"/>
      <c r="G46" s="138"/>
      <c r="H46" s="127"/>
      <c r="I46" s="150"/>
    </row>
    <row r="47" spans="3:9" ht="15" customHeight="1">
      <c r="C47" s="11"/>
      <c r="D47" s="95"/>
      <c r="E47" s="110"/>
      <c r="F47" s="39"/>
      <c r="G47" s="133"/>
      <c r="H47" s="125"/>
      <c r="I47" s="147"/>
    </row>
    <row r="48" spans="3:9" ht="15" customHeight="1">
      <c r="C48" s="11"/>
      <c r="D48" s="95"/>
      <c r="E48" s="110"/>
      <c r="F48" s="39"/>
      <c r="G48" s="133"/>
      <c r="H48" s="125"/>
      <c r="I48" s="147"/>
    </row>
    <row r="49" spans="3:9" ht="15" customHeight="1">
      <c r="C49" s="11"/>
      <c r="D49" s="95"/>
      <c r="E49" s="110"/>
      <c r="F49" s="39"/>
      <c r="G49" s="133"/>
      <c r="H49" s="125"/>
      <c r="I49" s="147"/>
    </row>
    <row r="50" spans="3:9" ht="15" customHeight="1">
      <c r="C50" s="11"/>
      <c r="D50" s="95"/>
      <c r="E50" s="110"/>
      <c r="F50" s="39"/>
      <c r="G50" s="134"/>
      <c r="H50" s="39"/>
      <c r="I50" s="147"/>
    </row>
    <row r="51" spans="3:9" ht="15" customHeight="1">
      <c r="C51" s="11"/>
      <c r="D51" s="95"/>
      <c r="E51" s="110"/>
      <c r="F51" s="39"/>
      <c r="G51" s="134"/>
      <c r="H51" s="39"/>
      <c r="I51" s="147"/>
    </row>
    <row r="52" spans="3:9" ht="15" customHeight="1">
      <c r="C52" s="11"/>
      <c r="D52" s="95"/>
      <c r="E52" s="110"/>
      <c r="F52" s="39"/>
      <c r="G52" s="134"/>
      <c r="H52" s="39"/>
      <c r="I52" s="147"/>
    </row>
    <row r="53" spans="3:9" ht="15" customHeight="1">
      <c r="C53" s="11"/>
      <c r="D53" s="95"/>
      <c r="E53" s="110"/>
      <c r="F53" s="39"/>
      <c r="G53" s="133"/>
      <c r="H53" s="39"/>
      <c r="I53" s="147"/>
    </row>
    <row r="54" spans="3:9" ht="15" customHeight="1">
      <c r="C54" s="11"/>
      <c r="D54" s="95"/>
      <c r="E54" s="110"/>
      <c r="F54" s="39"/>
      <c r="G54" s="133"/>
      <c r="H54" s="39"/>
      <c r="I54" s="147"/>
    </row>
    <row r="55" spans="3:9" ht="15" customHeight="1">
      <c r="C55" s="11"/>
      <c r="D55" s="96"/>
      <c r="E55" s="111"/>
      <c r="F55" s="43"/>
      <c r="G55" s="136"/>
      <c r="H55" s="43"/>
      <c r="I55" s="148"/>
    </row>
    <row r="56" spans="3:9" ht="15" customHeight="1">
      <c r="C56" s="86"/>
      <c r="D56" s="97" t="s">
        <v>28</v>
      </c>
      <c r="E56" s="112"/>
      <c r="F56" s="126"/>
      <c r="G56" s="137"/>
      <c r="H56" s="126"/>
      <c r="I56" s="149"/>
    </row>
    <row r="57" spans="3:9" ht="15" customHeight="1">
      <c r="C57" s="87" t="s">
        <v>40</v>
      </c>
      <c r="D57" s="99" t="s">
        <v>29</v>
      </c>
      <c r="E57" s="113"/>
      <c r="F57" s="46">
        <v>1000</v>
      </c>
      <c r="G57" s="138" t="s">
        <v>44</v>
      </c>
      <c r="H57" s="127" t="s">
        <v>44</v>
      </c>
      <c r="I57" s="157" t="s">
        <v>76</v>
      </c>
    </row>
    <row r="58" spans="3:9" ht="15" customHeight="1">
      <c r="C58" s="87"/>
      <c r="D58" s="95"/>
      <c r="E58" s="110"/>
      <c r="F58" s="39">
        <v>2000</v>
      </c>
      <c r="G58" s="133" t="s">
        <v>44</v>
      </c>
      <c r="H58" s="125" t="s">
        <v>44</v>
      </c>
      <c r="I58" s="147" t="s">
        <v>75</v>
      </c>
    </row>
    <row r="59" spans="3:9" ht="15" customHeight="1">
      <c r="C59" s="87"/>
      <c r="D59" s="95"/>
      <c r="E59" s="110"/>
      <c r="F59" s="39"/>
      <c r="G59" s="133"/>
      <c r="H59" s="125"/>
      <c r="I59" s="147"/>
    </row>
    <row r="60" spans="3:9" ht="15" customHeight="1">
      <c r="C60" s="87"/>
      <c r="D60" s="95"/>
      <c r="E60" s="110"/>
      <c r="F60" s="39"/>
      <c r="G60" s="134"/>
      <c r="H60" s="39"/>
      <c r="I60" s="147"/>
    </row>
    <row r="61" spans="3:9" ht="15" customHeight="1">
      <c r="C61" s="87"/>
      <c r="D61" s="95"/>
      <c r="E61" s="110"/>
      <c r="F61" s="39"/>
      <c r="G61" s="133"/>
      <c r="H61" s="39"/>
      <c r="I61" s="147"/>
    </row>
    <row r="62" spans="3:9" ht="15" customHeight="1">
      <c r="C62" s="87"/>
      <c r="D62" s="95"/>
      <c r="E62" s="110"/>
      <c r="F62" s="39"/>
      <c r="G62" s="133"/>
      <c r="H62" s="39"/>
      <c r="I62" s="147"/>
    </row>
    <row r="63" spans="3:9" ht="15" customHeight="1">
      <c r="C63" s="87"/>
      <c r="D63" s="95"/>
      <c r="E63" s="110"/>
      <c r="F63" s="39"/>
      <c r="G63" s="133"/>
      <c r="H63" s="39"/>
      <c r="I63" s="147"/>
    </row>
    <row r="64" spans="3:9" ht="15" customHeight="1">
      <c r="C64" s="87"/>
      <c r="D64" s="95"/>
      <c r="E64" s="110"/>
      <c r="F64" s="39"/>
      <c r="G64" s="133"/>
      <c r="H64" s="39"/>
      <c r="I64" s="147"/>
    </row>
    <row r="65" spans="2:9" ht="15" customHeight="1">
      <c r="C65" s="87"/>
      <c r="D65" s="95"/>
      <c r="E65" s="110"/>
      <c r="F65" s="39"/>
      <c r="G65" s="133"/>
      <c r="H65" s="39"/>
      <c r="I65" s="147"/>
    </row>
    <row r="66" spans="2:9" ht="15" customHeight="1">
      <c r="C66" s="87"/>
      <c r="D66" s="96"/>
      <c r="E66" s="111"/>
      <c r="F66" s="43"/>
      <c r="G66" s="136"/>
      <c r="H66" s="43"/>
      <c r="I66" s="148"/>
    </row>
    <row r="67" spans="2:9" ht="15" customHeight="1">
      <c r="C67" s="88"/>
      <c r="D67" s="97" t="s">
        <v>28</v>
      </c>
      <c r="E67" s="112">
        <v>181111000</v>
      </c>
      <c r="F67" s="126"/>
      <c r="G67" s="137"/>
      <c r="H67" s="142"/>
      <c r="I67" s="149"/>
    </row>
    <row r="68" spans="2:9" ht="15" customHeight="1">
      <c r="C68" s="89" t="s">
        <v>8</v>
      </c>
      <c r="D68" s="101"/>
      <c r="E68" s="114">
        <f>E23+E34+E45+E56+E67</f>
        <v>542747542</v>
      </c>
      <c r="F68" s="128"/>
      <c r="G68" s="139"/>
      <c r="H68" s="143"/>
      <c r="I68" s="151"/>
    </row>
    <row r="69" spans="2:9" ht="15" customHeight="1">
      <c r="C69" s="15" t="s">
        <v>61</v>
      </c>
      <c r="D69" s="33"/>
      <c r="E69" s="115">
        <v>49663</v>
      </c>
      <c r="F69" s="129"/>
      <c r="G69" s="129"/>
      <c r="H69" s="129"/>
      <c r="I69" s="129"/>
    </row>
    <row r="70" spans="2:9" ht="15" customHeight="1">
      <c r="C70" s="16" t="s">
        <v>62</v>
      </c>
      <c r="D70" s="34"/>
      <c r="E70" s="116">
        <v>43662</v>
      </c>
      <c r="F70" s="129"/>
      <c r="G70" s="129"/>
      <c r="H70" s="129"/>
      <c r="I70" s="129"/>
    </row>
    <row r="71" spans="2:9" ht="15" customHeight="1">
      <c r="C71" s="13" t="s">
        <v>35</v>
      </c>
      <c r="D71" s="25"/>
      <c r="E71" s="62">
        <f>(E6+E8)/E69</f>
        <v>9923.5626724120575</v>
      </c>
      <c r="F71" s="129"/>
      <c r="G71" s="129"/>
      <c r="H71" s="129"/>
      <c r="I71" s="129"/>
    </row>
    <row r="72" spans="2:9" ht="15" customHeight="1">
      <c r="C72" s="16" t="s">
        <v>36</v>
      </c>
      <c r="D72" s="34"/>
      <c r="E72" s="72">
        <f>(E7+E9)/E70</f>
        <v>8149.1395721680183</v>
      </c>
      <c r="F72" s="122"/>
      <c r="G72" s="122"/>
      <c r="H72" s="122"/>
      <c r="I72" s="122"/>
    </row>
    <row r="73" spans="2:9" ht="15" customHeight="1">
      <c r="C73" s="17" t="s">
        <v>63</v>
      </c>
      <c r="D73" s="17"/>
      <c r="E73" s="17"/>
      <c r="F73" s="17"/>
      <c r="G73" s="17"/>
      <c r="H73" s="17"/>
      <c r="I73" s="17"/>
    </row>
    <row r="74" spans="2:9" ht="15" customHeight="1">
      <c r="C74" s="17" t="s">
        <v>69</v>
      </c>
      <c r="D74" s="17"/>
      <c r="E74" s="17"/>
      <c r="F74" s="17"/>
      <c r="G74" s="17"/>
      <c r="H74" s="17"/>
      <c r="I74" s="17"/>
    </row>
    <row r="75" spans="2:9" ht="15" customHeight="1"/>
    <row r="76" spans="2:9" ht="15" customHeight="1">
      <c r="B76" s="1" t="s">
        <v>37</v>
      </c>
      <c r="C76" s="4" t="s">
        <v>38</v>
      </c>
      <c r="D76" s="4"/>
      <c r="E76" s="4"/>
      <c r="F76" s="4"/>
      <c r="G76" s="4"/>
    </row>
    <row r="77" spans="2:9" ht="12.75">
      <c r="C77" s="4"/>
      <c r="D77" s="4"/>
      <c r="E77" s="117" t="s">
        <v>39</v>
      </c>
      <c r="F77" s="117"/>
      <c r="G77" s="117"/>
      <c r="H77" s="117" t="s">
        <v>42</v>
      </c>
      <c r="I77" s="117"/>
    </row>
    <row r="78" spans="2:9" ht="15" customHeight="1">
      <c r="C78" s="18" t="s">
        <v>43</v>
      </c>
      <c r="D78" s="35"/>
      <c r="E78" s="118"/>
      <c r="F78" s="130"/>
      <c r="G78" s="140"/>
      <c r="H78" s="118"/>
      <c r="I78" s="152"/>
    </row>
    <row r="79" spans="2:9" ht="15" customHeight="1">
      <c r="C79" s="90" t="s">
        <v>46</v>
      </c>
      <c r="D79" s="102"/>
      <c r="E79" s="119"/>
      <c r="F79" s="131"/>
      <c r="G79" s="141"/>
      <c r="H79" s="131"/>
      <c r="I79" s="153"/>
    </row>
    <row r="80" spans="2:9" ht="15" customHeight="1">
      <c r="C80" s="91" t="s">
        <v>68</v>
      </c>
      <c r="D80" s="103"/>
      <c r="E80" s="51">
        <v>31</v>
      </c>
      <c r="F80" s="59"/>
      <c r="G80" s="59"/>
      <c r="H80" s="59"/>
      <c r="I80" s="75"/>
    </row>
    <row r="81" spans="2:9" ht="15" customHeight="1">
      <c r="C81" s="17" t="s">
        <v>78</v>
      </c>
      <c r="D81" s="17"/>
      <c r="E81" s="52"/>
      <c r="F81" s="52"/>
      <c r="G81" s="52"/>
      <c r="H81" s="52"/>
      <c r="I81" s="52"/>
    </row>
    <row r="82" spans="2:9" ht="15" customHeight="1"/>
    <row r="83" spans="2:9" ht="15" customHeight="1">
      <c r="B83" s="1" t="s">
        <v>47</v>
      </c>
      <c r="C83" s="4" t="s">
        <v>24</v>
      </c>
      <c r="D83" s="4"/>
      <c r="E83" s="4"/>
      <c r="F83" s="4"/>
      <c r="G83" s="4"/>
    </row>
    <row r="84" spans="2:9" ht="15" customHeight="1">
      <c r="C84" s="20" t="s">
        <v>49</v>
      </c>
      <c r="D84" s="35" t="s">
        <v>3</v>
      </c>
      <c r="E84" s="53">
        <f>(E6+E7)/E10</f>
        <v>0.51995007079696332</v>
      </c>
      <c r="F84" s="53"/>
      <c r="G84" s="53"/>
      <c r="H84" s="53"/>
      <c r="I84" s="76"/>
    </row>
    <row r="85" spans="2:9" ht="15" customHeight="1">
      <c r="C85" s="21"/>
      <c r="D85" s="36" t="s">
        <v>11</v>
      </c>
      <c r="E85" s="54">
        <f>(E8+E9)/E10</f>
        <v>0.48004992920303668</v>
      </c>
      <c r="F85" s="132"/>
      <c r="G85" s="132"/>
      <c r="H85" s="132"/>
      <c r="I85" s="154"/>
    </row>
    <row r="86" spans="2:9" ht="15" customHeight="1"/>
    <row r="87" spans="2:9" ht="15" customHeight="1">
      <c r="B87" s="1" t="s">
        <v>50</v>
      </c>
      <c r="C87" s="4" t="s">
        <v>16</v>
      </c>
      <c r="D87" s="4"/>
      <c r="E87" s="4"/>
      <c r="F87" s="4"/>
      <c r="G87" s="4"/>
      <c r="H87" s="4"/>
      <c r="I87" s="4"/>
    </row>
    <row r="88" spans="2:9" ht="70" customHeight="1">
      <c r="C88" s="22" t="s">
        <v>1</v>
      </c>
      <c r="D88" s="104"/>
      <c r="E88" s="120"/>
      <c r="F88" s="120"/>
      <c r="G88" s="120"/>
      <c r="H88" s="120"/>
      <c r="I88" s="155"/>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6:G76"/>
    <mergeCell ref="E77:G77"/>
    <mergeCell ref="H77:I77"/>
    <mergeCell ref="C78:D78"/>
    <mergeCell ref="E78:G78"/>
    <mergeCell ref="H78:I78"/>
    <mergeCell ref="C79:D79"/>
    <mergeCell ref="E79:G79"/>
    <mergeCell ref="H79:I79"/>
    <mergeCell ref="C80:D80"/>
    <mergeCell ref="E80:I80"/>
    <mergeCell ref="C83:G83"/>
    <mergeCell ref="E84:I84"/>
    <mergeCell ref="E85:I85"/>
    <mergeCell ref="C87:I87"/>
    <mergeCell ref="D88:I88"/>
    <mergeCell ref="C6:C9"/>
    <mergeCell ref="C11:E12"/>
    <mergeCell ref="C84:C85"/>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54" fitToWidth="1" fitToHeight="1" orientation="portrait" usePrinterDefaults="1" r:id="rId1"/>
  <headerFooter scaleWithDoc="0" alignWithMargins="0"/>
  <rowBreaks count="1" manualBreakCount="1">
    <brk id="56" max="9"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0E7E374B28D0478F2445BA77CF0E5E" ma:contentTypeVersion="15" ma:contentTypeDescription="新しいドキュメントを作成します。" ma:contentTypeScope="" ma:versionID="9aa750f747f151720a34a6cf224509ef">
  <xsd:schema xmlns:xsd="http://www.w3.org/2001/XMLSchema" xmlns:xs="http://www.w3.org/2001/XMLSchema" xmlns:p="http://schemas.microsoft.com/office/2006/metadata/properties" xmlns:ns2="449d146f-2a5e-408c-964d-53dbcc20a4da" xmlns:ns3="497a0076-c7e9-40f4-81ff-fa8a3bd7d952" targetNamespace="http://schemas.microsoft.com/office/2006/metadata/properties" ma:root="true" ma:fieldsID="eaa30023f04437c856eab9c849872144" ns2:_="" ns3:_="">
    <xsd:import namespace="449d146f-2a5e-408c-964d-53dbcc20a4da"/>
    <xsd:import namespace="497a0076-c7e9-40f4-81ff-fa8a3bd7d9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9d146f-2a5e-408c-964d-53dbcc20a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f4dcd8b-b088-49b3-9228-2d26920b84c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7a0076-c7e9-40f4-81ff-fa8a3bd7d95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32b9ab5b-b7a0-4b00-8e3e-539fc7cff481}" ma:internalName="TaxCatchAll" ma:showField="CatchAllData" ma:web="497a0076-c7e9-40f4-81ff-fa8a3bd7d9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92D4FE-4947-4454-9848-2441E620D5E0}">
  <ds:schemaRefs>
    <ds:schemaRef ds:uri="http://schemas.microsoft.com/sharepoint/v3/contenttype/forms"/>
  </ds:schemaRefs>
</ds:datastoreItem>
</file>

<file path=customXml/itemProps2.xml><?xml version="1.0" encoding="utf-8"?>
<ds:datastoreItem xmlns:ds="http://schemas.openxmlformats.org/officeDocument/2006/customXml" ds:itemID="{9DE80634-651E-4BA9-BFD4-6BC6655C1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9d146f-2a5e-408c-964d-53dbcc20a4da"/>
    <ds:schemaRef ds:uri="497a0076-c7e9-40f4-81ff-fa8a3bd7d9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効果検証様式（集計値）</vt:lpstr>
      <vt:lpstr>R3.10</vt:lpstr>
      <vt:lpstr>R3.11</vt:lpstr>
      <vt:lpstr>R3.12</vt:lpstr>
      <vt:lpstr>R4.1</vt:lpstr>
      <vt:lpstr>R4.4</vt:lpstr>
      <vt:lpstr>R4.5</vt:lpstr>
      <vt:lpstr>R4.6</vt:lpstr>
      <vt:lpstr>R4.7</vt:lpstr>
      <vt:lpstr>R4.9</vt:lpstr>
      <vt:lpstr>R4.10</vt:lpstr>
      <vt:lpstr>元</vt:lpstr>
      <vt:lpstr>...</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2024-07-30T06:18:13Z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2024-07-30T06:18:13Z</vt:filetime>
  </property>
</Properties>
</file>