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170営繕課\0100 営繕企画グループ\360 週休二日制度関連\R06\240315_起案\"/>
    </mc:Choice>
  </mc:AlternateContent>
  <xr:revisionPtr revIDLastSave="0" documentId="13_ncr:81_{8399273A-10BF-4B49-9941-34014A28C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  <sheet name="記入例" sheetId="2" r:id="rId2"/>
  </sheets>
  <definedNames>
    <definedName name="_xlnm.Print_Area" localSheetId="1">記入例!$B$1:$AN$110</definedName>
    <definedName name="_xlnm.Print_Area" localSheetId="0">様式!$B$1:$AN$110</definedName>
    <definedName name="Z_3658E3C3_7475_48F8_971E_ADCFE9A128FF_.wvu.PrintArea" localSheetId="1" hidden="1">記入例!$B$1:$AN$110</definedName>
    <definedName name="Z_3658E3C3_7475_48F8_971E_ADCFE9A128FF_.wvu.PrintArea" localSheetId="0" hidden="1">様式!$B$1:$AN$110</definedName>
    <definedName name="祝日リスト" localSheetId="1">#REF!</definedName>
    <definedName name="祝日リスト" localSheetId="0">#REF!</definedName>
    <definedName name="祝日リスト">#REF!</definedName>
  </definedNames>
  <calcPr calcId="191029"/>
  <customWorkbookViews>
    <customWorkbookView name="広島県 - 個人用ビュー" guid="{3658E3C3-7475-48F8-971E-ADCFE9A128F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1" i="2" l="1"/>
  <c r="AN90" i="2"/>
  <c r="AN83" i="2"/>
  <c r="AN82" i="2"/>
  <c r="AN51" i="2"/>
  <c r="AN50" i="2"/>
  <c r="AN19" i="2"/>
  <c r="AN18" i="2"/>
  <c r="AN107" i="2" l="1"/>
  <c r="AN106" i="2"/>
  <c r="AI109" i="2" l="1"/>
  <c r="AI108" i="2"/>
  <c r="AI101" i="2"/>
  <c r="AI100" i="2"/>
  <c r="AN99" i="2"/>
  <c r="AN98" i="2"/>
  <c r="AI93" i="2"/>
  <c r="AI92" i="2"/>
  <c r="A86" i="2"/>
  <c r="C95" i="2" s="1"/>
  <c r="AI85" i="2"/>
  <c r="AI84" i="2"/>
  <c r="AL79" i="2"/>
  <c r="C79" i="2"/>
  <c r="AI77" i="2"/>
  <c r="AI76" i="2"/>
  <c r="AN75" i="2"/>
  <c r="AN74" i="2"/>
  <c r="C71" i="2"/>
  <c r="AI69" i="2"/>
  <c r="AI68" i="2"/>
  <c r="AN67" i="2"/>
  <c r="AN66" i="2"/>
  <c r="C63" i="2"/>
  <c r="D63" i="2" s="1"/>
  <c r="AI61" i="2"/>
  <c r="AI60" i="2"/>
  <c r="AN59" i="2"/>
  <c r="AN58" i="2"/>
  <c r="C55" i="2"/>
  <c r="C56" i="2" s="1"/>
  <c r="AI53" i="2"/>
  <c r="AI52" i="2"/>
  <c r="D47" i="2"/>
  <c r="E47" i="2" s="1"/>
  <c r="C47" i="2"/>
  <c r="AI45" i="2"/>
  <c r="AI44" i="2"/>
  <c r="AN43" i="2"/>
  <c r="AN42" i="2"/>
  <c r="C39" i="2"/>
  <c r="AI37" i="2"/>
  <c r="AI36" i="2"/>
  <c r="AN35" i="2"/>
  <c r="AN34" i="2"/>
  <c r="C31" i="2"/>
  <c r="AI29" i="2"/>
  <c r="AI28" i="2"/>
  <c r="AN27" i="2"/>
  <c r="AN26" i="2"/>
  <c r="AL23" i="2"/>
  <c r="C23" i="2"/>
  <c r="AI21" i="2"/>
  <c r="AI20" i="2"/>
  <c r="AJ20" i="2" s="1"/>
  <c r="C15" i="2"/>
  <c r="AI109" i="1"/>
  <c r="AI108" i="1"/>
  <c r="AN107" i="1"/>
  <c r="AN106" i="1"/>
  <c r="AI101" i="1"/>
  <c r="AI100" i="1"/>
  <c r="AN99" i="1"/>
  <c r="AN98" i="1"/>
  <c r="AI93" i="1"/>
  <c r="AI92" i="1"/>
  <c r="AN91" i="1"/>
  <c r="AN90" i="1"/>
  <c r="A86" i="1"/>
  <c r="C103" i="1" s="1"/>
  <c r="D103" i="1" s="1"/>
  <c r="AI85" i="1"/>
  <c r="AI84" i="1"/>
  <c r="AN83" i="1"/>
  <c r="AN82" i="1"/>
  <c r="C79" i="1"/>
  <c r="AI77" i="1"/>
  <c r="AI76" i="1"/>
  <c r="AN75" i="1"/>
  <c r="AN74" i="1"/>
  <c r="C71" i="1"/>
  <c r="D71" i="1" s="1"/>
  <c r="E71" i="1" s="1"/>
  <c r="AI69" i="1"/>
  <c r="AI68" i="1"/>
  <c r="AN67" i="1"/>
  <c r="AN66" i="1"/>
  <c r="AL63" i="1"/>
  <c r="C63" i="1"/>
  <c r="D63" i="1" s="1"/>
  <c r="AI61" i="1"/>
  <c r="AI60" i="1"/>
  <c r="AN59" i="1"/>
  <c r="AN58" i="1"/>
  <c r="C55" i="1"/>
  <c r="D55" i="1" s="1"/>
  <c r="AI53" i="1"/>
  <c r="AI52" i="1"/>
  <c r="AN51" i="1"/>
  <c r="AN50" i="1"/>
  <c r="AL47" i="1"/>
  <c r="E47" i="1"/>
  <c r="E48" i="1" s="1"/>
  <c r="C47" i="1"/>
  <c r="D47" i="1" s="1"/>
  <c r="D48" i="1" s="1"/>
  <c r="AI45" i="1"/>
  <c r="AI44" i="1"/>
  <c r="AN43" i="1"/>
  <c r="AN42" i="1"/>
  <c r="C39" i="1"/>
  <c r="C40" i="1" s="1"/>
  <c r="AI37" i="1"/>
  <c r="AI36" i="1"/>
  <c r="AN35" i="1"/>
  <c r="AN34" i="1"/>
  <c r="AL31" i="1"/>
  <c r="C31" i="1"/>
  <c r="AI29" i="1"/>
  <c r="AI28" i="1"/>
  <c r="AN27" i="1"/>
  <c r="AN26" i="1"/>
  <c r="C23" i="1"/>
  <c r="AL23" i="1" s="1"/>
  <c r="AI21" i="1"/>
  <c r="AJ21" i="1" s="1"/>
  <c r="AJ29" i="1" s="1"/>
  <c r="AI20" i="1"/>
  <c r="AJ20" i="1" s="1"/>
  <c r="AJ28" i="1" s="1"/>
  <c r="AN19" i="1"/>
  <c r="AN18" i="1"/>
  <c r="C15" i="1"/>
  <c r="AL15" i="1" s="1"/>
  <c r="E63" i="2" l="1"/>
  <c r="D64" i="2"/>
  <c r="AL95" i="2"/>
  <c r="C96" i="2"/>
  <c r="D95" i="2"/>
  <c r="D72" i="1"/>
  <c r="AJ37" i="1"/>
  <c r="AJ45" i="1" s="1"/>
  <c r="AJ53" i="1" s="1"/>
  <c r="AJ61" i="1" s="1"/>
  <c r="AJ69" i="1" s="1"/>
  <c r="AJ77" i="1" s="1"/>
  <c r="AJ85" i="1" s="1"/>
  <c r="AJ93" i="1" s="1"/>
  <c r="AJ101" i="1" s="1"/>
  <c r="AJ109" i="1" s="1"/>
  <c r="B11" i="1" s="1"/>
  <c r="AJ28" i="2"/>
  <c r="AJ36" i="2" s="1"/>
  <c r="AJ44" i="2" s="1"/>
  <c r="AJ52" i="2" s="1"/>
  <c r="AJ60" i="2" s="1"/>
  <c r="AJ68" i="2" s="1"/>
  <c r="AJ76" i="2" s="1"/>
  <c r="AJ84" i="2" s="1"/>
  <c r="AJ92" i="2" s="1"/>
  <c r="AJ100" i="2" s="1"/>
  <c r="AJ108" i="2" s="1"/>
  <c r="C80" i="2"/>
  <c r="D79" i="2"/>
  <c r="C87" i="2"/>
  <c r="D23" i="1"/>
  <c r="E23" i="1" s="1"/>
  <c r="C72" i="1"/>
  <c r="AL55" i="1"/>
  <c r="C64" i="1"/>
  <c r="C95" i="1"/>
  <c r="C103" i="2"/>
  <c r="C56" i="1"/>
  <c r="C87" i="1"/>
  <c r="D87" i="1" s="1"/>
  <c r="C16" i="1"/>
  <c r="AJ36" i="1"/>
  <c r="AJ44" i="1" s="1"/>
  <c r="AJ52" i="1" s="1"/>
  <c r="AJ60" i="1" s="1"/>
  <c r="AJ68" i="1" s="1"/>
  <c r="AJ76" i="1" s="1"/>
  <c r="AJ84" i="1" s="1"/>
  <c r="AJ92" i="1" s="1"/>
  <c r="AJ100" i="1" s="1"/>
  <c r="AJ108" i="1" s="1"/>
  <c r="AM6" i="1"/>
  <c r="AM6" i="2"/>
  <c r="AM7" i="2"/>
  <c r="F63" i="2"/>
  <c r="E64" i="2"/>
  <c r="D15" i="2"/>
  <c r="C16" i="2"/>
  <c r="AL55" i="2"/>
  <c r="D55" i="2"/>
  <c r="AJ21" i="2"/>
  <c r="AJ29" i="2" s="1"/>
  <c r="AJ37" i="2" s="1"/>
  <c r="AJ45" i="2" s="1"/>
  <c r="AJ53" i="2" s="1"/>
  <c r="AJ61" i="2" s="1"/>
  <c r="AJ69" i="2" s="1"/>
  <c r="AJ77" i="2" s="1"/>
  <c r="AJ85" i="2" s="1"/>
  <c r="AJ93" i="2" s="1"/>
  <c r="AJ101" i="2" s="1"/>
  <c r="AJ109" i="2" s="1"/>
  <c r="B11" i="2" s="1"/>
  <c r="D23" i="2"/>
  <c r="C24" i="2"/>
  <c r="F47" i="2"/>
  <c r="E48" i="2"/>
  <c r="AL15" i="2"/>
  <c r="AL63" i="2"/>
  <c r="C64" i="2"/>
  <c r="E95" i="2"/>
  <c r="D96" i="2"/>
  <c r="D31" i="2"/>
  <c r="AL47" i="2"/>
  <c r="C48" i="2"/>
  <c r="D48" i="2"/>
  <c r="D103" i="2"/>
  <c r="C104" i="2"/>
  <c r="C32" i="2"/>
  <c r="AL39" i="2"/>
  <c r="C40" i="2"/>
  <c r="C72" i="2"/>
  <c r="AL71" i="2"/>
  <c r="AL31" i="2"/>
  <c r="D39" i="2"/>
  <c r="D71" i="2"/>
  <c r="AL87" i="2"/>
  <c r="AM7" i="1"/>
  <c r="D39" i="1"/>
  <c r="AL39" i="1"/>
  <c r="E24" i="1"/>
  <c r="F23" i="1"/>
  <c r="D24" i="1"/>
  <c r="D104" i="1"/>
  <c r="E103" i="1"/>
  <c r="F47" i="1"/>
  <c r="C80" i="1"/>
  <c r="AL79" i="1"/>
  <c r="D79" i="1"/>
  <c r="C88" i="1"/>
  <c r="AL87" i="1"/>
  <c r="E87" i="1"/>
  <c r="D88" i="1"/>
  <c r="D15" i="1"/>
  <c r="C48" i="1"/>
  <c r="AL71" i="1"/>
  <c r="AL103" i="1"/>
  <c r="C104" i="1"/>
  <c r="D95" i="1"/>
  <c r="C32" i="1"/>
  <c r="D31" i="1"/>
  <c r="C24" i="1"/>
  <c r="E55" i="1"/>
  <c r="D56" i="1"/>
  <c r="E63" i="1"/>
  <c r="D64" i="1"/>
  <c r="E72" i="1"/>
  <c r="F71" i="1"/>
  <c r="C88" i="2" l="1"/>
  <c r="D87" i="2"/>
  <c r="AL103" i="2"/>
  <c r="D80" i="2"/>
  <c r="E79" i="2"/>
  <c r="AL95" i="1"/>
  <c r="C96" i="1"/>
  <c r="D104" i="2"/>
  <c r="E103" i="2"/>
  <c r="D32" i="2"/>
  <c r="E31" i="2"/>
  <c r="F48" i="2"/>
  <c r="G47" i="2"/>
  <c r="E15" i="2"/>
  <c r="D16" i="2"/>
  <c r="G63" i="2"/>
  <c r="F64" i="2"/>
  <c r="D24" i="2"/>
  <c r="E23" i="2"/>
  <c r="E55" i="2"/>
  <c r="D56" i="2"/>
  <c r="D40" i="2"/>
  <c r="E39" i="2"/>
  <c r="D72" i="2"/>
  <c r="E71" i="2"/>
  <c r="E96" i="2"/>
  <c r="F95" i="2"/>
  <c r="E56" i="1"/>
  <c r="F55" i="1"/>
  <c r="F24" i="1"/>
  <c r="G23" i="1"/>
  <c r="D80" i="1"/>
  <c r="E79" i="1"/>
  <c r="D32" i="1"/>
  <c r="E31" i="1"/>
  <c r="D16" i="1"/>
  <c r="E15" i="1"/>
  <c r="F72" i="1"/>
  <c r="G71" i="1"/>
  <c r="E95" i="1"/>
  <c r="D96" i="1"/>
  <c r="F87" i="1"/>
  <c r="E88" i="1"/>
  <c r="F48" i="1"/>
  <c r="G47" i="1"/>
  <c r="E64" i="1"/>
  <c r="F63" i="1"/>
  <c r="E104" i="1"/>
  <c r="F103" i="1"/>
  <c r="D40" i="1"/>
  <c r="E39" i="1"/>
  <c r="E87" i="2" l="1"/>
  <c r="D88" i="2"/>
  <c r="F79" i="2"/>
  <c r="E80" i="2"/>
  <c r="E40" i="2"/>
  <c r="F39" i="2"/>
  <c r="H63" i="2"/>
  <c r="G64" i="2"/>
  <c r="G95" i="2"/>
  <c r="F96" i="2"/>
  <c r="E16" i="2"/>
  <c r="F15" i="2"/>
  <c r="F31" i="2"/>
  <c r="E32" i="2"/>
  <c r="F103" i="2"/>
  <c r="E104" i="2"/>
  <c r="F55" i="2"/>
  <c r="E56" i="2"/>
  <c r="G48" i="2"/>
  <c r="H47" i="2"/>
  <c r="E72" i="2"/>
  <c r="F71" i="2"/>
  <c r="E24" i="2"/>
  <c r="F23" i="2"/>
  <c r="F79" i="1"/>
  <c r="E80" i="1"/>
  <c r="E16" i="1"/>
  <c r="F15" i="1"/>
  <c r="H23" i="1"/>
  <c r="G24" i="1"/>
  <c r="G103" i="1"/>
  <c r="F104" i="1"/>
  <c r="H47" i="1"/>
  <c r="G48" i="1"/>
  <c r="F88" i="1"/>
  <c r="G87" i="1"/>
  <c r="F56" i="1"/>
  <c r="G55" i="1"/>
  <c r="F39" i="1"/>
  <c r="E40" i="1"/>
  <c r="E32" i="1"/>
  <c r="F31" i="1"/>
  <c r="F64" i="1"/>
  <c r="G63" i="1"/>
  <c r="F95" i="1"/>
  <c r="E96" i="1"/>
  <c r="G72" i="1"/>
  <c r="H71" i="1"/>
  <c r="G79" i="2" l="1"/>
  <c r="F80" i="2"/>
  <c r="F87" i="2"/>
  <c r="E88" i="2"/>
  <c r="I47" i="2"/>
  <c r="H48" i="2"/>
  <c r="G31" i="2"/>
  <c r="F32" i="2"/>
  <c r="G96" i="2"/>
  <c r="H95" i="2"/>
  <c r="G23" i="2"/>
  <c r="F24" i="2"/>
  <c r="G55" i="2"/>
  <c r="F56" i="2"/>
  <c r="F16" i="2"/>
  <c r="G15" i="2"/>
  <c r="F72" i="2"/>
  <c r="G71" i="2"/>
  <c r="G103" i="2"/>
  <c r="F104" i="2"/>
  <c r="I63" i="2"/>
  <c r="H64" i="2"/>
  <c r="G39" i="2"/>
  <c r="F40" i="2"/>
  <c r="H72" i="1"/>
  <c r="I71" i="1"/>
  <c r="F40" i="1"/>
  <c r="G39" i="1"/>
  <c r="I47" i="1"/>
  <c r="H48" i="1"/>
  <c r="G95" i="1"/>
  <c r="F96" i="1"/>
  <c r="G64" i="1"/>
  <c r="H63" i="1"/>
  <c r="G56" i="1"/>
  <c r="H55" i="1"/>
  <c r="G79" i="1"/>
  <c r="F80" i="1"/>
  <c r="I23" i="1"/>
  <c r="H24" i="1"/>
  <c r="F16" i="1"/>
  <c r="G15" i="1"/>
  <c r="H103" i="1"/>
  <c r="G104" i="1"/>
  <c r="G31" i="1"/>
  <c r="F32" i="1"/>
  <c r="G88" i="1"/>
  <c r="H87" i="1"/>
  <c r="G87" i="2" l="1"/>
  <c r="F88" i="2"/>
  <c r="H79" i="2"/>
  <c r="G80" i="2"/>
  <c r="G16" i="2"/>
  <c r="H15" i="2"/>
  <c r="J63" i="2"/>
  <c r="I64" i="2"/>
  <c r="H55" i="2"/>
  <c r="G56" i="2"/>
  <c r="H31" i="2"/>
  <c r="G32" i="2"/>
  <c r="I95" i="2"/>
  <c r="H96" i="2"/>
  <c r="H39" i="2"/>
  <c r="G40" i="2"/>
  <c r="G104" i="2"/>
  <c r="H103" i="2"/>
  <c r="J47" i="2"/>
  <c r="I48" i="2"/>
  <c r="H71" i="2"/>
  <c r="G72" i="2"/>
  <c r="G24" i="2"/>
  <c r="H23" i="2"/>
  <c r="I24" i="1"/>
  <c r="J23" i="1"/>
  <c r="G96" i="1"/>
  <c r="H95" i="1"/>
  <c r="J47" i="1"/>
  <c r="I48" i="1"/>
  <c r="G80" i="1"/>
  <c r="H79" i="1"/>
  <c r="I103" i="1"/>
  <c r="H104" i="1"/>
  <c r="H56" i="1"/>
  <c r="I55" i="1"/>
  <c r="H39" i="1"/>
  <c r="G40" i="1"/>
  <c r="H15" i="1"/>
  <c r="G16" i="1"/>
  <c r="H31" i="1"/>
  <c r="G32" i="1"/>
  <c r="H64" i="1"/>
  <c r="I63" i="1"/>
  <c r="I72" i="1"/>
  <c r="J71" i="1"/>
  <c r="H88" i="1"/>
  <c r="I87" i="1"/>
  <c r="H80" i="2" l="1"/>
  <c r="I79" i="2"/>
  <c r="H87" i="2"/>
  <c r="G88" i="2"/>
  <c r="I103" i="2"/>
  <c r="H104" i="2"/>
  <c r="I55" i="2"/>
  <c r="H56" i="2"/>
  <c r="I23" i="2"/>
  <c r="H24" i="2"/>
  <c r="H16" i="2"/>
  <c r="I15" i="2"/>
  <c r="I39" i="2"/>
  <c r="H40" i="2"/>
  <c r="I71" i="2"/>
  <c r="H72" i="2"/>
  <c r="J95" i="2"/>
  <c r="I96" i="2"/>
  <c r="J64" i="2"/>
  <c r="K63" i="2"/>
  <c r="J48" i="2"/>
  <c r="K47" i="2"/>
  <c r="H32" i="2"/>
  <c r="I31" i="2"/>
  <c r="K47" i="1"/>
  <c r="J48" i="1"/>
  <c r="J72" i="1"/>
  <c r="K71" i="1"/>
  <c r="I15" i="1"/>
  <c r="H16" i="1"/>
  <c r="J103" i="1"/>
  <c r="I104" i="1"/>
  <c r="H96" i="1"/>
  <c r="I95" i="1"/>
  <c r="H32" i="1"/>
  <c r="I31" i="1"/>
  <c r="I64" i="1"/>
  <c r="J63" i="1"/>
  <c r="I39" i="1"/>
  <c r="H40" i="1"/>
  <c r="H80" i="1"/>
  <c r="I79" i="1"/>
  <c r="K23" i="1"/>
  <c r="J24" i="1"/>
  <c r="J87" i="1"/>
  <c r="I88" i="1"/>
  <c r="I56" i="1"/>
  <c r="J55" i="1"/>
  <c r="I87" i="2" l="1"/>
  <c r="H88" i="2"/>
  <c r="J79" i="2"/>
  <c r="I80" i="2"/>
  <c r="I24" i="2"/>
  <c r="J23" i="2"/>
  <c r="L47" i="2"/>
  <c r="K48" i="2"/>
  <c r="J71" i="2"/>
  <c r="I72" i="2"/>
  <c r="J55" i="2"/>
  <c r="I56" i="2"/>
  <c r="L63" i="2"/>
  <c r="K64" i="2"/>
  <c r="J39" i="2"/>
  <c r="I40" i="2"/>
  <c r="I32" i="2"/>
  <c r="J31" i="2"/>
  <c r="K95" i="2"/>
  <c r="J96" i="2"/>
  <c r="J15" i="2"/>
  <c r="I16" i="2"/>
  <c r="I104" i="2"/>
  <c r="J103" i="2"/>
  <c r="AN105" i="2" s="1"/>
  <c r="J56" i="1"/>
  <c r="K55" i="1"/>
  <c r="J79" i="1"/>
  <c r="I80" i="1"/>
  <c r="K87" i="1"/>
  <c r="J88" i="1"/>
  <c r="J64" i="1"/>
  <c r="K63" i="1"/>
  <c r="J31" i="1"/>
  <c r="I32" i="1"/>
  <c r="I16" i="1"/>
  <c r="J15" i="1"/>
  <c r="I96" i="1"/>
  <c r="J95" i="1"/>
  <c r="K24" i="1"/>
  <c r="L23" i="1"/>
  <c r="L71" i="1"/>
  <c r="K72" i="1"/>
  <c r="L47" i="1"/>
  <c r="K48" i="1"/>
  <c r="J39" i="1"/>
  <c r="I40" i="1"/>
  <c r="J104" i="1"/>
  <c r="K103" i="1"/>
  <c r="J80" i="2" l="1"/>
  <c r="K79" i="2"/>
  <c r="J87" i="2"/>
  <c r="I88" i="2"/>
  <c r="J104" i="2"/>
  <c r="K103" i="2"/>
  <c r="L64" i="2"/>
  <c r="M63" i="2"/>
  <c r="J72" i="2"/>
  <c r="K71" i="2"/>
  <c r="J24" i="2"/>
  <c r="K23" i="2"/>
  <c r="J40" i="2"/>
  <c r="K39" i="2"/>
  <c r="K15" i="2"/>
  <c r="J16" i="2"/>
  <c r="L95" i="2"/>
  <c r="K96" i="2"/>
  <c r="J56" i="2"/>
  <c r="K55" i="2"/>
  <c r="M47" i="2"/>
  <c r="L48" i="2"/>
  <c r="J32" i="2"/>
  <c r="K31" i="2"/>
  <c r="K39" i="1"/>
  <c r="J40" i="1"/>
  <c r="J96" i="1"/>
  <c r="K95" i="1"/>
  <c r="L87" i="1"/>
  <c r="K88" i="1"/>
  <c r="L48" i="1"/>
  <c r="M47" i="1"/>
  <c r="J16" i="1"/>
  <c r="K15" i="1"/>
  <c r="K79" i="1"/>
  <c r="J80" i="1"/>
  <c r="M71" i="1"/>
  <c r="L72" i="1"/>
  <c r="K104" i="1"/>
  <c r="L103" i="1"/>
  <c r="M23" i="1"/>
  <c r="L24" i="1"/>
  <c r="J32" i="1"/>
  <c r="K31" i="1"/>
  <c r="L63" i="1"/>
  <c r="K64" i="1"/>
  <c r="L55" i="1"/>
  <c r="K56" i="1"/>
  <c r="K87" i="2" l="1"/>
  <c r="J88" i="2"/>
  <c r="K80" i="2"/>
  <c r="L79" i="2"/>
  <c r="L15" i="2"/>
  <c r="K16" i="2"/>
  <c r="K72" i="2"/>
  <c r="L71" i="2"/>
  <c r="K32" i="2"/>
  <c r="L31" i="2"/>
  <c r="M64" i="2"/>
  <c r="N63" i="2"/>
  <c r="N47" i="2"/>
  <c r="M48" i="2"/>
  <c r="K56" i="2"/>
  <c r="L55" i="2"/>
  <c r="L39" i="2"/>
  <c r="K40" i="2"/>
  <c r="M95" i="2"/>
  <c r="L96" i="2"/>
  <c r="L103" i="2"/>
  <c r="K104" i="2"/>
  <c r="L23" i="2"/>
  <c r="K24" i="2"/>
  <c r="K80" i="1"/>
  <c r="L79" i="1"/>
  <c r="M87" i="1"/>
  <c r="L88" i="1"/>
  <c r="K32" i="1"/>
  <c r="L31" i="1"/>
  <c r="M24" i="1"/>
  <c r="N23" i="1"/>
  <c r="L15" i="1"/>
  <c r="K16" i="1"/>
  <c r="K96" i="1"/>
  <c r="L95" i="1"/>
  <c r="M55" i="1"/>
  <c r="L56" i="1"/>
  <c r="M63" i="1"/>
  <c r="L64" i="1"/>
  <c r="M72" i="1"/>
  <c r="N71" i="1"/>
  <c r="L104" i="1"/>
  <c r="M103" i="1"/>
  <c r="N47" i="1"/>
  <c r="M48" i="1"/>
  <c r="L39" i="1"/>
  <c r="K40" i="1"/>
  <c r="M79" i="2" l="1"/>
  <c r="L80" i="2"/>
  <c r="L87" i="2"/>
  <c r="K88" i="2"/>
  <c r="O63" i="2"/>
  <c r="N64" i="2"/>
  <c r="M96" i="2"/>
  <c r="N95" i="2"/>
  <c r="L56" i="2"/>
  <c r="M55" i="2"/>
  <c r="L32" i="2"/>
  <c r="M31" i="2"/>
  <c r="L24" i="2"/>
  <c r="M23" i="2"/>
  <c r="M39" i="2"/>
  <c r="L40" i="2"/>
  <c r="L104" i="2"/>
  <c r="M103" i="2"/>
  <c r="M15" i="2"/>
  <c r="L16" i="2"/>
  <c r="M71" i="2"/>
  <c r="L72" i="2"/>
  <c r="O47" i="2"/>
  <c r="N48" i="2"/>
  <c r="L32" i="1"/>
  <c r="M31" i="1"/>
  <c r="N72" i="1"/>
  <c r="O71" i="1"/>
  <c r="N87" i="1"/>
  <c r="M88" i="1"/>
  <c r="N48" i="1"/>
  <c r="O47" i="1"/>
  <c r="M104" i="1"/>
  <c r="N103" i="1"/>
  <c r="M56" i="1"/>
  <c r="N55" i="1"/>
  <c r="M95" i="1"/>
  <c r="L96" i="1"/>
  <c r="L16" i="1"/>
  <c r="M15" i="1"/>
  <c r="L80" i="1"/>
  <c r="M79" i="1"/>
  <c r="L40" i="1"/>
  <c r="M39" i="1"/>
  <c r="M64" i="1"/>
  <c r="N63" i="1"/>
  <c r="N24" i="1"/>
  <c r="O23" i="1"/>
  <c r="L88" i="2" l="1"/>
  <c r="M87" i="2"/>
  <c r="M80" i="2"/>
  <c r="N79" i="2"/>
  <c r="N96" i="2"/>
  <c r="O95" i="2"/>
  <c r="M24" i="2"/>
  <c r="N23" i="2"/>
  <c r="N103" i="2"/>
  <c r="M104" i="2"/>
  <c r="N55" i="2"/>
  <c r="M56" i="2"/>
  <c r="N71" i="2"/>
  <c r="M72" i="2"/>
  <c r="P47" i="2"/>
  <c r="O48" i="2"/>
  <c r="M32" i="2"/>
  <c r="N31" i="2"/>
  <c r="N39" i="2"/>
  <c r="M40" i="2"/>
  <c r="M16" i="2"/>
  <c r="N15" i="2"/>
  <c r="P63" i="2"/>
  <c r="O64" i="2"/>
  <c r="M16" i="1"/>
  <c r="N15" i="1"/>
  <c r="O48" i="1"/>
  <c r="P47" i="1"/>
  <c r="N64" i="1"/>
  <c r="O63" i="1"/>
  <c r="N56" i="1"/>
  <c r="O55" i="1"/>
  <c r="O72" i="1"/>
  <c r="P71" i="1"/>
  <c r="N39" i="1"/>
  <c r="M40" i="1"/>
  <c r="N95" i="1"/>
  <c r="M96" i="1"/>
  <c r="N88" i="1"/>
  <c r="O87" i="1"/>
  <c r="N79" i="1"/>
  <c r="M80" i="1"/>
  <c r="N104" i="1"/>
  <c r="O103" i="1"/>
  <c r="M32" i="1"/>
  <c r="N31" i="1"/>
  <c r="P23" i="1"/>
  <c r="O24" i="1"/>
  <c r="O79" i="2" l="1"/>
  <c r="N80" i="2"/>
  <c r="M88" i="2"/>
  <c r="N87" i="2"/>
  <c r="Q63" i="2"/>
  <c r="P64" i="2"/>
  <c r="Q47" i="2"/>
  <c r="P48" i="2"/>
  <c r="O103" i="2"/>
  <c r="N104" i="2"/>
  <c r="N16" i="2"/>
  <c r="O15" i="2"/>
  <c r="O23" i="2"/>
  <c r="N24" i="2"/>
  <c r="O96" i="2"/>
  <c r="P95" i="2"/>
  <c r="N40" i="2"/>
  <c r="O39" i="2"/>
  <c r="N72" i="2"/>
  <c r="O71" i="2"/>
  <c r="O31" i="2"/>
  <c r="N32" i="2"/>
  <c r="O55" i="2"/>
  <c r="N56" i="2"/>
  <c r="N32" i="1"/>
  <c r="O31" i="1"/>
  <c r="P63" i="1"/>
  <c r="O64" i="1"/>
  <c r="O88" i="1"/>
  <c r="P87" i="1"/>
  <c r="Q23" i="1"/>
  <c r="P24" i="1"/>
  <c r="O95" i="1"/>
  <c r="N96" i="1"/>
  <c r="O104" i="1"/>
  <c r="P103" i="1"/>
  <c r="Q47" i="1"/>
  <c r="P48" i="1"/>
  <c r="P55" i="1"/>
  <c r="O56" i="1"/>
  <c r="N40" i="1"/>
  <c r="O39" i="1"/>
  <c r="Q71" i="1"/>
  <c r="P72" i="1"/>
  <c r="O15" i="1"/>
  <c r="N16" i="1"/>
  <c r="O79" i="1"/>
  <c r="N80" i="1"/>
  <c r="O87" i="2" l="1"/>
  <c r="N88" i="2"/>
  <c r="O80" i="2"/>
  <c r="P79" i="2"/>
  <c r="O24" i="2"/>
  <c r="P23" i="2"/>
  <c r="R63" i="2"/>
  <c r="Q64" i="2"/>
  <c r="O16" i="2"/>
  <c r="P15" i="2"/>
  <c r="P55" i="2"/>
  <c r="O56" i="2"/>
  <c r="O72" i="2"/>
  <c r="P71" i="2"/>
  <c r="O40" i="2"/>
  <c r="P39" i="2"/>
  <c r="P96" i="2"/>
  <c r="Q95" i="2"/>
  <c r="O104" i="2"/>
  <c r="P103" i="2"/>
  <c r="P31" i="2"/>
  <c r="O32" i="2"/>
  <c r="R47" i="2"/>
  <c r="Q48" i="2"/>
  <c r="P88" i="1"/>
  <c r="Q87" i="1"/>
  <c r="R47" i="1"/>
  <c r="Q48" i="1"/>
  <c r="Q103" i="1"/>
  <c r="P104" i="1"/>
  <c r="Q55" i="1"/>
  <c r="P56" i="1"/>
  <c r="Q24" i="1"/>
  <c r="R23" i="1"/>
  <c r="P15" i="1"/>
  <c r="O16" i="1"/>
  <c r="R71" i="1"/>
  <c r="Q72" i="1"/>
  <c r="Q63" i="1"/>
  <c r="P64" i="1"/>
  <c r="O80" i="1"/>
  <c r="P79" i="1"/>
  <c r="O40" i="1"/>
  <c r="P39" i="1"/>
  <c r="P31" i="1"/>
  <c r="O32" i="1"/>
  <c r="O96" i="1"/>
  <c r="P95" i="1"/>
  <c r="P80" i="2" l="1"/>
  <c r="Q79" i="2"/>
  <c r="P87" i="2"/>
  <c r="O88" i="2"/>
  <c r="R48" i="2"/>
  <c r="S47" i="2"/>
  <c r="R95" i="2"/>
  <c r="Q96" i="2"/>
  <c r="Q39" i="2"/>
  <c r="P40" i="2"/>
  <c r="P16" i="2"/>
  <c r="Q15" i="2"/>
  <c r="Q71" i="2"/>
  <c r="P72" i="2"/>
  <c r="P32" i="2"/>
  <c r="Q31" i="2"/>
  <c r="R64" i="2"/>
  <c r="S63" i="2"/>
  <c r="Q103" i="2"/>
  <c r="P104" i="2"/>
  <c r="P24" i="2"/>
  <c r="Q23" i="2"/>
  <c r="Q55" i="2"/>
  <c r="P56" i="2"/>
  <c r="R55" i="1"/>
  <c r="Q56" i="1"/>
  <c r="R63" i="1"/>
  <c r="Q64" i="1"/>
  <c r="Q31" i="1"/>
  <c r="P32" i="1"/>
  <c r="S71" i="1"/>
  <c r="R72" i="1"/>
  <c r="R103" i="1"/>
  <c r="Q104" i="1"/>
  <c r="Q39" i="1"/>
  <c r="P40" i="1"/>
  <c r="Q15" i="1"/>
  <c r="P16" i="1"/>
  <c r="S47" i="1"/>
  <c r="R48" i="1"/>
  <c r="P96" i="1"/>
  <c r="Q95" i="1"/>
  <c r="P80" i="1"/>
  <c r="Q79" i="1"/>
  <c r="S23" i="1"/>
  <c r="R24" i="1"/>
  <c r="Q88" i="1"/>
  <c r="R87" i="1"/>
  <c r="Q87" i="2" l="1"/>
  <c r="P88" i="2"/>
  <c r="R79" i="2"/>
  <c r="Q80" i="2"/>
  <c r="R55" i="2"/>
  <c r="Q56" i="2"/>
  <c r="R39" i="2"/>
  <c r="Q40" i="2"/>
  <c r="R31" i="2"/>
  <c r="Q32" i="2"/>
  <c r="R71" i="2"/>
  <c r="Q72" i="2"/>
  <c r="S95" i="2"/>
  <c r="R96" i="2"/>
  <c r="R23" i="2"/>
  <c r="Q24" i="2"/>
  <c r="Q104" i="2"/>
  <c r="R103" i="2"/>
  <c r="T63" i="2"/>
  <c r="S64" i="2"/>
  <c r="R15" i="2"/>
  <c r="Q16" i="2"/>
  <c r="S48" i="2"/>
  <c r="T47" i="2"/>
  <c r="T47" i="1"/>
  <c r="S48" i="1"/>
  <c r="T71" i="1"/>
  <c r="S72" i="1"/>
  <c r="S24" i="1"/>
  <c r="T23" i="1"/>
  <c r="Q80" i="1"/>
  <c r="R79" i="1"/>
  <c r="R88" i="1"/>
  <c r="S87" i="1"/>
  <c r="R39" i="1"/>
  <c r="Q40" i="1"/>
  <c r="R64" i="1"/>
  <c r="S63" i="1"/>
  <c r="Q16" i="1"/>
  <c r="R15" i="1"/>
  <c r="R31" i="1"/>
  <c r="Q32" i="1"/>
  <c r="Q96" i="1"/>
  <c r="R95" i="1"/>
  <c r="R104" i="1"/>
  <c r="S103" i="1"/>
  <c r="R56" i="1"/>
  <c r="S55" i="1"/>
  <c r="S79" i="2" l="1"/>
  <c r="R80" i="2"/>
  <c r="R87" i="2"/>
  <c r="Q88" i="2"/>
  <c r="R72" i="2"/>
  <c r="S71" i="2"/>
  <c r="R56" i="2"/>
  <c r="S55" i="2"/>
  <c r="R16" i="2"/>
  <c r="S15" i="2"/>
  <c r="R24" i="2"/>
  <c r="S23" i="2"/>
  <c r="R32" i="2"/>
  <c r="S31" i="2"/>
  <c r="T95" i="2"/>
  <c r="S96" i="2"/>
  <c r="U47" i="2"/>
  <c r="T48" i="2"/>
  <c r="U63" i="2"/>
  <c r="T64" i="2"/>
  <c r="R40" i="2"/>
  <c r="S39" i="2"/>
  <c r="S103" i="2"/>
  <c r="R104" i="2"/>
  <c r="S15" i="1"/>
  <c r="R16" i="1"/>
  <c r="R80" i="1"/>
  <c r="S79" i="1"/>
  <c r="S31" i="1"/>
  <c r="R32" i="1"/>
  <c r="T48" i="1"/>
  <c r="U47" i="1"/>
  <c r="T55" i="1"/>
  <c r="S56" i="1"/>
  <c r="S104" i="1"/>
  <c r="T103" i="1"/>
  <c r="T63" i="1"/>
  <c r="S64" i="1"/>
  <c r="U23" i="1"/>
  <c r="T24" i="1"/>
  <c r="S95" i="1"/>
  <c r="R96" i="1"/>
  <c r="S39" i="1"/>
  <c r="R40" i="1"/>
  <c r="U71" i="1"/>
  <c r="T72" i="1"/>
  <c r="S88" i="1"/>
  <c r="T87" i="1"/>
  <c r="S87" i="2" l="1"/>
  <c r="R88" i="2"/>
  <c r="T79" i="2"/>
  <c r="S80" i="2"/>
  <c r="V47" i="2"/>
  <c r="U48" i="2"/>
  <c r="T103" i="2"/>
  <c r="S104" i="2"/>
  <c r="U95" i="2"/>
  <c r="T96" i="2"/>
  <c r="T15" i="2"/>
  <c r="S16" i="2"/>
  <c r="T39" i="2"/>
  <c r="S40" i="2"/>
  <c r="T55" i="2"/>
  <c r="S56" i="2"/>
  <c r="S32" i="2"/>
  <c r="T31" i="2"/>
  <c r="S72" i="2"/>
  <c r="T71" i="2"/>
  <c r="V63" i="2"/>
  <c r="U64" i="2"/>
  <c r="T23" i="2"/>
  <c r="S24" i="2"/>
  <c r="T39" i="1"/>
  <c r="S40" i="1"/>
  <c r="S96" i="1"/>
  <c r="T95" i="1"/>
  <c r="T15" i="1"/>
  <c r="S16" i="1"/>
  <c r="U87" i="1"/>
  <c r="T88" i="1"/>
  <c r="V47" i="1"/>
  <c r="U48" i="1"/>
  <c r="U24" i="1"/>
  <c r="V23" i="1"/>
  <c r="U55" i="1"/>
  <c r="T56" i="1"/>
  <c r="U72" i="1"/>
  <c r="V71" i="1"/>
  <c r="U63" i="1"/>
  <c r="T64" i="1"/>
  <c r="S32" i="1"/>
  <c r="T31" i="1"/>
  <c r="U103" i="1"/>
  <c r="T104" i="1"/>
  <c r="T79" i="1"/>
  <c r="S80" i="1"/>
  <c r="T80" i="2" l="1"/>
  <c r="U79" i="2"/>
  <c r="T87" i="2"/>
  <c r="S88" i="2"/>
  <c r="T24" i="2"/>
  <c r="U23" i="2"/>
  <c r="U15" i="2"/>
  <c r="T16" i="2"/>
  <c r="T32" i="2"/>
  <c r="U31" i="2"/>
  <c r="U71" i="2"/>
  <c r="T72" i="2"/>
  <c r="T56" i="2"/>
  <c r="U55" i="2"/>
  <c r="T104" i="2"/>
  <c r="U103" i="2"/>
  <c r="V64" i="2"/>
  <c r="W63" i="2"/>
  <c r="U96" i="2"/>
  <c r="V95" i="2"/>
  <c r="U39" i="2"/>
  <c r="T40" i="2"/>
  <c r="W47" i="2"/>
  <c r="V48" i="2"/>
  <c r="V72" i="1"/>
  <c r="W71" i="1"/>
  <c r="U79" i="1"/>
  <c r="T80" i="1"/>
  <c r="V87" i="1"/>
  <c r="U88" i="1"/>
  <c r="T40" i="1"/>
  <c r="U39" i="1"/>
  <c r="V48" i="1"/>
  <c r="W47" i="1"/>
  <c r="U56" i="1"/>
  <c r="V55" i="1"/>
  <c r="T32" i="1"/>
  <c r="U31" i="1"/>
  <c r="V24" i="1"/>
  <c r="W23" i="1"/>
  <c r="U95" i="1"/>
  <c r="T96" i="1"/>
  <c r="U64" i="1"/>
  <c r="V63" i="1"/>
  <c r="V103" i="1"/>
  <c r="U104" i="1"/>
  <c r="T16" i="1"/>
  <c r="U15" i="1"/>
  <c r="U87" i="2" l="1"/>
  <c r="T88" i="2"/>
  <c r="V79" i="2"/>
  <c r="U80" i="2"/>
  <c r="W64" i="2"/>
  <c r="X63" i="2"/>
  <c r="U24" i="2"/>
  <c r="V23" i="2"/>
  <c r="V103" i="2"/>
  <c r="U104" i="2"/>
  <c r="U32" i="2"/>
  <c r="V31" i="2"/>
  <c r="V71" i="2"/>
  <c r="U72" i="2"/>
  <c r="X47" i="2"/>
  <c r="W48" i="2"/>
  <c r="V39" i="2"/>
  <c r="U40" i="2"/>
  <c r="W95" i="2"/>
  <c r="V96" i="2"/>
  <c r="U56" i="2"/>
  <c r="V55" i="2"/>
  <c r="U16" i="2"/>
  <c r="V15" i="2"/>
  <c r="U16" i="1"/>
  <c r="V15" i="1"/>
  <c r="U32" i="1"/>
  <c r="V31" i="1"/>
  <c r="W103" i="1"/>
  <c r="V104" i="1"/>
  <c r="V64" i="1"/>
  <c r="W63" i="1"/>
  <c r="V56" i="1"/>
  <c r="W55" i="1"/>
  <c r="V39" i="1"/>
  <c r="U40" i="1"/>
  <c r="V79" i="1"/>
  <c r="U80" i="1"/>
  <c r="V88" i="1"/>
  <c r="W87" i="1"/>
  <c r="X47" i="1"/>
  <c r="W48" i="1"/>
  <c r="W72" i="1"/>
  <c r="X71" i="1"/>
  <c r="X23" i="1"/>
  <c r="W24" i="1"/>
  <c r="V95" i="1"/>
  <c r="U96" i="1"/>
  <c r="W79" i="2" l="1"/>
  <c r="V80" i="2"/>
  <c r="V87" i="2"/>
  <c r="U88" i="2"/>
  <c r="W31" i="2"/>
  <c r="V32" i="2"/>
  <c r="Y63" i="2"/>
  <c r="X64" i="2"/>
  <c r="W96" i="2"/>
  <c r="X95" i="2"/>
  <c r="V16" i="2"/>
  <c r="W15" i="2"/>
  <c r="W39" i="2"/>
  <c r="V40" i="2"/>
  <c r="W103" i="2"/>
  <c r="V104" i="2"/>
  <c r="W23" i="2"/>
  <c r="V24" i="2"/>
  <c r="Y47" i="2"/>
  <c r="X48" i="2"/>
  <c r="W55" i="2"/>
  <c r="V56" i="2"/>
  <c r="W71" i="2"/>
  <c r="V72" i="2"/>
  <c r="W88" i="1"/>
  <c r="X87" i="1"/>
  <c r="W95" i="1"/>
  <c r="V96" i="1"/>
  <c r="Y23" i="1"/>
  <c r="X24" i="1"/>
  <c r="W79" i="1"/>
  <c r="V80" i="1"/>
  <c r="W104" i="1"/>
  <c r="X103" i="1"/>
  <c r="X72" i="1"/>
  <c r="Y71" i="1"/>
  <c r="V32" i="1"/>
  <c r="W31" i="1"/>
  <c r="W64" i="1"/>
  <c r="X63" i="1"/>
  <c r="V40" i="1"/>
  <c r="W39" i="1"/>
  <c r="W56" i="1"/>
  <c r="X55" i="1"/>
  <c r="V16" i="1"/>
  <c r="W15" i="1"/>
  <c r="X48" i="1"/>
  <c r="Y47" i="1"/>
  <c r="V88" i="2" l="1"/>
  <c r="W87" i="2"/>
  <c r="X79" i="2"/>
  <c r="W80" i="2"/>
  <c r="X15" i="2"/>
  <c r="W16" i="2"/>
  <c r="X55" i="2"/>
  <c r="W56" i="2"/>
  <c r="X39" i="2"/>
  <c r="W40" i="2"/>
  <c r="X31" i="2"/>
  <c r="W32" i="2"/>
  <c r="Z47" i="2"/>
  <c r="Y48" i="2"/>
  <c r="Y95" i="2"/>
  <c r="X96" i="2"/>
  <c r="X71" i="2"/>
  <c r="W72" i="2"/>
  <c r="W24" i="2"/>
  <c r="X23" i="2"/>
  <c r="W104" i="2"/>
  <c r="X103" i="2"/>
  <c r="Z63" i="2"/>
  <c r="Y64" i="2"/>
  <c r="W80" i="1"/>
  <c r="X79" i="1"/>
  <c r="X15" i="1"/>
  <c r="W16" i="1"/>
  <c r="X31" i="1"/>
  <c r="W32" i="1"/>
  <c r="Y24" i="1"/>
  <c r="Z23" i="1"/>
  <c r="Y48" i="1"/>
  <c r="Z47" i="1"/>
  <c r="X56" i="1"/>
  <c r="Y55" i="1"/>
  <c r="Y72" i="1"/>
  <c r="Z71" i="1"/>
  <c r="W96" i="1"/>
  <c r="X95" i="1"/>
  <c r="X64" i="1"/>
  <c r="Y63" i="1"/>
  <c r="W40" i="1"/>
  <c r="X39" i="1"/>
  <c r="Y103" i="1"/>
  <c r="X104" i="1"/>
  <c r="Y87" i="1"/>
  <c r="X88" i="1"/>
  <c r="Y79" i="2" l="1"/>
  <c r="X80" i="2"/>
  <c r="X87" i="2"/>
  <c r="W88" i="2"/>
  <c r="Y15" i="2"/>
  <c r="X16" i="2"/>
  <c r="Z64" i="2"/>
  <c r="AA63" i="2"/>
  <c r="Y71" i="2"/>
  <c r="X72" i="2"/>
  <c r="X32" i="2"/>
  <c r="Y31" i="2"/>
  <c r="Y103" i="2"/>
  <c r="X104" i="2"/>
  <c r="Z95" i="2"/>
  <c r="Y96" i="2"/>
  <c r="Y39" i="2"/>
  <c r="X40" i="2"/>
  <c r="Z48" i="2"/>
  <c r="AA47" i="2"/>
  <c r="Y55" i="2"/>
  <c r="X56" i="2"/>
  <c r="X24" i="2"/>
  <c r="Y23" i="2"/>
  <c r="X96" i="1"/>
  <c r="Y95" i="1"/>
  <c r="AA23" i="1"/>
  <c r="Z24" i="1"/>
  <c r="Y64" i="1"/>
  <c r="Z63" i="1"/>
  <c r="X80" i="1"/>
  <c r="Y79" i="1"/>
  <c r="Z72" i="1"/>
  <c r="AA71" i="1"/>
  <c r="Z103" i="1"/>
  <c r="Y104" i="1"/>
  <c r="X32" i="1"/>
  <c r="Y31" i="1"/>
  <c r="Z87" i="1"/>
  <c r="Y88" i="1"/>
  <c r="X40" i="1"/>
  <c r="Y39" i="1"/>
  <c r="Y56" i="1"/>
  <c r="Z55" i="1"/>
  <c r="AA47" i="1"/>
  <c r="Z48" i="1"/>
  <c r="Y15" i="1"/>
  <c r="X16" i="1"/>
  <c r="Y87" i="2" l="1"/>
  <c r="X88" i="2"/>
  <c r="Y80" i="2"/>
  <c r="Z79" i="2"/>
  <c r="Z23" i="2"/>
  <c r="Y24" i="2"/>
  <c r="Z31" i="2"/>
  <c r="Y32" i="2"/>
  <c r="Z39" i="2"/>
  <c r="Y40" i="2"/>
  <c r="Z71" i="2"/>
  <c r="Y72" i="2"/>
  <c r="AB47" i="2"/>
  <c r="AA48" i="2"/>
  <c r="AB63" i="2"/>
  <c r="AA64" i="2"/>
  <c r="Z55" i="2"/>
  <c r="Y56" i="2"/>
  <c r="AA95" i="2"/>
  <c r="Z96" i="2"/>
  <c r="Y104" i="2"/>
  <c r="Z103" i="2"/>
  <c r="Z15" i="2"/>
  <c r="Y16" i="2"/>
  <c r="Y80" i="1"/>
  <c r="Z79" i="1"/>
  <c r="Z31" i="1"/>
  <c r="Y32" i="1"/>
  <c r="AA63" i="1"/>
  <c r="Z64" i="1"/>
  <c r="AB71" i="1"/>
  <c r="AA72" i="1"/>
  <c r="Y40" i="1"/>
  <c r="Z39" i="1"/>
  <c r="Y96" i="1"/>
  <c r="Z95" i="1"/>
  <c r="Y16" i="1"/>
  <c r="Z15" i="1"/>
  <c r="Z88" i="1"/>
  <c r="AA87" i="1"/>
  <c r="AB47" i="1"/>
  <c r="AA48" i="1"/>
  <c r="AA55" i="1"/>
  <c r="Z56" i="1"/>
  <c r="Z104" i="1"/>
  <c r="AA103" i="1"/>
  <c r="AA24" i="1"/>
  <c r="AB23" i="1"/>
  <c r="Z80" i="2" l="1"/>
  <c r="AA79" i="2"/>
  <c r="Y88" i="2"/>
  <c r="Z87" i="2"/>
  <c r="AA31" i="2"/>
  <c r="Z32" i="2"/>
  <c r="Z56" i="2"/>
  <c r="AA55" i="2"/>
  <c r="Z72" i="2"/>
  <c r="AA71" i="2"/>
  <c r="Z16" i="2"/>
  <c r="AA15" i="2"/>
  <c r="AC63" i="2"/>
  <c r="AB64" i="2"/>
  <c r="Z40" i="2"/>
  <c r="AA39" i="2"/>
  <c r="Z104" i="2"/>
  <c r="AA103" i="2"/>
  <c r="AB95" i="2"/>
  <c r="AA96" i="2"/>
  <c r="AB48" i="2"/>
  <c r="AC47" i="2"/>
  <c r="AA23" i="2"/>
  <c r="Z24" i="2"/>
  <c r="AC23" i="1"/>
  <c r="AB24" i="1"/>
  <c r="AA88" i="1"/>
  <c r="AB87" i="1"/>
  <c r="AC71" i="1"/>
  <c r="AB72" i="1"/>
  <c r="AB63" i="1"/>
  <c r="AA64" i="1"/>
  <c r="Z96" i="1"/>
  <c r="AA95" i="1"/>
  <c r="AB55" i="1"/>
  <c r="AA56" i="1"/>
  <c r="AA31" i="1"/>
  <c r="Z32" i="1"/>
  <c r="AA104" i="1"/>
  <c r="AB103" i="1"/>
  <c r="Z16" i="1"/>
  <c r="AA15" i="1"/>
  <c r="AA39" i="1"/>
  <c r="Z40" i="1"/>
  <c r="Z80" i="1"/>
  <c r="AA79" i="1"/>
  <c r="AB48" i="1"/>
  <c r="AC47" i="1"/>
  <c r="AA80" i="2" l="1"/>
  <c r="AB79" i="2"/>
  <c r="AA87" i="2"/>
  <c r="Z88" i="2"/>
  <c r="AB15" i="2"/>
  <c r="AA16" i="2"/>
  <c r="AA72" i="2"/>
  <c r="AB71" i="2"/>
  <c r="AB103" i="2"/>
  <c r="AA104" i="2"/>
  <c r="AB23" i="2"/>
  <c r="AA24" i="2"/>
  <c r="AC48" i="2"/>
  <c r="AD47" i="2"/>
  <c r="AA40" i="2"/>
  <c r="AB39" i="2"/>
  <c r="AB55" i="2"/>
  <c r="AA56" i="2"/>
  <c r="AC95" i="2"/>
  <c r="AB96" i="2"/>
  <c r="AD63" i="2"/>
  <c r="AC64" i="2"/>
  <c r="AA32" i="2"/>
  <c r="AB31" i="2"/>
  <c r="AC24" i="1"/>
  <c r="AD23" i="1"/>
  <c r="AC48" i="1"/>
  <c r="AD47" i="1"/>
  <c r="AB104" i="1"/>
  <c r="AC103" i="1"/>
  <c r="AB15" i="1"/>
  <c r="AA16" i="1"/>
  <c r="AB95" i="1"/>
  <c r="AA96" i="1"/>
  <c r="AA80" i="1"/>
  <c r="AB79" i="1"/>
  <c r="AA32" i="1"/>
  <c r="AB31" i="1"/>
  <c r="AC72" i="1"/>
  <c r="AD71" i="1"/>
  <c r="AC63" i="1"/>
  <c r="AB64" i="1"/>
  <c r="AC87" i="1"/>
  <c r="AB88" i="1"/>
  <c r="AB39" i="1"/>
  <c r="AA40" i="1"/>
  <c r="AC55" i="1"/>
  <c r="AB56" i="1"/>
  <c r="AA88" i="2" l="1"/>
  <c r="AB87" i="2"/>
  <c r="AB80" i="2"/>
  <c r="AC79" i="2"/>
  <c r="AB32" i="2"/>
  <c r="AC31" i="2"/>
  <c r="AE47" i="2"/>
  <c r="AD48" i="2"/>
  <c r="AE63" i="2"/>
  <c r="AD64" i="2"/>
  <c r="AB104" i="2"/>
  <c r="AC103" i="2"/>
  <c r="AC71" i="2"/>
  <c r="AB72" i="2"/>
  <c r="AC96" i="2"/>
  <c r="AD95" i="2"/>
  <c r="AB40" i="2"/>
  <c r="AC39" i="2"/>
  <c r="AC55" i="2"/>
  <c r="AB56" i="2"/>
  <c r="AC23" i="2"/>
  <c r="AB24" i="2"/>
  <c r="AC15" i="2"/>
  <c r="AB16" i="2"/>
  <c r="AD72" i="1"/>
  <c r="AE71" i="1"/>
  <c r="AB16" i="1"/>
  <c r="AC15" i="1"/>
  <c r="AC31" i="1"/>
  <c r="AB32" i="1"/>
  <c r="AC104" i="1"/>
  <c r="AD103" i="1"/>
  <c r="AD24" i="1"/>
  <c r="AE23" i="1"/>
  <c r="AC64" i="1"/>
  <c r="AD63" i="1"/>
  <c r="AC95" i="1"/>
  <c r="AB96" i="1"/>
  <c r="AC56" i="1"/>
  <c r="AD55" i="1"/>
  <c r="AB80" i="1"/>
  <c r="AC79" i="1"/>
  <c r="AD48" i="1"/>
  <c r="AE47" i="1"/>
  <c r="AB40" i="1"/>
  <c r="AC39" i="1"/>
  <c r="AD87" i="1"/>
  <c r="AC88" i="1"/>
  <c r="AD79" i="2" l="1"/>
  <c r="AC80" i="2"/>
  <c r="AB88" i="2"/>
  <c r="AC87" i="2"/>
  <c r="AC16" i="2"/>
  <c r="AD15" i="2"/>
  <c r="AF63" i="2"/>
  <c r="AE64" i="2"/>
  <c r="AD96" i="2"/>
  <c r="AE95" i="2"/>
  <c r="AC24" i="2"/>
  <c r="AD23" i="2"/>
  <c r="AD55" i="2"/>
  <c r="AC56" i="2"/>
  <c r="AD71" i="2"/>
  <c r="AC72" i="2"/>
  <c r="AF47" i="2"/>
  <c r="AE48" i="2"/>
  <c r="AD39" i="2"/>
  <c r="AC40" i="2"/>
  <c r="AD103" i="2"/>
  <c r="AC104" i="2"/>
  <c r="AC32" i="2"/>
  <c r="AD31" i="2"/>
  <c r="AD56" i="1"/>
  <c r="AE55" i="1"/>
  <c r="AD104" i="1"/>
  <c r="AE103" i="1"/>
  <c r="AD39" i="1"/>
  <c r="AC40" i="1"/>
  <c r="AD79" i="1"/>
  <c r="AC80" i="1"/>
  <c r="AE72" i="1"/>
  <c r="AF71" i="1"/>
  <c r="AD95" i="1"/>
  <c r="AC96" i="1"/>
  <c r="AC32" i="1"/>
  <c r="AD31" i="1"/>
  <c r="AD88" i="1"/>
  <c r="AE87" i="1"/>
  <c r="AF47" i="1"/>
  <c r="AE48" i="1"/>
  <c r="AD64" i="1"/>
  <c r="AE63" i="1"/>
  <c r="AC16" i="1"/>
  <c r="AD15" i="1"/>
  <c r="AF23" i="1"/>
  <c r="AE24" i="1"/>
  <c r="AD87" i="2" l="1"/>
  <c r="AC88" i="2"/>
  <c r="AN81" i="2"/>
  <c r="AN84" i="2" s="1"/>
  <c r="AE79" i="2"/>
  <c r="AD80" i="2"/>
  <c r="AE96" i="2"/>
  <c r="AN97" i="2"/>
  <c r="AE31" i="2"/>
  <c r="AD32" i="2"/>
  <c r="AE23" i="2"/>
  <c r="AD24" i="2"/>
  <c r="AD16" i="2"/>
  <c r="AE15" i="2"/>
  <c r="AE103" i="2"/>
  <c r="AD104" i="2"/>
  <c r="AE71" i="2"/>
  <c r="AD72" i="2"/>
  <c r="AG63" i="2"/>
  <c r="AF64" i="2"/>
  <c r="AN85" i="2"/>
  <c r="AE39" i="2"/>
  <c r="AD40" i="2"/>
  <c r="AD56" i="2"/>
  <c r="AE55" i="2"/>
  <c r="AG47" i="2"/>
  <c r="AN49" i="2" s="1"/>
  <c r="AF48" i="2"/>
  <c r="AF72" i="1"/>
  <c r="AN73" i="1"/>
  <c r="AF55" i="1"/>
  <c r="AE56" i="1"/>
  <c r="AG47" i="1"/>
  <c r="AF48" i="1"/>
  <c r="AE88" i="1"/>
  <c r="AF87" i="1"/>
  <c r="AG23" i="1"/>
  <c r="AF24" i="1"/>
  <c r="AE79" i="1"/>
  <c r="AD80" i="1"/>
  <c r="AD16" i="1"/>
  <c r="AE15" i="1"/>
  <c r="AD32" i="1"/>
  <c r="AE31" i="1"/>
  <c r="AD40" i="1"/>
  <c r="AE39" i="1"/>
  <c r="AF63" i="1"/>
  <c r="AE64" i="1"/>
  <c r="AF103" i="1"/>
  <c r="AE104" i="1"/>
  <c r="AE95" i="1"/>
  <c r="AD96" i="1"/>
  <c r="AE80" i="2" l="1"/>
  <c r="AF79" i="2"/>
  <c r="AD88" i="2"/>
  <c r="AE87" i="2"/>
  <c r="AE16" i="2"/>
  <c r="AF15" i="2"/>
  <c r="AN17" i="2" s="1"/>
  <c r="AN101" i="2"/>
  <c r="AN100" i="2"/>
  <c r="AG48" i="2"/>
  <c r="AG64" i="2"/>
  <c r="AN65" i="2"/>
  <c r="AE24" i="2"/>
  <c r="AF23" i="2"/>
  <c r="AF71" i="2"/>
  <c r="AE72" i="2"/>
  <c r="AE56" i="2"/>
  <c r="AF55" i="2"/>
  <c r="AF39" i="2"/>
  <c r="AE40" i="2"/>
  <c r="AE104" i="2"/>
  <c r="AF103" i="2"/>
  <c r="AE32" i="2"/>
  <c r="AF31" i="2"/>
  <c r="AE32" i="1"/>
  <c r="AF31" i="1"/>
  <c r="AF88" i="1"/>
  <c r="AG87" i="1"/>
  <c r="AE16" i="1"/>
  <c r="AF15" i="1"/>
  <c r="AG103" i="1"/>
  <c r="AF104" i="1"/>
  <c r="AG48" i="1"/>
  <c r="AN49" i="1"/>
  <c r="AE96" i="1"/>
  <c r="AN97" i="1"/>
  <c r="AG24" i="1"/>
  <c r="AN25" i="1"/>
  <c r="AF64" i="1"/>
  <c r="AG63" i="1"/>
  <c r="AE80" i="1"/>
  <c r="AF79" i="1"/>
  <c r="AF56" i="1"/>
  <c r="AG55" i="1"/>
  <c r="AF39" i="1"/>
  <c r="AE40" i="1"/>
  <c r="AN77" i="1"/>
  <c r="AN76" i="1"/>
  <c r="AE88" i="2" l="1"/>
  <c r="AF87" i="2"/>
  <c r="AF80" i="2"/>
  <c r="AG79" i="2"/>
  <c r="AG80" i="2" s="1"/>
  <c r="AG55" i="2"/>
  <c r="AF56" i="2"/>
  <c r="AN68" i="2"/>
  <c r="AN69" i="2"/>
  <c r="AG23" i="2"/>
  <c r="AF24" i="2"/>
  <c r="AF16" i="2"/>
  <c r="AG39" i="2"/>
  <c r="AF40" i="2"/>
  <c r="AF32" i="2"/>
  <c r="AN33" i="2"/>
  <c r="AN52" i="2"/>
  <c r="AN53" i="2"/>
  <c r="AF72" i="2"/>
  <c r="AN73" i="2"/>
  <c r="AG103" i="2"/>
  <c r="AF104" i="2"/>
  <c r="AG64" i="1"/>
  <c r="AN65" i="1"/>
  <c r="AG104" i="1"/>
  <c r="AN105" i="1"/>
  <c r="AN29" i="1"/>
  <c r="AN28" i="1"/>
  <c r="AF16" i="1"/>
  <c r="AN17" i="1"/>
  <c r="AG39" i="1"/>
  <c r="AF40" i="1"/>
  <c r="AG56" i="1"/>
  <c r="AN57" i="1"/>
  <c r="AN100" i="1"/>
  <c r="AN101" i="1"/>
  <c r="AG88" i="1"/>
  <c r="AN89" i="1"/>
  <c r="AF80" i="1"/>
  <c r="AG79" i="1"/>
  <c r="AN53" i="1"/>
  <c r="AN52" i="1"/>
  <c r="AF32" i="1"/>
  <c r="AN33" i="1"/>
  <c r="AF88" i="2" l="1"/>
  <c r="AG87" i="2"/>
  <c r="AG104" i="2"/>
  <c r="AG40" i="2"/>
  <c r="AN41" i="2"/>
  <c r="AG56" i="2"/>
  <c r="AN57" i="2"/>
  <c r="AN77" i="2"/>
  <c r="AN76" i="2"/>
  <c r="AN21" i="2"/>
  <c r="AN20" i="2"/>
  <c r="AG24" i="2"/>
  <c r="AN25" i="2"/>
  <c r="AN36" i="2"/>
  <c r="AN37" i="2"/>
  <c r="AN92" i="1"/>
  <c r="AN93" i="1"/>
  <c r="AN20" i="1"/>
  <c r="AN21" i="1"/>
  <c r="AN37" i="1"/>
  <c r="AN36" i="1"/>
  <c r="AG40" i="1"/>
  <c r="AN41" i="1"/>
  <c r="AN61" i="1"/>
  <c r="AN60" i="1"/>
  <c r="AN108" i="1"/>
  <c r="AN109" i="1"/>
  <c r="AG80" i="1"/>
  <c r="AN81" i="1"/>
  <c r="AN69" i="1"/>
  <c r="AN68" i="1"/>
  <c r="AN89" i="2" l="1"/>
  <c r="AG88" i="2"/>
  <c r="AN44" i="2"/>
  <c r="AN45" i="2"/>
  <c r="AN109" i="2"/>
  <c r="AN108" i="2"/>
  <c r="AN60" i="2"/>
  <c r="AN61" i="2"/>
  <c r="AN29" i="2"/>
  <c r="AN28" i="2"/>
  <c r="AN85" i="1"/>
  <c r="AN84" i="1"/>
  <c r="AN45" i="1"/>
  <c r="AN44" i="1"/>
  <c r="AL6" i="1"/>
  <c r="F11" i="1" s="1"/>
  <c r="J11" i="1" s="1"/>
  <c r="AN93" i="2" l="1"/>
  <c r="AN92" i="2"/>
  <c r="AL6" i="2"/>
  <c r="AQ12" i="1"/>
  <c r="AM12" i="1" s="1"/>
  <c r="AQ11" i="1"/>
  <c r="AM11" i="1" s="1"/>
  <c r="AQ13" i="1"/>
  <c r="AM13" i="1" s="1"/>
  <c r="AL7" i="1"/>
  <c r="AN7" i="1" s="1"/>
  <c r="AN6" i="1"/>
  <c r="F11" i="2" l="1"/>
  <c r="J11" i="2" s="1"/>
  <c r="AQ11" i="2"/>
  <c r="AM11" i="2" s="1"/>
  <c r="AN6" i="2"/>
  <c r="AQ13" i="2"/>
  <c r="AM13" i="2" s="1"/>
  <c r="AL7" i="2"/>
  <c r="AN7" i="2" s="1"/>
  <c r="AQ12" i="2"/>
  <c r="AM12" i="2" s="1"/>
</calcChain>
</file>

<file path=xl/sharedStrings.xml><?xml version="1.0" encoding="utf-8"?>
<sst xmlns="http://schemas.openxmlformats.org/spreadsheetml/2006/main" count="699" uniqueCount="81">
  <si>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</si>
  <si>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</si>
  <si>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</si>
  <si>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</si>
  <si>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</si>
  <si>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</si>
  <si>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</si>
  <si>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</si>
  <si>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</si>
  <si>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</si>
  <si>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</si>
  <si>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</si>
  <si>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</si>
  <si>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</si>
  <si>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</si>
  <si>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対象期間</t>
    <rPh sb="0" eb="2">
      <t>タイショウ</t>
    </rPh>
    <rPh sb="2" eb="4">
      <t>キカン</t>
    </rPh>
    <phoneticPr fontId="1"/>
  </si>
  <si>
    <t>残数</t>
    <rPh sb="0" eb="1">
      <t>ノコ</t>
    </rPh>
    <rPh sb="1" eb="2">
      <t>スウ</t>
    </rPh>
    <phoneticPr fontId="1"/>
  </si>
  <si>
    <t>28.5%以上：4週8休</t>
    <rPh sb="5" eb="7">
      <t>イジョウ</t>
    </rPh>
    <rPh sb="9" eb="10">
      <t>シュウ</t>
    </rPh>
    <rPh sb="11" eb="12">
      <t>キュウ</t>
    </rPh>
    <phoneticPr fontId="1"/>
  </si>
  <si>
    <t>25.0%以上：4週7休</t>
    <rPh sb="5" eb="7">
      <t>イジョウ</t>
    </rPh>
    <rPh sb="9" eb="10">
      <t>シュウ</t>
    </rPh>
    <rPh sb="11" eb="12">
      <t>キュウ</t>
    </rPh>
    <phoneticPr fontId="1"/>
  </si>
  <si>
    <t>21.4%以上：4週6休</t>
    <rPh sb="5" eb="7">
      <t>イジョウ</t>
    </rPh>
    <rPh sb="9" eb="10">
      <t>シュウ</t>
    </rPh>
    <rPh sb="11" eb="12">
      <t>キュウ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</si>
  <si>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</si>
  <si>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閉所日数(計画)</t>
    <rPh sb="0" eb="2">
      <t>ヘイショ</t>
    </rPh>
    <rPh sb="2" eb="4">
      <t>ニッスウ</t>
    </rPh>
    <rPh sb="5" eb="7">
      <t>ケイカク</t>
    </rPh>
    <phoneticPr fontId="1"/>
  </si>
  <si>
    <t>閉所日数(実施)</t>
    <rPh sb="0" eb="2">
      <t>ヘイショ</t>
    </rPh>
    <rPh sb="2" eb="4">
      <t>ニッスウ</t>
    </rPh>
    <rPh sb="5" eb="7">
      <t>ジッシ</t>
    </rPh>
    <phoneticPr fontId="1"/>
  </si>
  <si>
    <t>計画率</t>
    <rPh sb="0" eb="2">
      <t>ケイカク</t>
    </rPh>
    <rPh sb="2" eb="3">
      <t>リツ</t>
    </rPh>
    <phoneticPr fontId="1"/>
  </si>
  <si>
    <t>昭和の日</t>
  </si>
  <si>
    <t>土</t>
  </si>
  <si>
    <t>憲法記念日</t>
  </si>
  <si>
    <t>水</t>
  </si>
  <si>
    <t>みどりの日</t>
  </si>
  <si>
    <t>木</t>
  </si>
  <si>
    <t>こどもの日</t>
  </si>
  <si>
    <t>金</t>
  </si>
  <si>
    <t>海の日</t>
  </si>
  <si>
    <t>月</t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</si>
  <si>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</si>
  <si>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</si>
  <si>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</si>
  <si>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</si>
  <si>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</si>
  <si>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</si>
  <si>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</si>
  <si>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成人の日</t>
  </si>
  <si>
    <t>建国記念の日</t>
  </si>
  <si>
    <t>日</t>
  </si>
  <si>
    <t>振替休日</t>
  </si>
  <si>
    <t>天皇誕生日</t>
  </si>
  <si>
    <t>春分の日</t>
  </si>
  <si>
    <t>火</t>
  </si>
  <si>
    <t>工事名</t>
    <rPh sb="0" eb="3">
      <t>コウジメイ</t>
    </rPh>
    <phoneticPr fontId="1"/>
  </si>
  <si>
    <t>日</t>
    <rPh sb="0" eb="1">
      <t>ヒ</t>
    </rPh>
    <phoneticPr fontId="1"/>
  </si>
  <si>
    <t>＝</t>
  </si>
  <si>
    <t>現場閉所</t>
    <rPh sb="0" eb="2">
      <t>ゲンバ</t>
    </rPh>
    <rPh sb="2" eb="4">
      <t>ヘイショ</t>
    </rPh>
    <phoneticPr fontId="1"/>
  </si>
  <si>
    <t>累計</t>
    <rPh sb="0" eb="2">
      <t>ルイケイ</t>
    </rPh>
    <phoneticPr fontId="1"/>
  </si>
  <si>
    <t>閉所</t>
    <rPh sb="0" eb="2">
      <t>ヘイショ</t>
    </rPh>
    <phoneticPr fontId="1"/>
  </si>
  <si>
    <t>日数</t>
    <rPh sb="0" eb="2">
      <t>ニッスウ</t>
    </rPh>
    <phoneticPr fontId="1"/>
  </si>
  <si>
    <t>期間</t>
    <rPh sb="0" eb="2">
      <t>キカン</t>
    </rPh>
    <phoneticPr fontId="1"/>
  </si>
  <si>
    <t>閉所率</t>
    <rPh sb="0" eb="3">
      <t>ヘイショリツ</t>
    </rPh>
    <phoneticPr fontId="1"/>
  </si>
  <si>
    <t>　</t>
    <phoneticPr fontId="1"/>
  </si>
  <si>
    <t>契約工期</t>
    <rPh sb="0" eb="2">
      <t>ケイヤク</t>
    </rPh>
    <rPh sb="2" eb="4">
      <t>コウキ</t>
    </rPh>
    <phoneticPr fontId="1"/>
  </si>
  <si>
    <t>令和</t>
    <rPh sb="0" eb="2">
      <t>レイワ</t>
    </rPh>
    <phoneticPr fontId="1"/>
  </si>
  <si>
    <t>～</t>
    <phoneticPr fontId="1"/>
  </si>
  <si>
    <t>〇〇〇〇〇〇〇〇〇〇〇〇〇〇〇〇〇〇〇〇〇〇〇〇工事</t>
    <rPh sb="24" eb="26">
      <t>コウジ</t>
    </rPh>
    <phoneticPr fontId="1"/>
  </si>
  <si>
    <t>対象</t>
    <rPh sb="0" eb="2">
      <t>タイショウ</t>
    </rPh>
    <phoneticPr fontId="1"/>
  </si>
  <si>
    <t>対象</t>
    <phoneticPr fontId="1"/>
  </si>
  <si>
    <t>期間</t>
    <rPh sb="0" eb="2">
      <t>キカン</t>
    </rPh>
    <phoneticPr fontId="1"/>
  </si>
  <si>
    <t>現場閉所</t>
    <rPh sb="0" eb="4">
      <t>ゲンバヘイショ</t>
    </rPh>
    <phoneticPr fontId="1"/>
  </si>
  <si>
    <t>割合</t>
    <rPh sb="0" eb="2">
      <t>ワリアイ</t>
    </rPh>
    <phoneticPr fontId="1"/>
  </si>
  <si>
    <t>○</t>
  </si>
  <si>
    <t>週休２日必要休日取得数</t>
    <rPh sb="0" eb="2">
      <t>シュウキュウ</t>
    </rPh>
    <rPh sb="3" eb="4">
      <t>ニチ</t>
    </rPh>
    <rPh sb="4" eb="6">
      <t>ヒツヨウ</t>
    </rPh>
    <rPh sb="6" eb="8">
      <t>キュウジツ</t>
    </rPh>
    <rPh sb="8" eb="11">
      <t>シュトクスウ</t>
    </rPh>
    <phoneticPr fontId="1"/>
  </si>
  <si>
    <t>28.5%以上：4週8休</t>
  </si>
  <si>
    <t>25.0%以上：4週7休</t>
  </si>
  <si>
    <t>21.4%以上：4週6休</t>
  </si>
  <si>
    <t>年</t>
    <rPh sb="0" eb="1">
      <t>ネン</t>
    </rPh>
    <phoneticPr fontId="1"/>
  </si>
  <si>
    <t>始期日</t>
    <rPh sb="0" eb="2">
      <t>シキ</t>
    </rPh>
    <rPh sb="2" eb="3">
      <t>ヒ</t>
    </rPh>
    <phoneticPr fontId="1"/>
  </si>
  <si>
    <t>工事着手日</t>
    <rPh sb="0" eb="2">
      <t>コウジ</t>
    </rPh>
    <rPh sb="2" eb="4">
      <t>チャクシュ</t>
    </rPh>
    <rPh sb="4" eb="5">
      <t>ヒ</t>
    </rPh>
    <phoneticPr fontId="1"/>
  </si>
  <si>
    <t>○</t>
    <phoneticPr fontId="1"/>
  </si>
  <si>
    <t>工期末日</t>
    <rPh sb="0" eb="2">
      <t>コウキ</t>
    </rPh>
    <rPh sb="2" eb="4">
      <t>マツジツ</t>
    </rPh>
    <phoneticPr fontId="1"/>
  </si>
  <si>
    <t>完成通知日</t>
    <rPh sb="0" eb="2">
      <t>カンセイ</t>
    </rPh>
    <rPh sb="2" eb="5">
      <t>ツウチビ</t>
    </rPh>
    <phoneticPr fontId="1"/>
  </si>
  <si>
    <t>週休２日適用工事休日取得計画実施表</t>
    <phoneticPr fontId="1"/>
  </si>
  <si>
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rPh sb="175" eb="179">
      <t>ゲンバヘイショ</t>
    </rPh>
    <rPh sb="182" eb="184">
      <t>ゲンバ</t>
    </rPh>
    <rPh sb="184" eb="186">
      <t>キュウソク</t>
    </rPh>
    <rPh sb="189" eb="191">
      <t>ヘイショ</t>
    </rPh>
    <rPh sb="194" eb="196">
      <t>キュウソク</t>
    </rPh>
    <rPh sb="198" eb="199">
      <t>ヨ</t>
    </rPh>
    <rPh sb="200" eb="201">
      <t>カ</t>
    </rPh>
    <phoneticPr fontId="1"/>
  </si>
  <si>
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</si>
</sst>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%"/>
    <numFmt numFmtId="178" formatCode="d"/>
    <numFmt numFmtId="179" formatCode="m/d;@"/>
    <numFmt numFmtId="180" formatCode="[$-411]ge\.m\.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222222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b/>
      <sz val="2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auto="1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9" fontId="0" fillId="0" borderId="0" xfId="0" applyNumberFormat="1">
      <alignment vertical="center"/>
    </xf>
    <xf numFmtId="14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79" fontId="0" fillId="0" borderId="0" xfId="0" applyNumberFormat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8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2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9" fontId="0" fillId="7" borderId="10" xfId="0" applyNumberFormat="1" applyFill="1" applyBorder="1" applyAlignment="1">
      <alignment horizontal="center" vertical="center"/>
    </xf>
    <xf numFmtId="9" fontId="0" fillId="0" borderId="57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0" fillId="7" borderId="67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 shrinkToFit="1"/>
    </xf>
    <xf numFmtId="0" fontId="3" fillId="8" borderId="49" xfId="0" applyFont="1" applyFill="1" applyBorder="1" applyAlignment="1">
      <alignment horizontal="center" vertical="center" shrinkToFit="1"/>
    </xf>
    <xf numFmtId="0" fontId="0" fillId="8" borderId="48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9" fontId="0" fillId="9" borderId="27" xfId="0" applyNumberFormat="1" applyFill="1" applyBorder="1" applyAlignment="1">
      <alignment horizontal="center" vertical="center"/>
    </xf>
    <xf numFmtId="179" fontId="0" fillId="9" borderId="22" xfId="0" applyNumberFormat="1" applyFill="1" applyBorder="1" applyAlignment="1">
      <alignment horizontal="center" vertical="center"/>
    </xf>
    <xf numFmtId="9" fontId="11" fillId="7" borderId="10" xfId="0" applyNumberFormat="1" applyFont="1" applyFill="1" applyBorder="1" applyAlignment="1">
      <alignment horizontal="center" vertical="center"/>
    </xf>
    <xf numFmtId="9" fontId="11" fillId="7" borderId="67" xfId="0" applyNumberFormat="1" applyFont="1" applyFill="1" applyBorder="1" applyAlignment="1">
      <alignment horizontal="center" vertical="center"/>
    </xf>
    <xf numFmtId="179" fontId="0" fillId="9" borderId="15" xfId="0" applyNumberFormat="1" applyFill="1" applyBorder="1" applyAlignment="1">
      <alignment horizontal="center" vertical="center"/>
    </xf>
    <xf numFmtId="179" fontId="0" fillId="9" borderId="28" xfId="0" applyNumberFormat="1" applyFill="1" applyBorder="1" applyAlignment="1">
      <alignment horizontal="center" vertical="center"/>
    </xf>
    <xf numFmtId="179" fontId="0" fillId="9" borderId="19" xfId="0" applyNumberFormat="1" applyFill="1" applyBorder="1" applyAlignment="1">
      <alignment horizontal="center" vertical="center"/>
    </xf>
    <xf numFmtId="179" fontId="0" fillId="9" borderId="21" xfId="0" applyNumberFormat="1" applyFill="1" applyBorder="1" applyAlignment="1">
      <alignment horizontal="center" vertical="center"/>
    </xf>
    <xf numFmtId="179" fontId="9" fillId="9" borderId="18" xfId="0" applyNumberFormat="1" applyFont="1" applyFill="1" applyBorder="1" applyAlignment="1">
      <alignment horizontal="center" vertical="center"/>
    </xf>
    <xf numFmtId="179" fontId="12" fillId="9" borderId="15" xfId="0" applyNumberFormat="1" applyFon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77" fontId="0" fillId="3" borderId="67" xfId="0" applyNumberForma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180" fontId="14" fillId="0" borderId="7" xfId="0" applyNumberFormat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1" fontId="3" fillId="3" borderId="69" xfId="0" applyNumberFormat="1" applyFont="1" applyFill="1" applyBorder="1" applyAlignment="1">
      <alignment horizontal="center" vertical="center"/>
    </xf>
    <xf numFmtId="1" fontId="3" fillId="3" borderId="68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4" fillId="4" borderId="55" xfId="0" applyNumberFormat="1" applyFont="1" applyFill="1" applyBorder="1" applyAlignment="1">
      <alignment horizontal="center" vertical="center"/>
    </xf>
    <xf numFmtId="177" fontId="4" fillId="4" borderId="56" xfId="0" applyNumberFormat="1" applyFont="1" applyFill="1" applyBorder="1" applyAlignment="1">
      <alignment horizontal="center" vertical="center"/>
    </xf>
    <xf numFmtId="177" fontId="4" fillId="4" borderId="54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77" fontId="5" fillId="5" borderId="58" xfId="0" applyNumberFormat="1" applyFont="1" applyFill="1" applyBorder="1" applyAlignment="1">
      <alignment horizontal="center" vertical="center"/>
    </xf>
    <xf numFmtId="177" fontId="5" fillId="5" borderId="59" xfId="0" applyNumberFormat="1" applyFont="1" applyFill="1" applyBorder="1" applyAlignment="1">
      <alignment horizontal="center" vertical="center"/>
    </xf>
    <xf numFmtId="177" fontId="5" fillId="5" borderId="57" xfId="0" applyNumberFormat="1" applyFont="1" applyFill="1" applyBorder="1" applyAlignment="1">
      <alignment horizontal="center" vertical="center"/>
    </xf>
    <xf numFmtId="1" fontId="3" fillId="3" borderId="59" xfId="0" applyNumberFormat="1" applyFont="1" applyFill="1" applyBorder="1" applyAlignment="1">
      <alignment horizontal="center" vertical="center"/>
    </xf>
    <xf numFmtId="1" fontId="3" fillId="3" borderId="57" xfId="0" applyNumberFormat="1" applyFont="1" applyFill="1" applyBorder="1" applyAlignment="1">
      <alignment horizontal="center" vertical="center"/>
    </xf>
    <xf numFmtId="177" fontId="5" fillId="6" borderId="8" xfId="0" applyNumberFormat="1" applyFont="1" applyFill="1" applyBorder="1" applyAlignment="1">
      <alignment horizontal="center" vertical="center"/>
    </xf>
    <xf numFmtId="177" fontId="5" fillId="6" borderId="9" xfId="0" applyNumberFormat="1" applyFont="1" applyFill="1" applyBorder="1" applyAlignment="1">
      <alignment horizontal="center" vertical="center"/>
    </xf>
    <xf numFmtId="177" fontId="5" fillId="6" borderId="10" xfId="0" applyNumberFormat="1" applyFont="1" applyFill="1" applyBorder="1" applyAlignment="1">
      <alignment horizontal="center" vertical="center"/>
    </xf>
    <xf numFmtId="179" fontId="0" fillId="0" borderId="31" xfId="0" applyNumberFormat="1" applyBorder="1" applyAlignment="1">
      <alignment horizontal="center" vertical="center" textRotation="255"/>
    </xf>
    <xf numFmtId="179" fontId="0" fillId="0" borderId="34" xfId="0" applyNumberFormat="1" applyBorder="1" applyAlignment="1">
      <alignment horizontal="center" vertical="center" textRotation="255"/>
    </xf>
    <xf numFmtId="179" fontId="0" fillId="0" borderId="42" xfId="0" applyNumberForma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9" fontId="0" fillId="0" borderId="37" xfId="0" applyNumberFormat="1" applyBorder="1" applyAlignment="1">
      <alignment horizontal="center" vertical="center" textRotation="255"/>
    </xf>
    <xf numFmtId="179" fontId="0" fillId="0" borderId="11" xfId="0" applyNumberFormat="1" applyBorder="1" applyAlignment="1">
      <alignment horizontal="center" vertical="center" textRotation="255"/>
    </xf>
    <xf numFmtId="179" fontId="0" fillId="0" borderId="40" xfId="0" applyNumberFormat="1" applyBorder="1" applyAlignment="1">
      <alignment horizontal="center" vertical="center" textRotation="255"/>
    </xf>
    <xf numFmtId="179" fontId="0" fillId="0" borderId="38" xfId="0" applyNumberFormat="1" applyBorder="1" applyAlignment="1">
      <alignment horizontal="center" vertical="center" textRotation="255"/>
    </xf>
    <xf numFmtId="179" fontId="0" fillId="0" borderId="39" xfId="0" applyNumberFormat="1" applyBorder="1" applyAlignment="1">
      <alignment horizontal="center" vertical="center" textRotation="255"/>
    </xf>
    <xf numFmtId="179" fontId="0" fillId="0" borderId="41" xfId="0" applyNumberFormat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 textRotation="255"/>
    </xf>
    <xf numFmtId="179" fontId="0" fillId="0" borderId="35" xfId="0" applyNumberFormat="1" applyBorder="1" applyAlignment="1">
      <alignment horizontal="center" vertical="center" textRotation="255"/>
    </xf>
    <xf numFmtId="179" fontId="0" fillId="0" borderId="36" xfId="0" applyNumberFormat="1" applyBorder="1" applyAlignment="1">
      <alignment horizontal="center" vertical="center" textRotation="255"/>
    </xf>
    <xf numFmtId="179" fontId="0" fillId="0" borderId="46" xfId="0" applyNumberFormat="1" applyBorder="1" applyAlignment="1">
      <alignment horizontal="center" vertical="center" textRotation="255"/>
    </xf>
    <xf numFmtId="179" fontId="0" fillId="0" borderId="32" xfId="0" applyNumberFormat="1" applyBorder="1" applyAlignment="1">
      <alignment horizontal="center" vertical="center" textRotation="255"/>
    </xf>
    <xf numFmtId="179" fontId="0" fillId="0" borderId="33" xfId="0" applyNumberFormat="1" applyBorder="1" applyAlignment="1">
      <alignment horizontal="center" vertical="center" textRotation="255"/>
    </xf>
    <xf numFmtId="179" fontId="0" fillId="0" borderId="43" xfId="0" applyNumberFormat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179" fontId="0" fillId="9" borderId="31" xfId="0" applyNumberFormat="1" applyFill="1" applyBorder="1" applyAlignment="1">
      <alignment horizontal="center" vertical="center" textRotation="255"/>
    </xf>
    <xf numFmtId="179" fontId="0" fillId="9" borderId="34" xfId="0" applyNumberFormat="1" applyFill="1" applyBorder="1" applyAlignment="1">
      <alignment horizontal="center" vertical="center" textRotation="255"/>
    </xf>
    <xf numFmtId="179" fontId="0" fillId="9" borderId="42" xfId="0" applyNumberFormat="1" applyFill="1" applyBorder="1" applyAlignment="1">
      <alignment horizontal="center" vertical="center" textRotation="255"/>
    </xf>
    <xf numFmtId="179" fontId="0" fillId="9" borderId="35" xfId="0" applyNumberFormat="1" applyFill="1" applyBorder="1" applyAlignment="1">
      <alignment horizontal="center" vertical="center" textRotation="255"/>
    </xf>
    <xf numFmtId="179" fontId="0" fillId="9" borderId="36" xfId="0" applyNumberFormat="1" applyFill="1" applyBorder="1" applyAlignment="1">
      <alignment horizontal="center" vertical="center" textRotation="255"/>
    </xf>
    <xf numFmtId="179" fontId="0" fillId="9" borderId="46" xfId="0" applyNumberFormat="1" applyFill="1" applyBorder="1" applyAlignment="1">
      <alignment horizontal="center" vertical="center" textRotation="255"/>
    </xf>
    <xf numFmtId="179" fontId="0" fillId="9" borderId="32" xfId="0" applyNumberFormat="1" applyFill="1" applyBorder="1" applyAlignment="1">
      <alignment horizontal="center" vertical="center" textRotation="255"/>
    </xf>
    <xf numFmtId="179" fontId="0" fillId="9" borderId="33" xfId="0" applyNumberFormat="1" applyFill="1" applyBorder="1" applyAlignment="1">
      <alignment horizontal="center" vertical="center" textRotation="255"/>
    </xf>
    <xf numFmtId="179" fontId="0" fillId="9" borderId="43" xfId="0" applyNumberFormat="1" applyFill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</cellXfs>
  <cellStyles count="1">
    <cellStyle name="標準" xfId="0" builtinId="0"/>
  </cellStyles>
  <dxfs count="8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00CC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</dxfs>
  <tableStyles count="0" defaultTableStyle="TableStyleMedium2" defaultPivotStyle="PivotStyleLight16"/>
  <colors>
    <mruColors>
      <color rgb="FFCC00CC"/>
      <color rgb="FFFFCCFF"/>
      <color rgb="FFFF66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057664" y="707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95250</xdr:colOff>
      <xdr:row>16</xdr:row>
      <xdr:rowOff>136072</xdr:rowOff>
    </xdr:from>
    <xdr:to>
      <xdr:col>11</xdr:col>
      <xdr:colOff>244929</xdr:colOff>
      <xdr:row>17</xdr:row>
      <xdr:rowOff>136073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036" y="3810001"/>
          <a:ext cx="3687536" cy="35378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西暦を入力をすると，日程表が自動生成されます。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057664" y="81221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54428</xdr:colOff>
      <xdr:row>16</xdr:row>
      <xdr:rowOff>0</xdr:rowOff>
    </xdr:from>
    <xdr:to>
      <xdr:col>11</xdr:col>
      <xdr:colOff>204107</xdr:colOff>
      <xdr:row>17</xdr:row>
      <xdr:rowOff>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6853" y="3705225"/>
          <a:ext cx="3673929" cy="35242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西暦を入力をすると，日程表が自動生成されます。</a:t>
          </a:r>
        </a:p>
      </xdr:txBody>
    </xdr:sp>
    <xdr:clientData/>
  </xdr:twoCellAnchor>
  <xdr:twoCellAnchor>
    <xdr:from>
      <xdr:col>8</xdr:col>
      <xdr:colOff>11206</xdr:colOff>
      <xdr:row>18</xdr:row>
      <xdr:rowOff>201706</xdr:rowOff>
    </xdr:from>
    <xdr:to>
      <xdr:col>24</xdr:col>
      <xdr:colOff>459441</xdr:colOff>
      <xdr:row>19</xdr:row>
      <xdr:rowOff>219750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53118" y="4594412"/>
          <a:ext cx="7978588" cy="3654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 （始期日から工事着手日前日までの期間は除いて計画</a:t>
          </a:r>
          <a:r>
            <a:rPr kumimoji="1" lang="ja-JP" altLang="en-US" sz="1000"/>
            <a:t>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332386</xdr:colOff>
      <xdr:row>25</xdr:row>
      <xdr:rowOff>57187</xdr:rowOff>
    </xdr:from>
    <xdr:to>
      <xdr:col>22</xdr:col>
      <xdr:colOff>40994</xdr:colOff>
      <xdr:row>26</xdr:row>
      <xdr:rowOff>178274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06210" y="6579011"/>
          <a:ext cx="3877196" cy="468469"/>
        </a:xfrm>
        <a:prstGeom prst="wedgeRoundRectCallout">
          <a:avLst>
            <a:gd name="adj1" fmla="val 43562"/>
            <a:gd name="adj2" fmla="val 97551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22</xdr:col>
      <xdr:colOff>185462</xdr:colOff>
      <xdr:row>25</xdr:row>
      <xdr:rowOff>43281</xdr:rowOff>
    </xdr:from>
    <xdr:to>
      <xdr:col>34</xdr:col>
      <xdr:colOff>145538</xdr:colOff>
      <xdr:row>26</xdr:row>
      <xdr:rowOff>161306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827874" y="6565105"/>
          <a:ext cx="3882135" cy="465407"/>
        </a:xfrm>
        <a:prstGeom prst="wedgeRoundRectCallout">
          <a:avLst>
            <a:gd name="adj1" fmla="val -47527"/>
            <a:gd name="adj2" fmla="val 17474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</xdr:col>
      <xdr:colOff>68036</xdr:colOff>
      <xdr:row>25</xdr:row>
      <xdr:rowOff>54429</xdr:rowOff>
    </xdr:from>
    <xdr:ext cx="1638301" cy="6381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83179" y="6585858"/>
          <a:ext cx="1638301" cy="6381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14</xdr:col>
      <xdr:colOff>169386</xdr:colOff>
      <xdr:row>49</xdr:row>
      <xdr:rowOff>53022</xdr:rowOff>
    </xdr:from>
    <xdr:to>
      <xdr:col>18</xdr:col>
      <xdr:colOff>182993</xdr:colOff>
      <xdr:row>50</xdr:row>
      <xdr:rowOff>344512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35524" y="14235419"/>
          <a:ext cx="1432503" cy="646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夏季休暇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15</xdr:col>
      <xdr:colOff>0</xdr:colOff>
      <xdr:row>50</xdr:row>
      <xdr:rowOff>272143</xdr:rowOff>
    </xdr:from>
    <xdr:to>
      <xdr:col>17</xdr:col>
      <xdr:colOff>314326</xdr:colOff>
      <xdr:row>50</xdr:row>
      <xdr:rowOff>283028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5306786" y="14668500"/>
          <a:ext cx="1021897" cy="10885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4075</xdr:colOff>
      <xdr:row>82</xdr:row>
      <xdr:rowOff>268591</xdr:rowOff>
    </xdr:from>
    <xdr:to>
      <xdr:col>33</xdr:col>
      <xdr:colOff>8404</xdr:colOff>
      <xdr:row>82</xdr:row>
      <xdr:rowOff>276771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14000222" y="24473297"/>
          <a:ext cx="1416270" cy="818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11256</xdr:colOff>
      <xdr:row>90</xdr:row>
      <xdr:rowOff>268941</xdr:rowOff>
    </xdr:from>
    <xdr:to>
      <xdr:col>4</xdr:col>
      <xdr:colOff>448235</xdr:colOff>
      <xdr:row>90</xdr:row>
      <xdr:rowOff>279318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829285" y="26950147"/>
          <a:ext cx="1378274" cy="1037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180975</xdr:colOff>
      <xdr:row>80</xdr:row>
      <xdr:rowOff>314326</xdr:rowOff>
    </xdr:from>
    <xdr:to>
      <xdr:col>34</xdr:col>
      <xdr:colOff>104775</xdr:colOff>
      <xdr:row>82</xdr:row>
      <xdr:rowOff>296956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706475" y="23824267"/>
          <a:ext cx="1907241" cy="67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243727</xdr:colOff>
      <xdr:row>88</xdr:row>
      <xdr:rowOff>293595</xdr:rowOff>
    </xdr:from>
    <xdr:to>
      <xdr:col>5</xdr:col>
      <xdr:colOff>313763</xdr:colOff>
      <xdr:row>90</xdr:row>
      <xdr:rowOff>276225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91109" y="26280036"/>
          <a:ext cx="1952625" cy="67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10</xdr:col>
      <xdr:colOff>-1</xdr:colOff>
      <xdr:row>106</xdr:row>
      <xdr:rowOff>246529</xdr:rowOff>
    </xdr:from>
    <xdr:to>
      <xdr:col>24</xdr:col>
      <xdr:colOff>0</xdr:colOff>
      <xdr:row>107</xdr:row>
      <xdr:rowOff>262603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473823" y="31880735"/>
          <a:ext cx="4863353" cy="3634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</a:t>
          </a:r>
          <a:r>
            <a:rPr kumimoji="1" lang="ja-JP" altLang="en-US" sz="1000"/>
            <a:t> </a:t>
          </a:r>
          <a:endParaRPr kumimoji="1" lang="en-US" altLang="ja-JP" sz="1000"/>
        </a:p>
      </xdr:txBody>
    </xdr:sp>
    <xdr:clientData/>
  </xdr:twoCellAnchor>
  <xdr:twoCellAnchor>
    <xdr:from>
      <xdr:col>24</xdr:col>
      <xdr:colOff>176858</xdr:colOff>
      <xdr:row>14</xdr:row>
      <xdr:rowOff>53593</xdr:rowOff>
    </xdr:from>
    <xdr:to>
      <xdr:col>37</xdr:col>
      <xdr:colOff>66261</xdr:colOff>
      <xdr:row>16</xdr:row>
      <xdr:rowOff>41413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724510" y="3275528"/>
          <a:ext cx="3989294" cy="484776"/>
        </a:xfrm>
        <a:prstGeom prst="wedgeRoundRectCallout">
          <a:avLst>
            <a:gd name="adj1" fmla="val 50209"/>
            <a:gd name="adj2" fmla="val 128647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対象外期間や算定除外期間を計算対象としないよう，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関数の範囲は適宜調整してください。</a:t>
          </a:r>
          <a:endParaRPr lang="ja-JP" altLang="ja-JP" sz="1050">
            <a:effectLst/>
          </a:endParaRPr>
        </a:p>
        <a:p>
          <a:pPr algn="ctr"/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319A47A-BB75-46EB-8644-A280A83F7FFB}" diskRevisions="1" revisionId="25" version="9">
  <header guid="{F8BD7756-2DFA-41B2-A22D-413B156182AA}" dateTime="2023-05-18T17:35:04" maxSheetId="3" userName="広島県" r:id="rId1">
    <sheetIdMap count="2">
      <sheetId val="1"/>
      <sheetId val="2"/>
    </sheetIdMap>
  </header>
  <header guid="{48330BF6-CBAB-452C-9F85-2AFF922862C6}" dateTime="2023-05-18T17:43:15" maxSheetId="3" userName="広島県" r:id="rId2" minRId="1" maxRId="2">
    <sheetIdMap count="2">
      <sheetId val="1"/>
      <sheetId val="2"/>
    </sheetIdMap>
  </header>
  <header guid="{1338503E-E59C-4060-AF6E-9AC04F3ECE0A}" dateTime="2023-05-19T10:26:59" maxSheetId="3" userName="広島県" r:id="rId3" minRId="3" maxRId="4">
    <sheetIdMap count="2">
      <sheetId val="1"/>
      <sheetId val="2"/>
    </sheetIdMap>
  </header>
  <header guid="{CA46070A-E287-4C92-A8D0-5838B0419525}" dateTime="2023-05-22T15:12:01" maxSheetId="3" userName="広島県" r:id="rId4" minRId="5" maxRId="8">
    <sheetIdMap count="2">
      <sheetId val="1"/>
      <sheetId val="2"/>
    </sheetIdMap>
  </header>
  <header guid="{4EFCDC28-D07E-476C-A280-3100221D972C}" dateTime="2023-05-22T15:16:42" maxSheetId="3" userName="広島県" r:id="rId5" minRId="9" maxRId="11">
    <sheetIdMap count="2">
      <sheetId val="1"/>
      <sheetId val="2"/>
    </sheetIdMap>
  </header>
  <header guid="{5386E875-B762-4CF2-ADEE-7BB53CDA79D6}" dateTime="2023-05-26T10:50:42" maxSheetId="3" userName="広島県" r:id="rId6" minRId="12" maxRId="13">
    <sheetIdMap count="2">
      <sheetId val="1"/>
      <sheetId val="2"/>
    </sheetIdMap>
  </header>
  <header guid="{E4B36720-8ADD-4BA1-BF1E-CCDD5B105DD4}" dateTime="2023-05-26T10:53:31" maxSheetId="3" userName="広島県" r:id="rId7" minRId="16" maxRId="17">
    <sheetIdMap count="2">
      <sheetId val="1"/>
      <sheetId val="2"/>
    </sheetIdMap>
  </header>
  <header guid="{D2916A77-46C7-482B-AE22-4D14664BA1EE}" dateTime="2024-03-15T16:08:46" maxSheetId="3" userName="広島県" r:id="rId8" minRId="18" maxRId="21">
    <sheetIdMap count="2">
      <sheetId val="1"/>
      <sheetId val="2"/>
    </sheetIdMap>
  </header>
  <header guid="{B319A47A-BB75-46EB-8644-A280A83F7FFB}" dateTime="2024-03-19T15:42:17" maxSheetId="3" userName="広島県" r:id="rId9" minRId="22" maxRId="2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" t="inlineStr">
      <is>
        <t>週休２日促進工事休日取得計画実施表</t>
        <rPh sb="4" eb="6">
          <t>ソクシン</t>
        </rPh>
        <phoneticPr fontId="0"/>
      </is>
    </oc>
    <nc r="D1" t="inlineStr">
      <is>
        <t>週休２日モデル工事休日取得計画実施表</t>
        <phoneticPr fontId="0"/>
      </is>
    </nc>
  </rcc>
  <rcc rId="2" sId="2">
    <oc r="D1" t="inlineStr">
      <is>
        <t>週休２日促進工事休日取得計画実施表</t>
        <rPh sb="4" eb="6">
          <t>ソクシン</t>
        </rPh>
        <phoneticPr fontId="0"/>
      </is>
    </oc>
    <nc r="D1" t="inlineStr">
      <is>
        <t>週休２日モデル工事休日取得計画実施表</t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1" t="inlineStr">
      <is>
        <t>週休２日モデル工事休日取得計画実施表</t>
        <phoneticPr fontId="0"/>
      </is>
    </oc>
    <n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0"/>
      </is>
    </nc>
  </rcc>
  <rcc rId="4" sId="2">
    <oc r="D1" t="inlineStr">
      <is>
        <t>週休２日モデル工事休日取得計画実施表</t>
        <phoneticPr fontId="0"/>
      </is>
    </oc>
    <n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2">
    <oc r="T4" t="inlineStr">
      <is>
        <t>※１　工事着手日：始期日以降に準備工事（現場事務所の建設・測量等）、工場製作を含む工事　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算定除外期間以外の祝日（ＧＷ含む）は、算定期間（分母）の対象＝現場閉所（現場休息、休日）の場合は分子にカウントして現場閉所（現場休息、休日）率を算定</t>
        <rPh sb="218" eb="220">
          <t>ゲンバ</t>
        </rPh>
        <rPh sb="220" eb="222">
          <t>キュウソク</t>
        </rPh>
        <rPh sb="223" eb="225">
          <t>キュウジツ</t>
        </rPh>
        <phoneticPr fontId="0"/>
      </is>
    </nc>
  </rcc>
  <rcc rId="6" sId="2">
    <o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2"/>
      </is>
    </oc>
    <nc r="D1" t="inlineStr">
      <is>
        <r>
          <t>週休２日</t>
        </r>
        <r>
          <rPr>
            <b/>
            <sz val="20"/>
            <color rgb="FFFF0000"/>
            <rFont val="ＭＳ Ｐ明朝"/>
            <family val="1"/>
            <charset val="128"/>
          </rPr>
          <t>（交替制）モデル</t>
        </r>
        <r>
          <rPr>
            <b/>
            <sz val="20"/>
            <color theme="1"/>
            <rFont val="ＭＳ Ｐ明朝"/>
            <family val="1"/>
            <charset val="128"/>
          </rPr>
          <t>工事休日取得計画実施表</t>
        </r>
        <phoneticPr fontId="2"/>
      </is>
    </nc>
  </rcc>
  <rcc rId="7" sId="1">
    <oc r="D1" t="inlineStr">
      <is>
        <r>
          <t>週休２日</t>
        </r>
        <r>
          <rPr>
            <b/>
            <strike/>
            <sz val="20"/>
            <color theme="1"/>
            <rFont val="ＭＳ Ｐ明朝"/>
            <family val="1"/>
            <charset val="128"/>
          </rPr>
          <t>促進</t>
        </r>
        <r>
          <rPr>
            <b/>
            <sz val="20"/>
            <color theme="1"/>
            <rFont val="ＭＳ Ｐ明朝"/>
            <family val="1"/>
            <charset val="128"/>
          </rPr>
          <t>モデル工事休日取得計画実施表</t>
        </r>
        <phoneticPr fontId="2"/>
      </is>
    </oc>
    <nc r="D1" t="inlineStr">
      <is>
        <r>
          <t>週休２日</t>
        </r>
        <r>
          <rPr>
            <b/>
            <sz val="20"/>
            <color rgb="FFFF0000"/>
            <rFont val="ＭＳ Ｐ明朝"/>
            <family val="1"/>
            <charset val="128"/>
          </rPr>
          <t>（交替制）モデル</t>
        </r>
        <r>
          <rPr>
            <b/>
            <sz val="20"/>
            <color theme="1"/>
            <rFont val="ＭＳ Ｐ明朝"/>
            <family val="1"/>
            <charset val="128"/>
          </rPr>
          <t>工事休日取得計画実施表</t>
        </r>
        <rPh sb="5" eb="6">
          <t>コウ</t>
        </rPh>
        <rPh sb="6" eb="7">
          <t>カ</t>
        </rPh>
        <rPh sb="7" eb="8">
          <t>セイ</t>
        </rPh>
        <phoneticPr fontId="2"/>
      </is>
    </nc>
  </rcc>
  <rfmt sheetId="1" sqref="D1:AM2" start="0" length="2147483647">
    <dxf>
      <font>
        <color auto="1"/>
      </font>
    </dxf>
  </rfmt>
  <rfmt sheetId="2" sqref="D1:AM2" start="0" length="2147483647">
    <dxf>
      <font>
        <color auto="1"/>
      </font>
    </dxf>
  </rfmt>
  <rfmt sheetId="1" sqref="B9:C9">
    <dxf>
      <alignment shrinkToFit="1" readingOrder="0"/>
    </dxf>
  </rfmt>
  <rcc rId="8" sId="1">
    <oc r="T4" t="inlineStr">
      <is>
        <t>※１　工事着手日：始期日以降に準備工事（現場事務所の建設・測量等）、工場製作を含む工事　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rPh sb="221" eb="223">
          <t>バアイ</t>
        </rPh>
        <rPh sb="230" eb="231">
          <t>オヨ</t>
        </rPh>
        <rPh sb="238" eb="240">
          <t>キュウジツ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　【算定除外期間】：夏季休暇、年末年始は算定期間の分母・分子に含めない
　算定除外期間以外の祝日（ＧＷ含む）は、算定期間（分母）の対象＝現場閉所（現場休息、休日）の場合は分子にカウントして現場閉所（現場休息、休日）率を算定</t>
        <rPh sb="218" eb="220">
          <t>ゲンバ</t>
        </rPh>
        <rPh sb="220" eb="222">
          <t>キュウソク</t>
        </rPh>
        <rPh sb="223" eb="225">
          <t>キュウジツ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  <rcc rId="10" sId="1">
    <oc r="AI9" t="inlineStr">
      <is>
        <t>休日相当</t>
        <rPh sb="0" eb="2">
          <t>キュウジツ</t>
        </rPh>
        <rPh sb="2" eb="4">
          <t>ソウトウ</t>
        </rPh>
        <phoneticPr fontId="0"/>
      </is>
    </oc>
    <nc r="AI9"/>
  </rcc>
  <rcc rId="11" sId="2">
    <oc r="AI9" t="inlineStr">
      <is>
        <t>休日相当</t>
        <rPh sb="0" eb="2">
          <t>キュウジツ</t>
        </rPh>
        <rPh sb="2" eb="4">
          <t>ソウトウ</t>
        </rPh>
        <phoneticPr fontId="0"/>
      </is>
    </oc>
    <nc r="AI9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D1" t="inlineStr">
      <is>
        <t>週休２日（交替制）モデル工事休日取得計画実施表</t>
        <rPh sb="5" eb="6">
          <t>コウ</t>
        </rPh>
        <rPh sb="6" eb="7">
          <t>カ</t>
        </rPh>
        <rPh sb="7" eb="8">
          <t>セイ</t>
        </rPh>
        <phoneticPr fontId="0"/>
      </is>
    </oc>
    <nc r="D1" t="inlineStr">
      <is>
        <t>週休２日モデル工事休日取得計画実施表</t>
        <phoneticPr fontId="0"/>
      </is>
    </nc>
  </rcc>
  <rcc rId="13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rPh sb="221" eb="223">
          <t>バアイ</t>
        </rPh>
        <rPh sb="230" eb="231">
          <t>オヨ</t>
        </rPh>
        <rPh sb="238" eb="240">
          <t>キュウジツ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phoneticPr fontId="0"/>
      </is>
    </nc>
  </rcc>
  <rcv guid="{3658E3C3-7475-48F8-971E-ADCFE9A128FF}" action="delete"/>
  <rdn rId="0" localSheetId="1" customView="1" name="Z_3658E3C3_7475_48F8_971E_ADCFE9A128FF_.wvu.PrintArea" hidden="1" oldHidden="1">
    <formula>様式!$B$1:$AN$110</formula>
    <oldFormula>様式!$B$1:$AN$110</oldFormula>
  </rdn>
  <rdn rId="0" localSheetId="2" customView="1" name="Z_3658E3C3_7475_48F8_971E_ADCFE9A128FF_.wvu.PrintArea" hidden="1" oldHidden="1">
    <formula>記入例!$B$1:$AN$110</formula>
    <oldFormula>記入例!$B$1:$AN$110</oldFormula>
  </rdn>
  <rcv guid="{3658E3C3-7475-48F8-971E-ADCFE9A128FF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2">
    <oc r="D1" t="inlineStr">
      <is>
        <t>週休２日（交替制）モデル工事休日取得計画実施表</t>
        <phoneticPr fontId="0"/>
      </is>
    </oc>
    <nc r="D1" t="inlineStr">
      <is>
        <t>週休２日モデル工事休日取得計画実施表</t>
        <phoneticPr fontId="0"/>
      </is>
    </nc>
  </rcc>
  <rcc rId="17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また、週休２日交替制モデル工事の場合は「現場閉所」及び「閉所」を「休日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D1" t="inlineStr">
      <is>
        <t>週休２日モデル工事休日取得計画実施表</t>
        <phoneticPr fontId="0"/>
      </is>
    </oc>
    <nc r="D1" t="inlineStr">
      <is>
        <t>週休２日工事休日取得計画実施表</t>
        <phoneticPr fontId="0"/>
      </is>
    </nc>
  </rcc>
  <rcc rId="19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6" eb="180">
          <t>ゲンバヘイショ</t>
        </rPh>
        <rPh sb="183" eb="185">
          <t>ゲンバ</t>
        </rPh>
        <rPh sb="185" eb="187">
          <t>キュウソク</t>
        </rPh>
        <rPh sb="190" eb="192">
          <t>ヘイショ</t>
        </rPh>
        <rPh sb="195" eb="197">
          <t>キュウソク</t>
        </rPh>
        <rPh sb="199" eb="200">
          <t>ヨ</t>
        </rPh>
        <rPh sb="201" eb="202">
          <t>カ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3" eb="177">
          <t>ゲンバヘイショ</t>
        </rPh>
        <rPh sb="180" eb="182">
          <t>ゲンバ</t>
        </rPh>
        <rPh sb="182" eb="184">
          <t>キュウソク</t>
        </rPh>
        <rPh sb="187" eb="189">
          <t>ヘイショ</t>
        </rPh>
        <rPh sb="192" eb="194">
          <t>キュウソク</t>
        </rPh>
        <rPh sb="196" eb="197">
          <t>ヨ</t>
        </rPh>
        <rPh sb="198" eb="199">
          <t>カ</t>
        </rPh>
        <phoneticPr fontId="0"/>
      </is>
    </nc>
  </rcc>
  <rcc rId="20" sId="2">
    <oc r="D1" t="inlineStr">
      <is>
        <t>週休２日モデル工事休日取得計画実施表</t>
        <phoneticPr fontId="0"/>
      </is>
    </oc>
    <nc r="D1" t="inlineStr">
      <is>
        <t>週休２日工事休日取得計画実施表</t>
        <phoneticPr fontId="0"/>
      </is>
    </nc>
  </rcc>
  <rcc rId="21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週休２日モデル工事（発注者指定型（分離発注工事））の場合は「現場閉所」を「現場休息」、「閉所」を「休息」と読み替える。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1">
    <oc r="D1" t="inlineStr">
      <is>
        <t>週休２日工事休日取得計画実施表</t>
        <phoneticPr fontId="0"/>
      </is>
    </oc>
    <nc r="D1" t="inlineStr">
      <is>
        <t>週休２日適用工事休日取得計画実施表</t>
        <phoneticPr fontId="0"/>
      </is>
    </nc>
  </rcc>
  <rcc rId="23" sId="1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3" eb="177">
          <t>ゲンバヘイショ</t>
        </rPh>
        <rPh sb="180" eb="182">
          <t>ゲンバ</t>
        </rPh>
        <rPh sb="182" eb="184">
          <t>キュウソク</t>
        </rPh>
        <rPh sb="187" eb="189">
          <t>ヘイショ</t>
        </rPh>
        <rPh sb="192" eb="194">
          <t>キュウソク</t>
        </rPh>
        <rPh sb="196" eb="197">
          <t>ヨ</t>
        </rPh>
        <rPh sb="198" eb="199">
          <t>カ</t>
        </rPh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rPh sb="175" eb="179">
          <t>ゲンバヘイショ</t>
        </rPh>
        <rPh sb="182" eb="184">
          <t>ゲンバ</t>
        </rPh>
        <rPh sb="184" eb="186">
          <t>キュウソク</t>
        </rPh>
        <rPh sb="189" eb="191">
          <t>ヘイショ</t>
        </rPh>
        <rPh sb="194" eb="196">
          <t>キュウソク</t>
        </rPh>
        <rPh sb="198" eb="199">
          <t>ヨ</t>
        </rPh>
        <rPh sb="200" eb="201">
          <t>カ</t>
        </rPh>
        <phoneticPr fontId="0"/>
      </is>
    </nc>
  </rcc>
  <rcc rId="24" sId="2">
    <oc r="D1" t="inlineStr">
      <is>
        <t>週休２日工事休日取得計画実施表</t>
        <phoneticPr fontId="0"/>
      </is>
    </oc>
    <nc r="D1" t="inlineStr">
      <is>
        <t>週休２日適用工事休日取得計画実施表</t>
        <phoneticPr fontId="0"/>
      </is>
    </nc>
  </rcc>
  <rcc rId="25" sId="2">
    <o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oc>
    <nc r="T4" t="inlineStr">
      <is>
        <t>※１　工事着手日：始期日以降に準備工事（現場事務所の建設・測量等）、工場製作を含む工事における工場製作工に着手した日
※２　作業完了日：工事施工範囲内で全ての作業（後片付けを含む）が完了した日  （工事現場事務所は工事施工範囲外に設置するため、ここで言う後片付けの対象に含まない）
※３　週休２日適用工事（発注者指定型（分離発注工事））の場合は「現場閉所」を「現場休息」、「閉所」を「休息」と読み替える。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F8BD7756-2DFA-41B2-A22D-413B156182AA}" name="広島県" id="-87048578" dateTime="2023-05-18T17:35:04"/>
  <userInfo guid="{1338503E-E59C-4060-AF6E-9AC04F3ECE0A}" name="広島県" id="-87081819" dateTime="2023-05-19T10:24:50"/>
  <userInfo guid="{4EFCDC28-D07E-476C-A280-3100221D972C}" name="広島県" id="-87079731" dateTime="2023-05-25T17:26:32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51"/>
  <sheetViews>
    <sheetView tabSelected="1" view="pageBreakPreview" zoomScale="85" zoomScaleNormal="85" zoomScaleSheetLayoutView="70" workbookViewId="0">
      <selection activeCell="S11" sqref="S11"/>
    </sheetView>
  </sheetViews>
  <sheetFormatPr defaultRowHeight="13.5" x14ac:dyDescent="0.15"/>
  <cols>
    <col min="1" max="1" width="4.625" style="14" customWidth="1"/>
    <col min="2" max="33" width="6.125" style="14" customWidth="1"/>
    <col min="34" max="34" width="1.25" style="14" customWidth="1"/>
    <col min="35" max="36" width="4.625" style="14" customWidth="1"/>
    <col min="37" max="37" width="1.125" style="14" customWidth="1"/>
    <col min="38" max="40" width="8.625" style="14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79"/>
      <c r="C1" s="80"/>
      <c r="D1" s="198" t="s">
        <v>78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81"/>
    </row>
    <row r="2" spans="1:45" ht="20.100000000000001" customHeight="1" x14ac:dyDescent="0.15">
      <c r="B2" s="82"/>
      <c r="C2" s="83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84"/>
    </row>
    <row r="3" spans="1:45" ht="20.100000000000001" customHeight="1" x14ac:dyDescent="0.15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86" t="s">
        <v>48</v>
      </c>
      <c r="C4" s="87"/>
      <c r="D4" s="90" t="s">
        <v>61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61"/>
      <c r="T4" s="96" t="s">
        <v>79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8"/>
      <c r="AI4" s="47"/>
      <c r="AJ4" s="48"/>
      <c r="AK4" s="49"/>
      <c r="AL4" s="53" t="s">
        <v>62</v>
      </c>
      <c r="AM4" s="54" t="s">
        <v>53</v>
      </c>
      <c r="AN4" s="105" t="s">
        <v>56</v>
      </c>
    </row>
    <row r="5" spans="1:45" ht="20.100000000000001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61"/>
      <c r="T5" s="99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  <c r="AI5" s="50"/>
      <c r="AJ5" s="51"/>
      <c r="AK5" s="52"/>
      <c r="AL5" s="55" t="s">
        <v>55</v>
      </c>
      <c r="AM5" s="56" t="s">
        <v>54</v>
      </c>
      <c r="AN5" s="106"/>
    </row>
    <row r="6" spans="1:45" ht="20.100000000000001" customHeight="1" x14ac:dyDescent="0.15">
      <c r="B6" s="86" t="s">
        <v>58</v>
      </c>
      <c r="C6" s="87"/>
      <c r="D6" s="91" t="s">
        <v>59</v>
      </c>
      <c r="E6" s="91"/>
      <c r="F6" s="91" t="s">
        <v>72</v>
      </c>
      <c r="G6" s="91"/>
      <c r="H6" s="91" t="s">
        <v>0</v>
      </c>
      <c r="I6" s="91"/>
      <c r="J6" s="91" t="s">
        <v>1</v>
      </c>
      <c r="K6" s="91" t="s">
        <v>60</v>
      </c>
      <c r="L6" s="91" t="s">
        <v>59</v>
      </c>
      <c r="M6" s="91"/>
      <c r="N6" s="91" t="s">
        <v>72</v>
      </c>
      <c r="O6" s="91"/>
      <c r="P6" s="91" t="s">
        <v>0</v>
      </c>
      <c r="Q6" s="91"/>
      <c r="R6" s="91" t="s">
        <v>1</v>
      </c>
      <c r="S6" s="61"/>
      <c r="T6" s="99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1"/>
      <c r="AI6" s="119" t="s">
        <v>2</v>
      </c>
      <c r="AJ6" s="120"/>
      <c r="AK6" s="121"/>
      <c r="AL6" s="73">
        <f>AN17+AN25+AN33+AN41+AN49+AN57+AN65+AN73+AN81+AN89+AN97+AN105</f>
        <v>367</v>
      </c>
      <c r="AM6" s="74">
        <f>AI20+AI28+AI36+AI44+AI52+AI60+AI68+AI76+AI84+AI92+AI100+AI108</f>
        <v>1</v>
      </c>
      <c r="AN6" s="75">
        <f>AM6/AL6</f>
        <v>2.7247956403269754E-3</v>
      </c>
    </row>
    <row r="7" spans="1:45" ht="20.100000000000001" customHeight="1" x14ac:dyDescent="0.15">
      <c r="B7" s="88"/>
      <c r="C7" s="89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61"/>
      <c r="T7" s="99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1"/>
      <c r="AI7" s="117" t="s">
        <v>3</v>
      </c>
      <c r="AJ7" s="122"/>
      <c r="AK7" s="118"/>
      <c r="AL7" s="76">
        <f>AL6</f>
        <v>367</v>
      </c>
      <c r="AM7" s="77">
        <f>AI21+AI29+AI37+AI45+AI53+AI61+AI69+AI77+AI85+AI93+AI101+AI109</f>
        <v>1</v>
      </c>
      <c r="AN7" s="78">
        <f>AM7/AL7</f>
        <v>2.7247956403269754E-3</v>
      </c>
    </row>
    <row r="8" spans="1:45" ht="7.5" customHeight="1" x14ac:dyDescent="0.15">
      <c r="B8" s="38"/>
      <c r="C8" s="38"/>
      <c r="D8" s="36"/>
      <c r="E8" s="36"/>
      <c r="F8" s="36"/>
      <c r="G8" s="36"/>
      <c r="I8" s="36"/>
      <c r="J8" s="36"/>
      <c r="K8" s="36"/>
      <c r="L8" s="36"/>
      <c r="M8" s="36"/>
      <c r="N8" s="36"/>
      <c r="O8" s="36"/>
      <c r="P8" s="32"/>
      <c r="Q8" s="31"/>
      <c r="R8" s="60"/>
      <c r="S8" s="62"/>
      <c r="T8" s="99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  <c r="AM8" s="46"/>
    </row>
    <row r="9" spans="1:45" ht="20.100000000000001" customHeight="1" x14ac:dyDescent="0.15">
      <c r="B9" s="107" t="s">
        <v>51</v>
      </c>
      <c r="C9" s="108"/>
      <c r="D9" s="30"/>
      <c r="F9" s="109" t="s">
        <v>63</v>
      </c>
      <c r="G9" s="110"/>
      <c r="H9"/>
      <c r="I9"/>
      <c r="J9" s="109" t="s">
        <v>65</v>
      </c>
      <c r="K9" s="110"/>
      <c r="L9" s="30"/>
      <c r="M9"/>
      <c r="N9"/>
      <c r="P9" s="32"/>
      <c r="Q9" s="31"/>
      <c r="R9" s="62"/>
      <c r="S9" s="62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I9" s="111"/>
      <c r="AJ9" s="112"/>
      <c r="AK9" s="112"/>
      <c r="AL9" s="113"/>
      <c r="AM9" s="112" t="s">
        <v>16</v>
      </c>
      <c r="AN9" s="113"/>
    </row>
    <row r="10" spans="1:45" ht="20.100000000000001" customHeight="1" x14ac:dyDescent="0.15">
      <c r="B10" s="117" t="s">
        <v>52</v>
      </c>
      <c r="C10" s="118"/>
      <c r="D10" s="30"/>
      <c r="F10" s="117" t="s">
        <v>64</v>
      </c>
      <c r="G10" s="118"/>
      <c r="H10"/>
      <c r="I10"/>
      <c r="J10" s="117" t="s">
        <v>66</v>
      </c>
      <c r="K10" s="118"/>
      <c r="L10" s="30"/>
      <c r="M10"/>
      <c r="N10"/>
      <c r="P10" s="32"/>
      <c r="Q10" s="32"/>
      <c r="R10" s="62"/>
      <c r="S10" s="62"/>
      <c r="T10" s="99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I10" s="114"/>
      <c r="AJ10" s="115"/>
      <c r="AK10" s="115"/>
      <c r="AL10" s="116"/>
      <c r="AM10" s="115"/>
      <c r="AN10" s="116"/>
      <c r="AP10" s="57"/>
      <c r="AQ10" s="57" t="s">
        <v>68</v>
      </c>
    </row>
    <row r="11" spans="1:45" ht="20.100000000000001" customHeight="1" x14ac:dyDescent="0.15">
      <c r="B11" s="158">
        <f>AJ109</f>
        <v>1</v>
      </c>
      <c r="C11" s="159"/>
      <c r="D11" s="30"/>
      <c r="F11" s="158">
        <f>AL6</f>
        <v>367</v>
      </c>
      <c r="G11" s="159"/>
      <c r="H11"/>
      <c r="I11"/>
      <c r="J11" s="164">
        <f>ROUNDDOWN(B11/F11*100,2)</f>
        <v>0.27</v>
      </c>
      <c r="K11" s="165"/>
      <c r="L11" s="33" t="s">
        <v>8</v>
      </c>
      <c r="M11" s="35">
        <v>28.5</v>
      </c>
      <c r="N11" s="33" t="s">
        <v>9</v>
      </c>
      <c r="O11" s="34" t="s">
        <v>10</v>
      </c>
      <c r="P11" s="34"/>
      <c r="Q11" s="34"/>
      <c r="R11" s="62"/>
      <c r="S11" s="62"/>
      <c r="T11" s="99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  <c r="AI11" s="134" t="s">
        <v>17</v>
      </c>
      <c r="AJ11" s="135"/>
      <c r="AK11" s="135"/>
      <c r="AL11" s="136"/>
      <c r="AM11" s="137">
        <f>AQ11-AM7</f>
        <v>104</v>
      </c>
      <c r="AN11" s="138"/>
      <c r="AP11" s="1" t="s">
        <v>69</v>
      </c>
      <c r="AQ11" s="1">
        <f>ROUNDUP(AL6*0.285,0)</f>
        <v>105</v>
      </c>
    </row>
    <row r="12" spans="1:45" ht="20.100000000000001" customHeight="1" x14ac:dyDescent="0.15">
      <c r="B12" s="160"/>
      <c r="C12" s="161"/>
      <c r="D12" s="170" t="s">
        <v>7</v>
      </c>
      <c r="E12" s="170"/>
      <c r="F12" s="160"/>
      <c r="G12" s="161"/>
      <c r="H12" s="171" t="s">
        <v>50</v>
      </c>
      <c r="I12" s="170"/>
      <c r="J12" s="166"/>
      <c r="K12" s="167"/>
      <c r="L12" s="33" t="s">
        <v>8</v>
      </c>
      <c r="M12" s="35">
        <v>25</v>
      </c>
      <c r="N12" s="33" t="s">
        <v>9</v>
      </c>
      <c r="O12" s="34" t="s">
        <v>11</v>
      </c>
      <c r="P12" s="34"/>
      <c r="Q12" s="34"/>
      <c r="R12" s="62"/>
      <c r="S12" s="62"/>
      <c r="T12" s="99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  <c r="AI12" s="139" t="s">
        <v>18</v>
      </c>
      <c r="AJ12" s="140"/>
      <c r="AK12" s="140"/>
      <c r="AL12" s="141"/>
      <c r="AM12" s="142">
        <f>AQ12-AM7</f>
        <v>91</v>
      </c>
      <c r="AN12" s="143"/>
      <c r="AP12" s="1" t="s">
        <v>70</v>
      </c>
      <c r="AQ12" s="1">
        <f>ROUNDUP(AL6*0.25,0)</f>
        <v>92</v>
      </c>
    </row>
    <row r="13" spans="1:45" ht="20.100000000000001" customHeight="1" x14ac:dyDescent="0.15">
      <c r="B13" s="162"/>
      <c r="C13" s="163"/>
      <c r="D13"/>
      <c r="F13" s="162"/>
      <c r="G13" s="163"/>
      <c r="H13"/>
      <c r="I13"/>
      <c r="J13" s="168"/>
      <c r="K13" s="169"/>
      <c r="L13" s="33" t="s">
        <v>8</v>
      </c>
      <c r="M13" s="35">
        <v>21.4</v>
      </c>
      <c r="N13" s="33" t="s">
        <v>9</v>
      </c>
      <c r="O13" s="34" t="s">
        <v>12</v>
      </c>
      <c r="P13" s="34"/>
      <c r="Q13" s="34"/>
      <c r="R13" s="62"/>
      <c r="S13" s="62"/>
      <c r="T13" s="10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/>
      <c r="AI13" s="144" t="s">
        <v>19</v>
      </c>
      <c r="AJ13" s="145"/>
      <c r="AK13" s="145"/>
      <c r="AL13" s="146"/>
      <c r="AM13" s="123">
        <f>AQ13-AM7</f>
        <v>78</v>
      </c>
      <c r="AN13" s="124"/>
      <c r="AP13" s="1" t="s">
        <v>71</v>
      </c>
      <c r="AQ13" s="1">
        <f>ROUNDUP(AL6*0.214,0)</f>
        <v>79</v>
      </c>
    </row>
    <row r="14" spans="1:45" ht="11.25" customHeight="1" x14ac:dyDescent="0.15">
      <c r="A14" s="7"/>
      <c r="U14" s="14" t="s">
        <v>57</v>
      </c>
    </row>
    <row r="15" spans="1:45" ht="20.100000000000001" customHeight="1" x14ac:dyDescent="0.15">
      <c r="A15" s="8">
        <v>2023</v>
      </c>
      <c r="B15" s="18" t="s">
        <v>49</v>
      </c>
      <c r="C15" s="15">
        <f>DATE(A15,A16,1)</f>
        <v>45017</v>
      </c>
      <c r="D15" s="9">
        <f>C15+1</f>
        <v>45018</v>
      </c>
      <c r="E15" s="9">
        <f t="shared" ref="E15:AF15" si="0">D15+1</f>
        <v>45019</v>
      </c>
      <c r="F15" s="9">
        <f t="shared" si="0"/>
        <v>45020</v>
      </c>
      <c r="G15" s="9">
        <f t="shared" si="0"/>
        <v>45021</v>
      </c>
      <c r="H15" s="9">
        <f t="shared" si="0"/>
        <v>45022</v>
      </c>
      <c r="I15" s="9">
        <f t="shared" si="0"/>
        <v>45023</v>
      </c>
      <c r="J15" s="9">
        <f t="shared" si="0"/>
        <v>45024</v>
      </c>
      <c r="K15" s="9">
        <f t="shared" si="0"/>
        <v>45025</v>
      </c>
      <c r="L15" s="9">
        <f t="shared" si="0"/>
        <v>45026</v>
      </c>
      <c r="M15" s="9">
        <f t="shared" si="0"/>
        <v>45027</v>
      </c>
      <c r="N15" s="9">
        <f t="shared" si="0"/>
        <v>45028</v>
      </c>
      <c r="O15" s="9">
        <f t="shared" si="0"/>
        <v>45029</v>
      </c>
      <c r="P15" s="9">
        <f t="shared" si="0"/>
        <v>45030</v>
      </c>
      <c r="Q15" s="9">
        <f t="shared" si="0"/>
        <v>45031</v>
      </c>
      <c r="R15" s="9">
        <f t="shared" si="0"/>
        <v>45032</v>
      </c>
      <c r="S15" s="9">
        <f t="shared" si="0"/>
        <v>45033</v>
      </c>
      <c r="T15" s="9">
        <f t="shared" si="0"/>
        <v>45034</v>
      </c>
      <c r="U15" s="9">
        <f t="shared" si="0"/>
        <v>45035</v>
      </c>
      <c r="V15" s="9">
        <f t="shared" si="0"/>
        <v>45036</v>
      </c>
      <c r="W15" s="9">
        <f t="shared" si="0"/>
        <v>45037</v>
      </c>
      <c r="X15" s="9">
        <f t="shared" si="0"/>
        <v>45038</v>
      </c>
      <c r="Y15" s="9">
        <f t="shared" si="0"/>
        <v>45039</v>
      </c>
      <c r="Z15" s="9">
        <f t="shared" si="0"/>
        <v>45040</v>
      </c>
      <c r="AA15" s="9">
        <f t="shared" si="0"/>
        <v>45041</v>
      </c>
      <c r="AB15" s="9">
        <f t="shared" si="0"/>
        <v>45042</v>
      </c>
      <c r="AC15" s="9">
        <f t="shared" si="0"/>
        <v>45043</v>
      </c>
      <c r="AD15" s="9">
        <f t="shared" si="0"/>
        <v>45044</v>
      </c>
      <c r="AE15" s="9">
        <f t="shared" si="0"/>
        <v>45045</v>
      </c>
      <c r="AF15" s="9">
        <f t="shared" si="0"/>
        <v>45046</v>
      </c>
      <c r="AG15" s="10"/>
      <c r="AH15" s="5"/>
      <c r="AI15" s="125" t="s">
        <v>6</v>
      </c>
      <c r="AJ15" s="125" t="s">
        <v>13</v>
      </c>
      <c r="AK15" s="5"/>
      <c r="AL15" s="128">
        <f>MONTH(C15)</f>
        <v>4</v>
      </c>
      <c r="AM15" s="129"/>
      <c r="AN15" s="130"/>
      <c r="AO15" s="2"/>
      <c r="AP15" s="3">
        <v>45045</v>
      </c>
      <c r="AQ15" s="4" t="s">
        <v>24</v>
      </c>
      <c r="AR15" s="4" t="s">
        <v>25</v>
      </c>
      <c r="AS15" s="2"/>
    </row>
    <row r="16" spans="1:45" ht="20.100000000000001" customHeight="1" x14ac:dyDescent="0.15">
      <c r="A16" s="14">
        <v>4</v>
      </c>
      <c r="B16" s="19" t="s">
        <v>4</v>
      </c>
      <c r="C16" s="16" t="str">
        <f t="shared" ref="C16:AF16" si="1">TEXT(WEEKDAY(C15),"aaa")</f>
        <v>土</v>
      </c>
      <c r="D16" s="6" t="str">
        <f t="shared" si="1"/>
        <v>日</v>
      </c>
      <c r="E16" s="6" t="str">
        <f t="shared" si="1"/>
        <v>月</v>
      </c>
      <c r="F16" s="6" t="str">
        <f t="shared" si="1"/>
        <v>火</v>
      </c>
      <c r="G16" s="6" t="str">
        <f t="shared" si="1"/>
        <v>水</v>
      </c>
      <c r="H16" s="6" t="str">
        <f t="shared" si="1"/>
        <v>木</v>
      </c>
      <c r="I16" s="6" t="str">
        <f t="shared" si="1"/>
        <v>金</v>
      </c>
      <c r="J16" s="6" t="str">
        <f t="shared" si="1"/>
        <v>土</v>
      </c>
      <c r="K16" s="6" t="str">
        <f t="shared" si="1"/>
        <v>日</v>
      </c>
      <c r="L16" s="6" t="str">
        <f t="shared" si="1"/>
        <v>月</v>
      </c>
      <c r="M16" s="6" t="str">
        <f t="shared" si="1"/>
        <v>火</v>
      </c>
      <c r="N16" s="6" t="str">
        <f t="shared" si="1"/>
        <v>水</v>
      </c>
      <c r="O16" s="6" t="str">
        <f t="shared" si="1"/>
        <v>木</v>
      </c>
      <c r="P16" s="6" t="str">
        <f t="shared" si="1"/>
        <v>金</v>
      </c>
      <c r="Q16" s="6" t="str">
        <f t="shared" si="1"/>
        <v>土</v>
      </c>
      <c r="R16" s="6" t="str">
        <f t="shared" si="1"/>
        <v>日</v>
      </c>
      <c r="S16" s="6" t="str">
        <f t="shared" si="1"/>
        <v>月</v>
      </c>
      <c r="T16" s="6" t="str">
        <f t="shared" si="1"/>
        <v>火</v>
      </c>
      <c r="U16" s="6" t="str">
        <f t="shared" si="1"/>
        <v>水</v>
      </c>
      <c r="V16" s="6" t="str">
        <f t="shared" si="1"/>
        <v>木</v>
      </c>
      <c r="W16" s="6" t="str">
        <f t="shared" si="1"/>
        <v>金</v>
      </c>
      <c r="X16" s="6" t="str">
        <f t="shared" si="1"/>
        <v>土</v>
      </c>
      <c r="Y16" s="6" t="str">
        <f t="shared" si="1"/>
        <v>日</v>
      </c>
      <c r="Z16" s="6" t="str">
        <f t="shared" si="1"/>
        <v>月</v>
      </c>
      <c r="AA16" s="6" t="str">
        <f t="shared" si="1"/>
        <v>火</v>
      </c>
      <c r="AB16" s="6" t="str">
        <f t="shared" si="1"/>
        <v>水</v>
      </c>
      <c r="AC16" s="6" t="str">
        <f t="shared" si="1"/>
        <v>木</v>
      </c>
      <c r="AD16" s="6" t="str">
        <f t="shared" si="1"/>
        <v>金</v>
      </c>
      <c r="AE16" s="6" t="str">
        <f t="shared" si="1"/>
        <v>土</v>
      </c>
      <c r="AF16" s="6" t="str">
        <f t="shared" si="1"/>
        <v>日</v>
      </c>
      <c r="AG16" s="11"/>
      <c r="AH16" s="5"/>
      <c r="AI16" s="126"/>
      <c r="AJ16" s="126"/>
      <c r="AK16" s="5"/>
      <c r="AL16" s="131"/>
      <c r="AM16" s="132"/>
      <c r="AN16" s="133"/>
      <c r="AP16" s="3">
        <v>45049</v>
      </c>
      <c r="AQ16" s="4" t="s">
        <v>26</v>
      </c>
      <c r="AR16" s="4" t="s">
        <v>27</v>
      </c>
    </row>
    <row r="17" spans="1:44" ht="27.95" customHeight="1" x14ac:dyDescent="0.15">
      <c r="B17" s="150" t="s">
        <v>5</v>
      </c>
      <c r="C17" s="152"/>
      <c r="D17" s="155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76"/>
      <c r="AH17" s="5"/>
      <c r="AI17" s="126"/>
      <c r="AJ17" s="126"/>
      <c r="AK17" s="5"/>
      <c r="AL17" s="179" t="s">
        <v>15</v>
      </c>
      <c r="AM17" s="180"/>
      <c r="AN17" s="39">
        <f>COUNTA(C15:AG15)</f>
        <v>30</v>
      </c>
      <c r="AP17" s="3">
        <v>45050</v>
      </c>
      <c r="AQ17" s="4" t="s">
        <v>28</v>
      </c>
      <c r="AR17" s="4" t="s">
        <v>29</v>
      </c>
    </row>
    <row r="18" spans="1:44" ht="27.95" customHeight="1" x14ac:dyDescent="0.15">
      <c r="B18" s="151"/>
      <c r="C18" s="153"/>
      <c r="D18" s="15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77"/>
      <c r="AH18" s="5"/>
      <c r="AI18" s="126"/>
      <c r="AJ18" s="126"/>
      <c r="AK18" s="5"/>
      <c r="AL18" s="181" t="s">
        <v>21</v>
      </c>
      <c r="AM18" s="182"/>
      <c r="AN18" s="40">
        <f>COUNTA(C20:AG20)</f>
        <v>1</v>
      </c>
      <c r="AP18" s="3"/>
      <c r="AQ18" s="4"/>
      <c r="AR18" s="4"/>
    </row>
    <row r="19" spans="1:44" ht="27.95" customHeight="1" x14ac:dyDescent="0.15">
      <c r="B19" s="151"/>
      <c r="C19" s="154"/>
      <c r="D19" s="157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78"/>
      <c r="AH19" s="5"/>
      <c r="AI19" s="127"/>
      <c r="AJ19" s="127"/>
      <c r="AK19" s="5"/>
      <c r="AL19" s="181" t="s">
        <v>22</v>
      </c>
      <c r="AM19" s="182"/>
      <c r="AN19" s="40">
        <f>COUNTA(C21:AG21)</f>
        <v>1</v>
      </c>
      <c r="AP19" s="3"/>
      <c r="AQ19" s="4"/>
      <c r="AR19" s="4"/>
    </row>
    <row r="20" spans="1:44" ht="27.95" customHeight="1" x14ac:dyDescent="0.15">
      <c r="B20" s="37" t="s">
        <v>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 t="s">
        <v>67</v>
      </c>
      <c r="AC20" s="23"/>
      <c r="AD20" s="23"/>
      <c r="AE20" s="23"/>
      <c r="AF20" s="23"/>
      <c r="AG20" s="24"/>
      <c r="AH20" s="5"/>
      <c r="AI20" s="29">
        <f>COUNTIF(C20:AG20,"○")</f>
        <v>1</v>
      </c>
      <c r="AJ20" s="29">
        <f>AI20</f>
        <v>1</v>
      </c>
      <c r="AK20" s="5"/>
      <c r="AL20" s="181" t="s">
        <v>23</v>
      </c>
      <c r="AM20" s="182"/>
      <c r="AN20" s="42">
        <f>AN18/AN17</f>
        <v>3.3333333333333333E-2</v>
      </c>
      <c r="AP20" s="3">
        <v>45051</v>
      </c>
      <c r="AQ20" s="4" t="s">
        <v>30</v>
      </c>
      <c r="AR20" s="4" t="s">
        <v>31</v>
      </c>
    </row>
    <row r="21" spans="1:44" ht="27.95" customHeight="1" x14ac:dyDescent="0.15">
      <c r="B21" s="20" t="s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 t="s">
        <v>14</v>
      </c>
      <c r="AC21" s="17"/>
      <c r="AD21" s="17"/>
      <c r="AE21" s="17"/>
      <c r="AF21" s="17"/>
      <c r="AG21" s="12"/>
      <c r="AH21" s="5"/>
      <c r="AI21" s="29">
        <f>COUNTIF(C21:AG21,"●")</f>
        <v>1</v>
      </c>
      <c r="AJ21" s="29">
        <f>AI21</f>
        <v>1</v>
      </c>
      <c r="AK21" s="5"/>
      <c r="AL21" s="183" t="s">
        <v>20</v>
      </c>
      <c r="AM21" s="184"/>
      <c r="AN21" s="65">
        <f>AN19/AN17</f>
        <v>3.3333333333333333E-2</v>
      </c>
      <c r="AP21" s="3">
        <v>45124</v>
      </c>
      <c r="AQ21" s="4" t="s">
        <v>32</v>
      </c>
      <c r="AR21" s="4" t="s">
        <v>33</v>
      </c>
    </row>
    <row r="22" spans="1:44" ht="20.100000000000001" customHeight="1" x14ac:dyDescent="0.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26"/>
      <c r="AL22" s="5"/>
      <c r="AM22" s="5"/>
      <c r="AN22" s="5"/>
      <c r="AP22" s="3">
        <v>45149</v>
      </c>
      <c r="AQ22" s="4" t="s">
        <v>34</v>
      </c>
      <c r="AR22" s="4" t="s">
        <v>31</v>
      </c>
    </row>
    <row r="23" spans="1:44" ht="20.100000000000001" customHeight="1" x14ac:dyDescent="0.15">
      <c r="A23" s="14">
        <v>5</v>
      </c>
      <c r="B23" s="18" t="s">
        <v>49</v>
      </c>
      <c r="C23" s="15">
        <f>DATE(A15,A23,1)</f>
        <v>45047</v>
      </c>
      <c r="D23" s="9">
        <f>C23+1</f>
        <v>45048</v>
      </c>
      <c r="E23" s="9">
        <f t="shared" ref="E23:AG23" si="2">D23+1</f>
        <v>45049</v>
      </c>
      <c r="F23" s="9">
        <f t="shared" si="2"/>
        <v>45050</v>
      </c>
      <c r="G23" s="9">
        <f t="shared" si="2"/>
        <v>45051</v>
      </c>
      <c r="H23" s="9">
        <f t="shared" si="2"/>
        <v>45052</v>
      </c>
      <c r="I23" s="9">
        <f t="shared" si="2"/>
        <v>45053</v>
      </c>
      <c r="J23" s="9">
        <f t="shared" si="2"/>
        <v>45054</v>
      </c>
      <c r="K23" s="9">
        <f t="shared" si="2"/>
        <v>45055</v>
      </c>
      <c r="L23" s="9">
        <f t="shared" si="2"/>
        <v>45056</v>
      </c>
      <c r="M23" s="9">
        <f t="shared" si="2"/>
        <v>45057</v>
      </c>
      <c r="N23" s="9">
        <f t="shared" si="2"/>
        <v>45058</v>
      </c>
      <c r="O23" s="9">
        <f t="shared" si="2"/>
        <v>45059</v>
      </c>
      <c r="P23" s="9">
        <f t="shared" si="2"/>
        <v>45060</v>
      </c>
      <c r="Q23" s="9">
        <f t="shared" si="2"/>
        <v>45061</v>
      </c>
      <c r="R23" s="9">
        <f t="shared" si="2"/>
        <v>45062</v>
      </c>
      <c r="S23" s="9">
        <f t="shared" si="2"/>
        <v>45063</v>
      </c>
      <c r="T23" s="9">
        <f t="shared" si="2"/>
        <v>45064</v>
      </c>
      <c r="U23" s="9">
        <f t="shared" si="2"/>
        <v>45065</v>
      </c>
      <c r="V23" s="9">
        <f t="shared" si="2"/>
        <v>45066</v>
      </c>
      <c r="W23" s="9">
        <f t="shared" si="2"/>
        <v>45067</v>
      </c>
      <c r="X23" s="9">
        <f t="shared" si="2"/>
        <v>45068</v>
      </c>
      <c r="Y23" s="9">
        <f t="shared" si="2"/>
        <v>45069</v>
      </c>
      <c r="Z23" s="9">
        <f t="shared" si="2"/>
        <v>45070</v>
      </c>
      <c r="AA23" s="9">
        <f t="shared" si="2"/>
        <v>45071</v>
      </c>
      <c r="AB23" s="9">
        <f>AA23+1</f>
        <v>45072</v>
      </c>
      <c r="AC23" s="9">
        <f t="shared" si="2"/>
        <v>45073</v>
      </c>
      <c r="AD23" s="9">
        <f t="shared" si="2"/>
        <v>45074</v>
      </c>
      <c r="AE23" s="9">
        <f t="shared" si="2"/>
        <v>45075</v>
      </c>
      <c r="AF23" s="9">
        <f t="shared" si="2"/>
        <v>45076</v>
      </c>
      <c r="AG23" s="13">
        <f t="shared" si="2"/>
        <v>45077</v>
      </c>
      <c r="AH23" s="26"/>
      <c r="AI23" s="125" t="s">
        <v>6</v>
      </c>
      <c r="AJ23" s="125" t="s">
        <v>13</v>
      </c>
      <c r="AK23" s="5"/>
      <c r="AL23" s="128">
        <f>MONTH(C23)</f>
        <v>5</v>
      </c>
      <c r="AM23" s="129"/>
      <c r="AN23" s="130"/>
      <c r="AP23" s="3">
        <v>45187</v>
      </c>
      <c r="AQ23" s="4" t="s">
        <v>35</v>
      </c>
      <c r="AR23" s="4" t="s">
        <v>33</v>
      </c>
    </row>
    <row r="24" spans="1:44" ht="20.100000000000001" customHeight="1" x14ac:dyDescent="0.15">
      <c r="B24" s="19" t="s">
        <v>4</v>
      </c>
      <c r="C24" s="16" t="str">
        <f t="shared" ref="C24:AG24" si="3">TEXT(WEEKDAY(C23),"aaa")</f>
        <v>月</v>
      </c>
      <c r="D24" s="6" t="str">
        <f t="shared" si="3"/>
        <v>火</v>
      </c>
      <c r="E24" s="6" t="str">
        <f t="shared" si="3"/>
        <v>水</v>
      </c>
      <c r="F24" s="6" t="str">
        <f t="shared" si="3"/>
        <v>木</v>
      </c>
      <c r="G24" s="6" t="str">
        <f t="shared" si="3"/>
        <v>金</v>
      </c>
      <c r="H24" s="6" t="str">
        <f t="shared" si="3"/>
        <v>土</v>
      </c>
      <c r="I24" s="6" t="str">
        <f t="shared" si="3"/>
        <v>日</v>
      </c>
      <c r="J24" s="6" t="str">
        <f t="shared" si="3"/>
        <v>月</v>
      </c>
      <c r="K24" s="6" t="str">
        <f t="shared" si="3"/>
        <v>火</v>
      </c>
      <c r="L24" s="6" t="str">
        <f t="shared" si="3"/>
        <v>水</v>
      </c>
      <c r="M24" s="6" t="str">
        <f t="shared" si="3"/>
        <v>木</v>
      </c>
      <c r="N24" s="6" t="str">
        <f t="shared" si="3"/>
        <v>金</v>
      </c>
      <c r="O24" s="6" t="str">
        <f t="shared" si="3"/>
        <v>土</v>
      </c>
      <c r="P24" s="6" t="str">
        <f t="shared" si="3"/>
        <v>日</v>
      </c>
      <c r="Q24" s="6" t="str">
        <f t="shared" si="3"/>
        <v>月</v>
      </c>
      <c r="R24" s="6" t="str">
        <f t="shared" si="3"/>
        <v>火</v>
      </c>
      <c r="S24" s="6" t="str">
        <f t="shared" si="3"/>
        <v>水</v>
      </c>
      <c r="T24" s="6" t="str">
        <f t="shared" si="3"/>
        <v>木</v>
      </c>
      <c r="U24" s="6" t="str">
        <f t="shared" si="3"/>
        <v>金</v>
      </c>
      <c r="V24" s="6" t="str">
        <f t="shared" si="3"/>
        <v>土</v>
      </c>
      <c r="W24" s="6" t="str">
        <f t="shared" si="3"/>
        <v>日</v>
      </c>
      <c r="X24" s="6" t="str">
        <f t="shared" si="3"/>
        <v>月</v>
      </c>
      <c r="Y24" s="6" t="str">
        <f t="shared" si="3"/>
        <v>火</v>
      </c>
      <c r="Z24" s="6" t="str">
        <f t="shared" si="3"/>
        <v>水</v>
      </c>
      <c r="AA24" s="6" t="str">
        <f t="shared" si="3"/>
        <v>木</v>
      </c>
      <c r="AB24" s="6" t="str">
        <f t="shared" si="3"/>
        <v>金</v>
      </c>
      <c r="AC24" s="6" t="str">
        <f t="shared" si="3"/>
        <v>土</v>
      </c>
      <c r="AD24" s="6" t="str">
        <f t="shared" si="3"/>
        <v>日</v>
      </c>
      <c r="AE24" s="6" t="str">
        <f t="shared" si="3"/>
        <v>月</v>
      </c>
      <c r="AF24" s="6" t="str">
        <f t="shared" si="3"/>
        <v>火</v>
      </c>
      <c r="AG24" s="11" t="str">
        <f t="shared" si="3"/>
        <v>水</v>
      </c>
      <c r="AH24" s="5"/>
      <c r="AI24" s="126"/>
      <c r="AJ24" s="126"/>
      <c r="AK24" s="5"/>
      <c r="AL24" s="131"/>
      <c r="AM24" s="132"/>
      <c r="AN24" s="133"/>
      <c r="AP24" s="3">
        <v>45192</v>
      </c>
      <c r="AQ24" s="4" t="s">
        <v>36</v>
      </c>
      <c r="AR24" s="4" t="s">
        <v>25</v>
      </c>
    </row>
    <row r="25" spans="1:44" ht="27.95" customHeight="1" x14ac:dyDescent="0.15">
      <c r="B25" s="150" t="s">
        <v>5</v>
      </c>
      <c r="C25" s="173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76"/>
      <c r="AH25" s="5"/>
      <c r="AI25" s="126"/>
      <c r="AJ25" s="126"/>
      <c r="AK25" s="5"/>
      <c r="AL25" s="179" t="s">
        <v>15</v>
      </c>
      <c r="AM25" s="185"/>
      <c r="AN25" s="39">
        <f>COUNTA(C23:AG23)</f>
        <v>31</v>
      </c>
      <c r="AP25" s="3">
        <v>45208</v>
      </c>
      <c r="AQ25" s="4" t="s">
        <v>37</v>
      </c>
      <c r="AR25" s="4" t="s">
        <v>33</v>
      </c>
    </row>
    <row r="26" spans="1:44" ht="27.95" customHeight="1" x14ac:dyDescent="0.15">
      <c r="B26" s="151"/>
      <c r="C26" s="174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77"/>
      <c r="AH26" s="5"/>
      <c r="AI26" s="126"/>
      <c r="AJ26" s="126"/>
      <c r="AK26" s="5"/>
      <c r="AL26" s="181" t="s">
        <v>21</v>
      </c>
      <c r="AM26" s="186"/>
      <c r="AN26" s="40">
        <f>COUNTA(C28:AG28)</f>
        <v>0</v>
      </c>
      <c r="AP26" s="3"/>
      <c r="AQ26" s="4"/>
      <c r="AR26" s="4"/>
    </row>
    <row r="27" spans="1:44" ht="27.95" customHeight="1" x14ac:dyDescent="0.15">
      <c r="B27" s="172"/>
      <c r="C27" s="175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78"/>
      <c r="AH27" s="5"/>
      <c r="AI27" s="127"/>
      <c r="AJ27" s="127"/>
      <c r="AK27" s="5"/>
      <c r="AL27" s="181" t="s">
        <v>22</v>
      </c>
      <c r="AM27" s="186"/>
      <c r="AN27" s="40">
        <f>COUNTA(C29:AG29)</f>
        <v>0</v>
      </c>
      <c r="AP27" s="3"/>
      <c r="AQ27" s="4"/>
      <c r="AR27" s="4"/>
    </row>
    <row r="28" spans="1:44" ht="27.95" customHeight="1" x14ac:dyDescent="0.15">
      <c r="B28" s="22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/>
      <c r="AH28" s="5"/>
      <c r="AI28" s="29">
        <f>COUNTIF(C28:AG28,"○")</f>
        <v>0</v>
      </c>
      <c r="AJ28" s="29">
        <f>AJ20+AI28</f>
        <v>1</v>
      </c>
      <c r="AK28" s="5"/>
      <c r="AL28" s="181" t="s">
        <v>23</v>
      </c>
      <c r="AM28" s="186"/>
      <c r="AN28" s="42">
        <f>AN26/AN25</f>
        <v>0</v>
      </c>
      <c r="AP28" s="3">
        <v>45233</v>
      </c>
      <c r="AQ28" s="4" t="s">
        <v>38</v>
      </c>
      <c r="AR28" s="4" t="s">
        <v>31</v>
      </c>
    </row>
    <row r="29" spans="1:44" ht="27.95" customHeight="1" x14ac:dyDescent="0.15">
      <c r="B29" s="20" t="s">
        <v>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2"/>
      <c r="AH29" s="5"/>
      <c r="AI29" s="29">
        <f>COUNTIF(C29:AG29,"●")</f>
        <v>0</v>
      </c>
      <c r="AJ29" s="29">
        <f>AJ21+AI29</f>
        <v>1</v>
      </c>
      <c r="AK29" s="5"/>
      <c r="AL29" s="183" t="s">
        <v>20</v>
      </c>
      <c r="AM29" s="187"/>
      <c r="AN29" s="66">
        <f>AN27/AN25</f>
        <v>0</v>
      </c>
      <c r="AP29" s="3">
        <v>45253</v>
      </c>
      <c r="AQ29" s="4" t="s">
        <v>39</v>
      </c>
      <c r="AR29" s="4" t="s">
        <v>29</v>
      </c>
    </row>
    <row r="30" spans="1:44" ht="20.100000000000001" customHeight="1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26"/>
      <c r="AL30" s="5"/>
      <c r="AM30" s="5"/>
      <c r="AN30" s="5"/>
      <c r="AP30" s="3">
        <v>45292</v>
      </c>
      <c r="AQ30" s="4" t="s">
        <v>40</v>
      </c>
      <c r="AR30" s="4" t="s">
        <v>33</v>
      </c>
    </row>
    <row r="31" spans="1:44" ht="20.100000000000001" customHeight="1" x14ac:dyDescent="0.15">
      <c r="A31" s="14">
        <v>6</v>
      </c>
      <c r="B31" s="18" t="s">
        <v>49</v>
      </c>
      <c r="C31" s="15">
        <f>DATE(A15,A31,1)</f>
        <v>45078</v>
      </c>
      <c r="D31" s="9">
        <f>C31+1</f>
        <v>45079</v>
      </c>
      <c r="E31" s="9">
        <f t="shared" ref="E31:AF31" si="4">D31+1</f>
        <v>45080</v>
      </c>
      <c r="F31" s="9">
        <f t="shared" si="4"/>
        <v>45081</v>
      </c>
      <c r="G31" s="9">
        <f t="shared" si="4"/>
        <v>45082</v>
      </c>
      <c r="H31" s="9">
        <f t="shared" si="4"/>
        <v>45083</v>
      </c>
      <c r="I31" s="9">
        <f t="shared" si="4"/>
        <v>45084</v>
      </c>
      <c r="J31" s="9">
        <f t="shared" si="4"/>
        <v>45085</v>
      </c>
      <c r="K31" s="9">
        <f t="shared" si="4"/>
        <v>45086</v>
      </c>
      <c r="L31" s="9">
        <f t="shared" si="4"/>
        <v>45087</v>
      </c>
      <c r="M31" s="9">
        <f t="shared" si="4"/>
        <v>45088</v>
      </c>
      <c r="N31" s="9">
        <f t="shared" si="4"/>
        <v>45089</v>
      </c>
      <c r="O31" s="9">
        <f t="shared" si="4"/>
        <v>45090</v>
      </c>
      <c r="P31" s="9">
        <f t="shared" si="4"/>
        <v>45091</v>
      </c>
      <c r="Q31" s="9">
        <f t="shared" si="4"/>
        <v>45092</v>
      </c>
      <c r="R31" s="9">
        <f t="shared" si="4"/>
        <v>45093</v>
      </c>
      <c r="S31" s="9">
        <f t="shared" si="4"/>
        <v>45094</v>
      </c>
      <c r="T31" s="9">
        <f t="shared" si="4"/>
        <v>45095</v>
      </c>
      <c r="U31" s="9">
        <f t="shared" si="4"/>
        <v>45096</v>
      </c>
      <c r="V31" s="9">
        <f t="shared" si="4"/>
        <v>45097</v>
      </c>
      <c r="W31" s="9">
        <f t="shared" si="4"/>
        <v>45098</v>
      </c>
      <c r="X31" s="9">
        <f t="shared" si="4"/>
        <v>45099</v>
      </c>
      <c r="Y31" s="9">
        <f t="shared" si="4"/>
        <v>45100</v>
      </c>
      <c r="Z31" s="9">
        <f t="shared" si="4"/>
        <v>45101</v>
      </c>
      <c r="AA31" s="9">
        <f t="shared" si="4"/>
        <v>45102</v>
      </c>
      <c r="AB31" s="9">
        <f t="shared" si="4"/>
        <v>45103</v>
      </c>
      <c r="AC31" s="9">
        <f t="shared" si="4"/>
        <v>45104</v>
      </c>
      <c r="AD31" s="9">
        <f t="shared" si="4"/>
        <v>45105</v>
      </c>
      <c r="AE31" s="9">
        <f t="shared" si="4"/>
        <v>45106</v>
      </c>
      <c r="AF31" s="9">
        <f t="shared" si="4"/>
        <v>45107</v>
      </c>
      <c r="AG31" s="13"/>
      <c r="AH31" s="26"/>
      <c r="AI31" s="125" t="s">
        <v>6</v>
      </c>
      <c r="AJ31" s="125" t="s">
        <v>13</v>
      </c>
      <c r="AK31" s="5"/>
      <c r="AL31" s="128">
        <f>MONTH(C31)</f>
        <v>6</v>
      </c>
      <c r="AM31" s="129"/>
      <c r="AN31" s="130"/>
      <c r="AP31" s="3">
        <v>45299</v>
      </c>
      <c r="AQ31" s="4" t="s">
        <v>41</v>
      </c>
      <c r="AR31" s="4" t="s">
        <v>33</v>
      </c>
    </row>
    <row r="32" spans="1:44" ht="20.100000000000001" customHeight="1" x14ac:dyDescent="0.15">
      <c r="B32" s="19" t="s">
        <v>4</v>
      </c>
      <c r="C32" s="16" t="str">
        <f t="shared" ref="C32:AF32" si="5">TEXT(WEEKDAY(C31),"aaa")</f>
        <v>木</v>
      </c>
      <c r="D32" s="6" t="str">
        <f t="shared" si="5"/>
        <v>金</v>
      </c>
      <c r="E32" s="6" t="str">
        <f t="shared" si="5"/>
        <v>土</v>
      </c>
      <c r="F32" s="6" t="str">
        <f t="shared" si="5"/>
        <v>日</v>
      </c>
      <c r="G32" s="6" t="str">
        <f t="shared" si="5"/>
        <v>月</v>
      </c>
      <c r="H32" s="6" t="str">
        <f t="shared" si="5"/>
        <v>火</v>
      </c>
      <c r="I32" s="6" t="str">
        <f t="shared" si="5"/>
        <v>水</v>
      </c>
      <c r="J32" s="6" t="str">
        <f t="shared" si="5"/>
        <v>木</v>
      </c>
      <c r="K32" s="6" t="str">
        <f t="shared" si="5"/>
        <v>金</v>
      </c>
      <c r="L32" s="6" t="str">
        <f t="shared" si="5"/>
        <v>土</v>
      </c>
      <c r="M32" s="6" t="str">
        <f t="shared" si="5"/>
        <v>日</v>
      </c>
      <c r="N32" s="6" t="str">
        <f t="shared" si="5"/>
        <v>月</v>
      </c>
      <c r="O32" s="6" t="str">
        <f t="shared" si="5"/>
        <v>火</v>
      </c>
      <c r="P32" s="6" t="str">
        <f t="shared" si="5"/>
        <v>水</v>
      </c>
      <c r="Q32" s="6" t="str">
        <f t="shared" si="5"/>
        <v>木</v>
      </c>
      <c r="R32" s="6" t="str">
        <f t="shared" si="5"/>
        <v>金</v>
      </c>
      <c r="S32" s="6" t="str">
        <f t="shared" si="5"/>
        <v>土</v>
      </c>
      <c r="T32" s="6" t="str">
        <f t="shared" si="5"/>
        <v>日</v>
      </c>
      <c r="U32" s="6" t="str">
        <f t="shared" si="5"/>
        <v>月</v>
      </c>
      <c r="V32" s="6" t="str">
        <f t="shared" si="5"/>
        <v>火</v>
      </c>
      <c r="W32" s="6" t="str">
        <f t="shared" si="5"/>
        <v>水</v>
      </c>
      <c r="X32" s="6" t="str">
        <f t="shared" si="5"/>
        <v>木</v>
      </c>
      <c r="Y32" s="6" t="str">
        <f t="shared" si="5"/>
        <v>金</v>
      </c>
      <c r="Z32" s="6" t="str">
        <f t="shared" si="5"/>
        <v>土</v>
      </c>
      <c r="AA32" s="6" t="str">
        <f t="shared" si="5"/>
        <v>日</v>
      </c>
      <c r="AB32" s="6" t="str">
        <f t="shared" si="5"/>
        <v>月</v>
      </c>
      <c r="AC32" s="6" t="str">
        <f t="shared" si="5"/>
        <v>火</v>
      </c>
      <c r="AD32" s="6" t="str">
        <f t="shared" si="5"/>
        <v>水</v>
      </c>
      <c r="AE32" s="6" t="str">
        <f t="shared" si="5"/>
        <v>木</v>
      </c>
      <c r="AF32" s="6" t="str">
        <f t="shared" si="5"/>
        <v>金</v>
      </c>
      <c r="AG32" s="11"/>
      <c r="AH32" s="5"/>
      <c r="AI32" s="126"/>
      <c r="AJ32" s="126"/>
      <c r="AK32" s="5"/>
      <c r="AL32" s="131"/>
      <c r="AM32" s="132"/>
      <c r="AN32" s="133"/>
      <c r="AP32" s="3">
        <v>45333</v>
      </c>
      <c r="AQ32" s="4" t="s">
        <v>42</v>
      </c>
      <c r="AR32" s="4" t="s">
        <v>43</v>
      </c>
    </row>
    <row r="33" spans="1:44" ht="27.95" customHeight="1" x14ac:dyDescent="0.15">
      <c r="B33" s="150" t="s">
        <v>5</v>
      </c>
      <c r="C33" s="173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76"/>
      <c r="AH33" s="5"/>
      <c r="AI33" s="126"/>
      <c r="AJ33" s="126"/>
      <c r="AK33" s="5"/>
      <c r="AL33" s="179" t="s">
        <v>15</v>
      </c>
      <c r="AM33" s="185"/>
      <c r="AN33" s="43">
        <f>COUNTA(C31:AG31)</f>
        <v>30</v>
      </c>
      <c r="AP33" s="3">
        <v>45334</v>
      </c>
      <c r="AQ33" s="4" t="s">
        <v>44</v>
      </c>
      <c r="AR33" s="4" t="s">
        <v>33</v>
      </c>
    </row>
    <row r="34" spans="1:44" ht="27.95" customHeight="1" x14ac:dyDescent="0.15">
      <c r="B34" s="151"/>
      <c r="C34" s="174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77"/>
      <c r="AH34" s="5"/>
      <c r="AI34" s="126"/>
      <c r="AJ34" s="126"/>
      <c r="AK34" s="5"/>
      <c r="AL34" s="188" t="s">
        <v>21</v>
      </c>
      <c r="AM34" s="189"/>
      <c r="AN34" s="43">
        <f>COUNTA(C36:AG36)</f>
        <v>0</v>
      </c>
      <c r="AP34" s="3"/>
      <c r="AQ34" s="4"/>
      <c r="AR34" s="4"/>
    </row>
    <row r="35" spans="1:44" ht="27.95" customHeight="1" x14ac:dyDescent="0.15">
      <c r="B35" s="172"/>
      <c r="C35" s="175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78"/>
      <c r="AH35" s="5"/>
      <c r="AI35" s="127"/>
      <c r="AJ35" s="127"/>
      <c r="AK35" s="5"/>
      <c r="AL35" s="188" t="s">
        <v>22</v>
      </c>
      <c r="AM35" s="189"/>
      <c r="AN35" s="43">
        <f>COUNTA(C37:AG37)</f>
        <v>0</v>
      </c>
      <c r="AP35" s="3"/>
      <c r="AQ35" s="4"/>
      <c r="AR35" s="4"/>
    </row>
    <row r="36" spans="1:44" ht="27.95" customHeight="1" x14ac:dyDescent="0.15">
      <c r="B36" s="22" t="s">
        <v>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4"/>
      <c r="AH36" s="5"/>
      <c r="AI36" s="29">
        <f>COUNTIF(C36:AG36,"○")</f>
        <v>0</v>
      </c>
      <c r="AJ36" s="29">
        <f>AJ28+AI36</f>
        <v>1</v>
      </c>
      <c r="AK36" s="5"/>
      <c r="AL36" s="188" t="s">
        <v>23</v>
      </c>
      <c r="AM36" s="189"/>
      <c r="AN36" s="44">
        <f>AN34/AN33</f>
        <v>0</v>
      </c>
      <c r="AP36" s="3">
        <v>45345</v>
      </c>
      <c r="AQ36" s="4" t="s">
        <v>45</v>
      </c>
      <c r="AR36" s="4" t="s">
        <v>31</v>
      </c>
    </row>
    <row r="37" spans="1:44" ht="27.95" customHeight="1" x14ac:dyDescent="0.15">
      <c r="B37" s="20" t="s">
        <v>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2"/>
      <c r="AH37" s="5"/>
      <c r="AI37" s="29">
        <f>COUNTIF(C37:AG37,"●")</f>
        <v>0</v>
      </c>
      <c r="AJ37" s="29">
        <f>AJ29+AI37</f>
        <v>1</v>
      </c>
      <c r="AK37" s="5"/>
      <c r="AL37" s="183" t="s">
        <v>20</v>
      </c>
      <c r="AM37" s="187"/>
      <c r="AN37" s="66">
        <f>AN35/AN33</f>
        <v>0</v>
      </c>
      <c r="AP37" s="3">
        <v>45371</v>
      </c>
      <c r="AQ37" s="4" t="s">
        <v>46</v>
      </c>
      <c r="AR37" s="4" t="s">
        <v>27</v>
      </c>
    </row>
    <row r="38" spans="1:44" ht="20.10000000000000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26"/>
      <c r="AL38" s="5"/>
      <c r="AM38" s="5"/>
      <c r="AN38" s="5"/>
      <c r="AP38" s="3">
        <v>45411</v>
      </c>
      <c r="AQ38" s="4" t="s">
        <v>24</v>
      </c>
      <c r="AR38" s="4" t="s">
        <v>33</v>
      </c>
    </row>
    <row r="39" spans="1:44" ht="20.100000000000001" customHeight="1" x14ac:dyDescent="0.15">
      <c r="A39" s="14">
        <v>7</v>
      </c>
      <c r="B39" s="18" t="s">
        <v>49</v>
      </c>
      <c r="C39" s="15">
        <f>DATE(A15,A39,1)</f>
        <v>45108</v>
      </c>
      <c r="D39" s="9">
        <f>C39+1</f>
        <v>45109</v>
      </c>
      <c r="E39" s="9">
        <f t="shared" ref="E39:AG39" si="6">D39+1</f>
        <v>45110</v>
      </c>
      <c r="F39" s="9">
        <f t="shared" si="6"/>
        <v>45111</v>
      </c>
      <c r="G39" s="9">
        <f t="shared" si="6"/>
        <v>45112</v>
      </c>
      <c r="H39" s="9">
        <f t="shared" si="6"/>
        <v>45113</v>
      </c>
      <c r="I39" s="9">
        <f t="shared" si="6"/>
        <v>45114</v>
      </c>
      <c r="J39" s="9">
        <f t="shared" si="6"/>
        <v>45115</v>
      </c>
      <c r="K39" s="9">
        <f t="shared" si="6"/>
        <v>45116</v>
      </c>
      <c r="L39" s="9">
        <f t="shared" si="6"/>
        <v>45117</v>
      </c>
      <c r="M39" s="9">
        <f t="shared" si="6"/>
        <v>45118</v>
      </c>
      <c r="N39" s="9">
        <f t="shared" si="6"/>
        <v>45119</v>
      </c>
      <c r="O39" s="9">
        <f t="shared" si="6"/>
        <v>45120</v>
      </c>
      <c r="P39" s="9">
        <f t="shared" si="6"/>
        <v>45121</v>
      </c>
      <c r="Q39" s="9">
        <f t="shared" si="6"/>
        <v>45122</v>
      </c>
      <c r="R39" s="9">
        <f t="shared" si="6"/>
        <v>45123</v>
      </c>
      <c r="S39" s="9">
        <f t="shared" si="6"/>
        <v>45124</v>
      </c>
      <c r="T39" s="9">
        <f t="shared" si="6"/>
        <v>45125</v>
      </c>
      <c r="U39" s="9">
        <f t="shared" si="6"/>
        <v>45126</v>
      </c>
      <c r="V39" s="9">
        <f t="shared" si="6"/>
        <v>45127</v>
      </c>
      <c r="W39" s="9">
        <f t="shared" si="6"/>
        <v>45128</v>
      </c>
      <c r="X39" s="9">
        <f t="shared" si="6"/>
        <v>45129</v>
      </c>
      <c r="Y39" s="9">
        <f t="shared" si="6"/>
        <v>45130</v>
      </c>
      <c r="Z39" s="9">
        <f t="shared" si="6"/>
        <v>45131</v>
      </c>
      <c r="AA39" s="9">
        <f t="shared" si="6"/>
        <v>45132</v>
      </c>
      <c r="AB39" s="9">
        <f t="shared" si="6"/>
        <v>45133</v>
      </c>
      <c r="AC39" s="9">
        <f t="shared" si="6"/>
        <v>45134</v>
      </c>
      <c r="AD39" s="9">
        <f t="shared" si="6"/>
        <v>45135</v>
      </c>
      <c r="AE39" s="9">
        <f t="shared" si="6"/>
        <v>45136</v>
      </c>
      <c r="AF39" s="9">
        <f t="shared" si="6"/>
        <v>45137</v>
      </c>
      <c r="AG39" s="13">
        <f t="shared" si="6"/>
        <v>45138</v>
      </c>
      <c r="AH39" s="26"/>
      <c r="AI39" s="125" t="s">
        <v>6</v>
      </c>
      <c r="AJ39" s="125" t="s">
        <v>13</v>
      </c>
      <c r="AK39" s="5"/>
      <c r="AL39" s="128">
        <f>MONTH(C39)</f>
        <v>7</v>
      </c>
      <c r="AM39" s="129"/>
      <c r="AN39" s="130"/>
      <c r="AP39" s="3">
        <v>45415</v>
      </c>
      <c r="AQ39" s="4" t="s">
        <v>26</v>
      </c>
      <c r="AR39" s="4" t="s">
        <v>31</v>
      </c>
    </row>
    <row r="40" spans="1:44" ht="20.100000000000001" customHeight="1" x14ac:dyDescent="0.15">
      <c r="B40" s="19" t="s">
        <v>4</v>
      </c>
      <c r="C40" s="16" t="str">
        <f t="shared" ref="C40:AG40" si="7">TEXT(WEEKDAY(C39),"aaa")</f>
        <v>土</v>
      </c>
      <c r="D40" s="6" t="str">
        <f t="shared" si="7"/>
        <v>日</v>
      </c>
      <c r="E40" s="6" t="str">
        <f t="shared" si="7"/>
        <v>月</v>
      </c>
      <c r="F40" s="6" t="str">
        <f t="shared" si="7"/>
        <v>火</v>
      </c>
      <c r="G40" s="6" t="str">
        <f t="shared" si="7"/>
        <v>水</v>
      </c>
      <c r="H40" s="6" t="str">
        <f t="shared" si="7"/>
        <v>木</v>
      </c>
      <c r="I40" s="6" t="str">
        <f t="shared" si="7"/>
        <v>金</v>
      </c>
      <c r="J40" s="6" t="str">
        <f t="shared" si="7"/>
        <v>土</v>
      </c>
      <c r="K40" s="6" t="str">
        <f t="shared" si="7"/>
        <v>日</v>
      </c>
      <c r="L40" s="6" t="str">
        <f t="shared" si="7"/>
        <v>月</v>
      </c>
      <c r="M40" s="6" t="str">
        <f t="shared" si="7"/>
        <v>火</v>
      </c>
      <c r="N40" s="6" t="str">
        <f t="shared" si="7"/>
        <v>水</v>
      </c>
      <c r="O40" s="6" t="str">
        <f t="shared" si="7"/>
        <v>木</v>
      </c>
      <c r="P40" s="6" t="str">
        <f t="shared" si="7"/>
        <v>金</v>
      </c>
      <c r="Q40" s="6" t="str">
        <f t="shared" si="7"/>
        <v>土</v>
      </c>
      <c r="R40" s="6" t="str">
        <f t="shared" si="7"/>
        <v>日</v>
      </c>
      <c r="S40" s="6" t="str">
        <f t="shared" si="7"/>
        <v>月</v>
      </c>
      <c r="T40" s="6" t="str">
        <f t="shared" si="7"/>
        <v>火</v>
      </c>
      <c r="U40" s="6" t="str">
        <f t="shared" si="7"/>
        <v>水</v>
      </c>
      <c r="V40" s="6" t="str">
        <f t="shared" si="7"/>
        <v>木</v>
      </c>
      <c r="W40" s="6" t="str">
        <f t="shared" si="7"/>
        <v>金</v>
      </c>
      <c r="X40" s="6" t="str">
        <f t="shared" si="7"/>
        <v>土</v>
      </c>
      <c r="Y40" s="6" t="str">
        <f t="shared" si="7"/>
        <v>日</v>
      </c>
      <c r="Z40" s="6" t="str">
        <f t="shared" si="7"/>
        <v>月</v>
      </c>
      <c r="AA40" s="6" t="str">
        <f t="shared" si="7"/>
        <v>火</v>
      </c>
      <c r="AB40" s="6" t="str">
        <f t="shared" si="7"/>
        <v>水</v>
      </c>
      <c r="AC40" s="6" t="str">
        <f t="shared" si="7"/>
        <v>木</v>
      </c>
      <c r="AD40" s="6" t="str">
        <f t="shared" si="7"/>
        <v>金</v>
      </c>
      <c r="AE40" s="6" t="str">
        <f t="shared" si="7"/>
        <v>土</v>
      </c>
      <c r="AF40" s="6" t="str">
        <f t="shared" si="7"/>
        <v>日</v>
      </c>
      <c r="AG40" s="11" t="str">
        <f t="shared" si="7"/>
        <v>月</v>
      </c>
      <c r="AH40" s="5"/>
      <c r="AI40" s="126"/>
      <c r="AJ40" s="126"/>
      <c r="AK40" s="5"/>
      <c r="AL40" s="131"/>
      <c r="AM40" s="132"/>
      <c r="AN40" s="133"/>
      <c r="AP40" s="3">
        <v>45416</v>
      </c>
      <c r="AQ40" s="4" t="s">
        <v>28</v>
      </c>
      <c r="AR40" s="4" t="s">
        <v>25</v>
      </c>
    </row>
    <row r="41" spans="1:44" ht="27.95" customHeight="1" x14ac:dyDescent="0.15">
      <c r="B41" s="150" t="s">
        <v>5</v>
      </c>
      <c r="C41" s="173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76"/>
      <c r="AH41" s="5"/>
      <c r="AI41" s="126"/>
      <c r="AJ41" s="126"/>
      <c r="AK41" s="5"/>
      <c r="AL41" s="179" t="s">
        <v>15</v>
      </c>
      <c r="AM41" s="185"/>
      <c r="AN41" s="43">
        <f>COUNTA(C39:AG39)</f>
        <v>31</v>
      </c>
      <c r="AP41" s="3">
        <v>45417</v>
      </c>
      <c r="AQ41" s="4" t="s">
        <v>30</v>
      </c>
      <c r="AR41" s="4" t="s">
        <v>43</v>
      </c>
    </row>
    <row r="42" spans="1:44" ht="27.95" customHeight="1" x14ac:dyDescent="0.15">
      <c r="B42" s="151"/>
      <c r="C42" s="174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77"/>
      <c r="AH42" s="5"/>
      <c r="AI42" s="126"/>
      <c r="AJ42" s="126"/>
      <c r="AK42" s="5"/>
      <c r="AL42" s="188" t="s">
        <v>21</v>
      </c>
      <c r="AM42" s="189"/>
      <c r="AN42" s="43">
        <f>COUNTA(C44:AG44)</f>
        <v>0</v>
      </c>
      <c r="AP42" s="3"/>
      <c r="AQ42" s="4"/>
      <c r="AR42" s="4"/>
    </row>
    <row r="43" spans="1:44" ht="27.95" customHeight="1" x14ac:dyDescent="0.15">
      <c r="B43" s="172"/>
      <c r="C43" s="175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78"/>
      <c r="AH43" s="5"/>
      <c r="AI43" s="127"/>
      <c r="AJ43" s="127"/>
      <c r="AK43" s="5"/>
      <c r="AL43" s="188" t="s">
        <v>22</v>
      </c>
      <c r="AM43" s="189"/>
      <c r="AN43" s="43">
        <f>COUNTA(C45:AG45)</f>
        <v>0</v>
      </c>
      <c r="AP43" s="3"/>
      <c r="AQ43" s="4"/>
      <c r="AR43" s="4"/>
    </row>
    <row r="44" spans="1:44" ht="27.95" customHeight="1" x14ac:dyDescent="0.15">
      <c r="B44" s="22" t="s">
        <v>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4"/>
      <c r="AH44" s="5"/>
      <c r="AI44" s="29">
        <f>COUNTIF(C44:AG44,"○")</f>
        <v>0</v>
      </c>
      <c r="AJ44" s="29">
        <f>AJ36+AI44</f>
        <v>1</v>
      </c>
      <c r="AK44" s="5"/>
      <c r="AL44" s="188" t="s">
        <v>23</v>
      </c>
      <c r="AM44" s="189"/>
      <c r="AN44" s="44">
        <f>AN42/AN41</f>
        <v>0</v>
      </c>
      <c r="AP44" s="3">
        <v>45418</v>
      </c>
      <c r="AQ44" s="4" t="s">
        <v>44</v>
      </c>
      <c r="AR44" s="4" t="s">
        <v>33</v>
      </c>
    </row>
    <row r="45" spans="1:44" ht="27.95" customHeight="1" x14ac:dyDescent="0.15">
      <c r="B45" s="20" t="s">
        <v>3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2"/>
      <c r="AH45" s="5"/>
      <c r="AI45" s="29">
        <f>COUNTIF(C45:AG45,"●")</f>
        <v>0</v>
      </c>
      <c r="AJ45" s="29">
        <f>AJ37+AI45</f>
        <v>1</v>
      </c>
      <c r="AK45" s="5"/>
      <c r="AL45" s="183" t="s">
        <v>20</v>
      </c>
      <c r="AM45" s="187"/>
      <c r="AN45" s="66">
        <f>AN43/AN41</f>
        <v>0</v>
      </c>
      <c r="AP45" s="3">
        <v>45488</v>
      </c>
      <c r="AQ45" s="4" t="s">
        <v>32</v>
      </c>
      <c r="AR45" s="4" t="s">
        <v>33</v>
      </c>
    </row>
    <row r="46" spans="1:44" ht="20.100000000000001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26"/>
      <c r="AL46" s="5"/>
      <c r="AM46" s="5"/>
      <c r="AN46" s="5"/>
      <c r="AP46" s="3">
        <v>45515</v>
      </c>
      <c r="AQ46" s="4" t="s">
        <v>34</v>
      </c>
      <c r="AR46" s="4" t="s">
        <v>43</v>
      </c>
    </row>
    <row r="47" spans="1:44" ht="20.100000000000001" customHeight="1" x14ac:dyDescent="0.15">
      <c r="A47" s="14">
        <v>8</v>
      </c>
      <c r="B47" s="18" t="s">
        <v>49</v>
      </c>
      <c r="C47" s="15">
        <f>DATE(A15,A47,1)</f>
        <v>45139</v>
      </c>
      <c r="D47" s="9">
        <f>C47+1</f>
        <v>45140</v>
      </c>
      <c r="E47" s="9">
        <f t="shared" ref="E47:AG47" si="8">D47+1</f>
        <v>45141</v>
      </c>
      <c r="F47" s="9">
        <f t="shared" si="8"/>
        <v>45142</v>
      </c>
      <c r="G47" s="9">
        <f t="shared" si="8"/>
        <v>45143</v>
      </c>
      <c r="H47" s="9">
        <f t="shared" si="8"/>
        <v>45144</v>
      </c>
      <c r="I47" s="9">
        <f t="shared" si="8"/>
        <v>45145</v>
      </c>
      <c r="J47" s="9">
        <f t="shared" si="8"/>
        <v>45146</v>
      </c>
      <c r="K47" s="9">
        <f t="shared" si="8"/>
        <v>45147</v>
      </c>
      <c r="L47" s="9">
        <f t="shared" si="8"/>
        <v>45148</v>
      </c>
      <c r="M47" s="9">
        <f t="shared" si="8"/>
        <v>45149</v>
      </c>
      <c r="N47" s="9">
        <f t="shared" si="8"/>
        <v>45150</v>
      </c>
      <c r="O47" s="9">
        <f t="shared" si="8"/>
        <v>45151</v>
      </c>
      <c r="P47" s="9">
        <f t="shared" si="8"/>
        <v>45152</v>
      </c>
      <c r="Q47" s="9">
        <f t="shared" si="8"/>
        <v>45153</v>
      </c>
      <c r="R47" s="9">
        <f t="shared" si="8"/>
        <v>45154</v>
      </c>
      <c r="S47" s="9">
        <f t="shared" si="8"/>
        <v>45155</v>
      </c>
      <c r="T47" s="9">
        <f t="shared" si="8"/>
        <v>45156</v>
      </c>
      <c r="U47" s="9">
        <f t="shared" si="8"/>
        <v>45157</v>
      </c>
      <c r="V47" s="9">
        <f t="shared" si="8"/>
        <v>45158</v>
      </c>
      <c r="W47" s="9">
        <f t="shared" si="8"/>
        <v>45159</v>
      </c>
      <c r="X47" s="9">
        <f t="shared" si="8"/>
        <v>45160</v>
      </c>
      <c r="Y47" s="9">
        <f t="shared" si="8"/>
        <v>45161</v>
      </c>
      <c r="Z47" s="9">
        <f t="shared" si="8"/>
        <v>45162</v>
      </c>
      <c r="AA47" s="9">
        <f t="shared" si="8"/>
        <v>45163</v>
      </c>
      <c r="AB47" s="9">
        <f t="shared" si="8"/>
        <v>45164</v>
      </c>
      <c r="AC47" s="9">
        <f t="shared" si="8"/>
        <v>45165</v>
      </c>
      <c r="AD47" s="9">
        <f t="shared" si="8"/>
        <v>45166</v>
      </c>
      <c r="AE47" s="9">
        <f t="shared" si="8"/>
        <v>45167</v>
      </c>
      <c r="AF47" s="9">
        <f t="shared" si="8"/>
        <v>45168</v>
      </c>
      <c r="AG47" s="13">
        <f t="shared" si="8"/>
        <v>45169</v>
      </c>
      <c r="AH47" s="26"/>
      <c r="AI47" s="125" t="s">
        <v>6</v>
      </c>
      <c r="AJ47" s="125" t="s">
        <v>13</v>
      </c>
      <c r="AK47" s="5"/>
      <c r="AL47" s="128">
        <f>MONTH(C47)</f>
        <v>8</v>
      </c>
      <c r="AM47" s="129"/>
      <c r="AN47" s="130"/>
      <c r="AP47" s="3">
        <v>45516</v>
      </c>
      <c r="AQ47" s="4" t="s">
        <v>44</v>
      </c>
      <c r="AR47" s="4" t="s">
        <v>33</v>
      </c>
    </row>
    <row r="48" spans="1:44" ht="20.100000000000001" customHeight="1" x14ac:dyDescent="0.15">
      <c r="B48" s="19" t="s">
        <v>4</v>
      </c>
      <c r="C48" s="16" t="str">
        <f t="shared" ref="C48:AG48" si="9">TEXT(WEEKDAY(C47),"aaa")</f>
        <v>火</v>
      </c>
      <c r="D48" s="6" t="str">
        <f t="shared" si="9"/>
        <v>水</v>
      </c>
      <c r="E48" s="6" t="str">
        <f t="shared" si="9"/>
        <v>木</v>
      </c>
      <c r="F48" s="6" t="str">
        <f t="shared" si="9"/>
        <v>金</v>
      </c>
      <c r="G48" s="6" t="str">
        <f t="shared" si="9"/>
        <v>土</v>
      </c>
      <c r="H48" s="6" t="str">
        <f t="shared" si="9"/>
        <v>日</v>
      </c>
      <c r="I48" s="6" t="str">
        <f t="shared" si="9"/>
        <v>月</v>
      </c>
      <c r="J48" s="6" t="str">
        <f t="shared" si="9"/>
        <v>火</v>
      </c>
      <c r="K48" s="6" t="str">
        <f t="shared" si="9"/>
        <v>水</v>
      </c>
      <c r="L48" s="6" t="str">
        <f t="shared" si="9"/>
        <v>木</v>
      </c>
      <c r="M48" s="6" t="str">
        <f t="shared" si="9"/>
        <v>金</v>
      </c>
      <c r="N48" s="6" t="str">
        <f t="shared" si="9"/>
        <v>土</v>
      </c>
      <c r="O48" s="6" t="str">
        <f t="shared" si="9"/>
        <v>日</v>
      </c>
      <c r="P48" s="6" t="str">
        <f t="shared" si="9"/>
        <v>月</v>
      </c>
      <c r="Q48" s="6" t="str">
        <f t="shared" si="9"/>
        <v>火</v>
      </c>
      <c r="R48" s="6" t="str">
        <f t="shared" si="9"/>
        <v>水</v>
      </c>
      <c r="S48" s="6" t="str">
        <f t="shared" si="9"/>
        <v>木</v>
      </c>
      <c r="T48" s="6" t="str">
        <f t="shared" si="9"/>
        <v>金</v>
      </c>
      <c r="U48" s="6" t="str">
        <f t="shared" si="9"/>
        <v>土</v>
      </c>
      <c r="V48" s="6" t="str">
        <f t="shared" si="9"/>
        <v>日</v>
      </c>
      <c r="W48" s="6" t="str">
        <f t="shared" si="9"/>
        <v>月</v>
      </c>
      <c r="X48" s="6" t="str">
        <f t="shared" si="9"/>
        <v>火</v>
      </c>
      <c r="Y48" s="6" t="str">
        <f t="shared" si="9"/>
        <v>水</v>
      </c>
      <c r="Z48" s="6" t="str">
        <f t="shared" si="9"/>
        <v>木</v>
      </c>
      <c r="AA48" s="6" t="str">
        <f t="shared" si="9"/>
        <v>金</v>
      </c>
      <c r="AB48" s="6" t="str">
        <f t="shared" si="9"/>
        <v>土</v>
      </c>
      <c r="AC48" s="6" t="str">
        <f t="shared" si="9"/>
        <v>日</v>
      </c>
      <c r="AD48" s="6" t="str">
        <f t="shared" si="9"/>
        <v>月</v>
      </c>
      <c r="AE48" s="6" t="str">
        <f t="shared" si="9"/>
        <v>火</v>
      </c>
      <c r="AF48" s="6" t="str">
        <f t="shared" si="9"/>
        <v>水</v>
      </c>
      <c r="AG48" s="11" t="str">
        <f t="shared" si="9"/>
        <v>木</v>
      </c>
      <c r="AH48" s="5"/>
      <c r="AI48" s="126"/>
      <c r="AJ48" s="126"/>
      <c r="AK48" s="5"/>
      <c r="AL48" s="131"/>
      <c r="AM48" s="132"/>
      <c r="AN48" s="133"/>
      <c r="AP48" s="3">
        <v>45551</v>
      </c>
      <c r="AQ48" s="4" t="s">
        <v>35</v>
      </c>
      <c r="AR48" s="4" t="s">
        <v>33</v>
      </c>
    </row>
    <row r="49" spans="1:44" ht="27.95" customHeight="1" x14ac:dyDescent="0.15">
      <c r="B49" s="150" t="s">
        <v>5</v>
      </c>
      <c r="C49" s="173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76"/>
      <c r="AH49" s="5"/>
      <c r="AI49" s="126"/>
      <c r="AJ49" s="126"/>
      <c r="AK49" s="5"/>
      <c r="AL49" s="179" t="s">
        <v>15</v>
      </c>
      <c r="AM49" s="185"/>
      <c r="AN49" s="43">
        <f>COUNTA(C47:AG47)</f>
        <v>31</v>
      </c>
      <c r="AP49" s="3">
        <v>45557</v>
      </c>
      <c r="AQ49" s="4" t="s">
        <v>36</v>
      </c>
      <c r="AR49" s="4" t="s">
        <v>43</v>
      </c>
    </row>
    <row r="50" spans="1:44" ht="27.95" customHeight="1" x14ac:dyDescent="0.15">
      <c r="B50" s="151"/>
      <c r="C50" s="174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77"/>
      <c r="AH50" s="5"/>
      <c r="AI50" s="126"/>
      <c r="AJ50" s="126"/>
      <c r="AK50" s="5"/>
      <c r="AL50" s="188" t="s">
        <v>21</v>
      </c>
      <c r="AM50" s="189"/>
      <c r="AN50" s="43">
        <f>COUNTA(C52:AG52)</f>
        <v>0</v>
      </c>
      <c r="AP50" s="3"/>
      <c r="AQ50" s="4"/>
      <c r="AR50" s="4"/>
    </row>
    <row r="51" spans="1:44" ht="27.95" customHeight="1" x14ac:dyDescent="0.15">
      <c r="B51" s="172"/>
      <c r="C51" s="175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78"/>
      <c r="AH51" s="5"/>
      <c r="AI51" s="127"/>
      <c r="AJ51" s="127"/>
      <c r="AK51" s="5"/>
      <c r="AL51" s="188" t="s">
        <v>22</v>
      </c>
      <c r="AM51" s="189"/>
      <c r="AN51" s="43">
        <f>COUNTA(C53:AG53)</f>
        <v>0</v>
      </c>
      <c r="AP51" s="3"/>
      <c r="AQ51" s="4"/>
      <c r="AR51" s="4"/>
    </row>
    <row r="52" spans="1:44" ht="27.95" customHeight="1" x14ac:dyDescent="0.15">
      <c r="B52" s="22" t="s">
        <v>2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4"/>
      <c r="AH52" s="5"/>
      <c r="AI52" s="29">
        <f>COUNTIF(C52:AG52,"○")</f>
        <v>0</v>
      </c>
      <c r="AJ52" s="29">
        <f>AJ44+AI52</f>
        <v>1</v>
      </c>
      <c r="AK52" s="5"/>
      <c r="AL52" s="188" t="s">
        <v>23</v>
      </c>
      <c r="AM52" s="189"/>
      <c r="AN52" s="44">
        <f>AN50/AN49</f>
        <v>0</v>
      </c>
      <c r="AP52" s="3">
        <v>45558</v>
      </c>
      <c r="AQ52" s="4" t="s">
        <v>44</v>
      </c>
      <c r="AR52" s="4" t="s">
        <v>33</v>
      </c>
    </row>
    <row r="53" spans="1:44" ht="27.95" customHeight="1" x14ac:dyDescent="0.15">
      <c r="B53" s="20" t="s">
        <v>3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2"/>
      <c r="AH53" s="5"/>
      <c r="AI53" s="29">
        <f>COUNTIF(C53:AG53,"●")</f>
        <v>0</v>
      </c>
      <c r="AJ53" s="29">
        <f>AJ45+AI53</f>
        <v>1</v>
      </c>
      <c r="AK53" s="5"/>
      <c r="AL53" s="183" t="s">
        <v>20</v>
      </c>
      <c r="AM53" s="187"/>
      <c r="AN53" s="66">
        <f>AN51/AN49</f>
        <v>0</v>
      </c>
      <c r="AP53" s="3">
        <v>45579</v>
      </c>
      <c r="AQ53" s="4" t="s">
        <v>37</v>
      </c>
      <c r="AR53" s="4" t="s">
        <v>33</v>
      </c>
    </row>
    <row r="54" spans="1:44" ht="20.100000000000001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6"/>
      <c r="AL54" s="5"/>
      <c r="AM54" s="5"/>
      <c r="AN54" s="5"/>
      <c r="AP54" s="3">
        <v>45599</v>
      </c>
      <c r="AQ54" s="4" t="s">
        <v>38</v>
      </c>
      <c r="AR54" s="4" t="s">
        <v>43</v>
      </c>
    </row>
    <row r="55" spans="1:44" ht="20.100000000000001" customHeight="1" x14ac:dyDescent="0.15">
      <c r="A55" s="14">
        <v>9</v>
      </c>
      <c r="B55" s="18" t="s">
        <v>49</v>
      </c>
      <c r="C55" s="15">
        <f>DATE(A15,A55,1)</f>
        <v>45170</v>
      </c>
      <c r="D55" s="9">
        <f>C55+1</f>
        <v>45171</v>
      </c>
      <c r="E55" s="9">
        <f t="shared" ref="E55:AG55" si="10">D55+1</f>
        <v>45172</v>
      </c>
      <c r="F55" s="9">
        <f t="shared" si="10"/>
        <v>45173</v>
      </c>
      <c r="G55" s="9">
        <f t="shared" si="10"/>
        <v>45174</v>
      </c>
      <c r="H55" s="9">
        <f t="shared" si="10"/>
        <v>45175</v>
      </c>
      <c r="I55" s="9">
        <f t="shared" si="10"/>
        <v>45176</v>
      </c>
      <c r="J55" s="9">
        <f t="shared" si="10"/>
        <v>45177</v>
      </c>
      <c r="K55" s="9">
        <f t="shared" si="10"/>
        <v>45178</v>
      </c>
      <c r="L55" s="9">
        <f t="shared" si="10"/>
        <v>45179</v>
      </c>
      <c r="M55" s="9">
        <f t="shared" si="10"/>
        <v>45180</v>
      </c>
      <c r="N55" s="9">
        <f t="shared" si="10"/>
        <v>45181</v>
      </c>
      <c r="O55" s="9">
        <f t="shared" si="10"/>
        <v>45182</v>
      </c>
      <c r="P55" s="9">
        <f t="shared" si="10"/>
        <v>45183</v>
      </c>
      <c r="Q55" s="9">
        <f t="shared" si="10"/>
        <v>45184</v>
      </c>
      <c r="R55" s="9">
        <f t="shared" si="10"/>
        <v>45185</v>
      </c>
      <c r="S55" s="9">
        <f t="shared" si="10"/>
        <v>45186</v>
      </c>
      <c r="T55" s="9">
        <f t="shared" si="10"/>
        <v>45187</v>
      </c>
      <c r="U55" s="9">
        <f t="shared" si="10"/>
        <v>45188</v>
      </c>
      <c r="V55" s="9">
        <f t="shared" si="10"/>
        <v>45189</v>
      </c>
      <c r="W55" s="9">
        <f t="shared" si="10"/>
        <v>45190</v>
      </c>
      <c r="X55" s="9">
        <f t="shared" si="10"/>
        <v>45191</v>
      </c>
      <c r="Y55" s="9">
        <f t="shared" si="10"/>
        <v>45192</v>
      </c>
      <c r="Z55" s="9">
        <f t="shared" si="10"/>
        <v>45193</v>
      </c>
      <c r="AA55" s="9">
        <f t="shared" si="10"/>
        <v>45194</v>
      </c>
      <c r="AB55" s="9">
        <f t="shared" si="10"/>
        <v>45195</v>
      </c>
      <c r="AC55" s="9">
        <f t="shared" si="10"/>
        <v>45196</v>
      </c>
      <c r="AD55" s="9">
        <f t="shared" si="10"/>
        <v>45197</v>
      </c>
      <c r="AE55" s="9">
        <f t="shared" si="10"/>
        <v>45198</v>
      </c>
      <c r="AF55" s="9">
        <f t="shared" si="10"/>
        <v>45199</v>
      </c>
      <c r="AG55" s="13">
        <f t="shared" si="10"/>
        <v>45200</v>
      </c>
      <c r="AH55" s="26"/>
      <c r="AI55" s="125" t="s">
        <v>6</v>
      </c>
      <c r="AJ55" s="125" t="s">
        <v>13</v>
      </c>
      <c r="AK55" s="5"/>
      <c r="AL55" s="128">
        <f>MONTH(C55)</f>
        <v>9</v>
      </c>
      <c r="AM55" s="129"/>
      <c r="AN55" s="130"/>
      <c r="AP55" s="3">
        <v>45600</v>
      </c>
      <c r="AQ55" s="4" t="s">
        <v>44</v>
      </c>
      <c r="AR55" s="4" t="s">
        <v>33</v>
      </c>
    </row>
    <row r="56" spans="1:44" ht="20.100000000000001" customHeight="1" x14ac:dyDescent="0.15">
      <c r="B56" s="19" t="s">
        <v>4</v>
      </c>
      <c r="C56" s="16" t="str">
        <f t="shared" ref="C56:AG56" si="11">TEXT(WEEKDAY(C55),"aaa")</f>
        <v>金</v>
      </c>
      <c r="D56" s="6" t="str">
        <f t="shared" si="11"/>
        <v>土</v>
      </c>
      <c r="E56" s="6" t="str">
        <f t="shared" si="11"/>
        <v>日</v>
      </c>
      <c r="F56" s="6" t="str">
        <f t="shared" si="11"/>
        <v>月</v>
      </c>
      <c r="G56" s="6" t="str">
        <f t="shared" si="11"/>
        <v>火</v>
      </c>
      <c r="H56" s="6" t="str">
        <f t="shared" si="11"/>
        <v>水</v>
      </c>
      <c r="I56" s="6" t="str">
        <f t="shared" si="11"/>
        <v>木</v>
      </c>
      <c r="J56" s="6" t="str">
        <f t="shared" si="11"/>
        <v>金</v>
      </c>
      <c r="K56" s="6" t="str">
        <f t="shared" si="11"/>
        <v>土</v>
      </c>
      <c r="L56" s="6" t="str">
        <f t="shared" si="11"/>
        <v>日</v>
      </c>
      <c r="M56" s="6" t="str">
        <f t="shared" si="11"/>
        <v>月</v>
      </c>
      <c r="N56" s="6" t="str">
        <f t="shared" si="11"/>
        <v>火</v>
      </c>
      <c r="O56" s="6" t="str">
        <f t="shared" si="11"/>
        <v>水</v>
      </c>
      <c r="P56" s="6" t="str">
        <f t="shared" si="11"/>
        <v>木</v>
      </c>
      <c r="Q56" s="6" t="str">
        <f t="shared" si="11"/>
        <v>金</v>
      </c>
      <c r="R56" s="6" t="str">
        <f t="shared" si="11"/>
        <v>土</v>
      </c>
      <c r="S56" s="6" t="str">
        <f t="shared" si="11"/>
        <v>日</v>
      </c>
      <c r="T56" s="6" t="str">
        <f t="shared" si="11"/>
        <v>月</v>
      </c>
      <c r="U56" s="6" t="str">
        <f t="shared" si="11"/>
        <v>火</v>
      </c>
      <c r="V56" s="6" t="str">
        <f t="shared" si="11"/>
        <v>水</v>
      </c>
      <c r="W56" s="6" t="str">
        <f t="shared" si="11"/>
        <v>木</v>
      </c>
      <c r="X56" s="6" t="str">
        <f t="shared" si="11"/>
        <v>金</v>
      </c>
      <c r="Y56" s="6" t="str">
        <f t="shared" si="11"/>
        <v>土</v>
      </c>
      <c r="Z56" s="6" t="str">
        <f t="shared" si="11"/>
        <v>日</v>
      </c>
      <c r="AA56" s="6" t="str">
        <f t="shared" si="11"/>
        <v>月</v>
      </c>
      <c r="AB56" s="6" t="str">
        <f t="shared" si="11"/>
        <v>火</v>
      </c>
      <c r="AC56" s="6" t="str">
        <f t="shared" si="11"/>
        <v>水</v>
      </c>
      <c r="AD56" s="6" t="str">
        <f t="shared" si="11"/>
        <v>木</v>
      </c>
      <c r="AE56" s="6" t="str">
        <f t="shared" si="11"/>
        <v>金</v>
      </c>
      <c r="AF56" s="6" t="str">
        <f t="shared" si="11"/>
        <v>土</v>
      </c>
      <c r="AG56" s="11" t="str">
        <f t="shared" si="11"/>
        <v>日</v>
      </c>
      <c r="AH56" s="5"/>
      <c r="AI56" s="126"/>
      <c r="AJ56" s="126"/>
      <c r="AK56" s="5"/>
      <c r="AL56" s="131"/>
      <c r="AM56" s="132"/>
      <c r="AN56" s="133"/>
      <c r="AP56" s="3">
        <v>45619</v>
      </c>
      <c r="AQ56" s="4" t="s">
        <v>39</v>
      </c>
      <c r="AR56" s="4" t="s">
        <v>25</v>
      </c>
    </row>
    <row r="57" spans="1:44" ht="27.95" customHeight="1" x14ac:dyDescent="0.15">
      <c r="B57" s="150" t="s">
        <v>5</v>
      </c>
      <c r="C57" s="173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76"/>
      <c r="AH57" s="5"/>
      <c r="AI57" s="126"/>
      <c r="AJ57" s="126"/>
      <c r="AK57" s="5"/>
      <c r="AL57" s="179" t="s">
        <v>15</v>
      </c>
      <c r="AM57" s="185"/>
      <c r="AN57" s="43">
        <f>COUNTA(C55:AG55)</f>
        <v>31</v>
      </c>
      <c r="AP57" s="3">
        <v>45658</v>
      </c>
      <c r="AQ57" s="4" t="s">
        <v>40</v>
      </c>
      <c r="AR57" s="4" t="s">
        <v>27</v>
      </c>
    </row>
    <row r="58" spans="1:44" ht="27.95" customHeight="1" x14ac:dyDescent="0.15">
      <c r="B58" s="151"/>
      <c r="C58" s="174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77"/>
      <c r="AH58" s="5"/>
      <c r="AI58" s="126"/>
      <c r="AJ58" s="126"/>
      <c r="AK58" s="5"/>
      <c r="AL58" s="188" t="s">
        <v>21</v>
      </c>
      <c r="AM58" s="189"/>
      <c r="AN58" s="43">
        <f>COUNTA(C60:AG60)</f>
        <v>0</v>
      </c>
      <c r="AP58" s="3"/>
      <c r="AQ58" s="4"/>
      <c r="AR58" s="4"/>
    </row>
    <row r="59" spans="1:44" ht="27.95" customHeight="1" x14ac:dyDescent="0.15">
      <c r="B59" s="172"/>
      <c r="C59" s="175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78"/>
      <c r="AH59" s="5"/>
      <c r="AI59" s="127"/>
      <c r="AJ59" s="127"/>
      <c r="AK59" s="5"/>
      <c r="AL59" s="188" t="s">
        <v>22</v>
      </c>
      <c r="AM59" s="189"/>
      <c r="AN59" s="43">
        <f>COUNTA(C61:AG61)</f>
        <v>0</v>
      </c>
      <c r="AP59" s="3"/>
      <c r="AQ59" s="4"/>
      <c r="AR59" s="4"/>
    </row>
    <row r="60" spans="1:44" ht="27.95" customHeight="1" x14ac:dyDescent="0.15">
      <c r="B60" s="22" t="s">
        <v>2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4"/>
      <c r="AH60" s="5"/>
      <c r="AI60" s="29">
        <f>COUNTIF(C60:AG60,"○")</f>
        <v>0</v>
      </c>
      <c r="AJ60" s="29">
        <f>AJ52+AI60</f>
        <v>1</v>
      </c>
      <c r="AK60" s="5"/>
      <c r="AL60" s="188" t="s">
        <v>23</v>
      </c>
      <c r="AM60" s="189"/>
      <c r="AN60" s="44">
        <f>AN58/AN57</f>
        <v>0</v>
      </c>
      <c r="AP60" s="3">
        <v>45670</v>
      </c>
      <c r="AQ60" s="4" t="s">
        <v>41</v>
      </c>
      <c r="AR60" s="4" t="s">
        <v>33</v>
      </c>
    </row>
    <row r="61" spans="1:44" ht="27.95" customHeight="1" x14ac:dyDescent="0.15">
      <c r="B61" s="20" t="s">
        <v>3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2"/>
      <c r="AH61" s="5"/>
      <c r="AI61" s="29">
        <f>COUNTIF(C61:AG61,"●")</f>
        <v>0</v>
      </c>
      <c r="AJ61" s="29">
        <f>AJ53+AI61</f>
        <v>1</v>
      </c>
      <c r="AK61" s="5"/>
      <c r="AL61" s="190" t="s">
        <v>20</v>
      </c>
      <c r="AM61" s="191"/>
      <c r="AN61" s="65">
        <f>AN59/AN57</f>
        <v>0</v>
      </c>
      <c r="AP61" s="3">
        <v>45699</v>
      </c>
      <c r="AQ61" s="4" t="s">
        <v>42</v>
      </c>
      <c r="AR61" s="4" t="s">
        <v>47</v>
      </c>
    </row>
    <row r="62" spans="1:44" ht="20.100000000000001" customHeight="1" x14ac:dyDescent="0.1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26"/>
      <c r="AL62" s="5"/>
      <c r="AM62" s="5"/>
      <c r="AN62" s="5"/>
      <c r="AP62" s="3">
        <v>45711</v>
      </c>
      <c r="AQ62" s="4" t="s">
        <v>45</v>
      </c>
      <c r="AR62" s="4" t="s">
        <v>43</v>
      </c>
    </row>
    <row r="63" spans="1:44" ht="20.100000000000001" customHeight="1" x14ac:dyDescent="0.15">
      <c r="A63" s="14">
        <v>10</v>
      </c>
      <c r="B63" s="18" t="s">
        <v>49</v>
      </c>
      <c r="C63" s="15">
        <f>DATE(A15,A63,1)</f>
        <v>45200</v>
      </c>
      <c r="D63" s="9">
        <f>C63+1</f>
        <v>45201</v>
      </c>
      <c r="E63" s="9">
        <f t="shared" ref="E63:AG63" si="12">D63+1</f>
        <v>45202</v>
      </c>
      <c r="F63" s="9">
        <f t="shared" si="12"/>
        <v>45203</v>
      </c>
      <c r="G63" s="9">
        <f t="shared" si="12"/>
        <v>45204</v>
      </c>
      <c r="H63" s="9">
        <f t="shared" si="12"/>
        <v>45205</v>
      </c>
      <c r="I63" s="9">
        <f t="shared" si="12"/>
        <v>45206</v>
      </c>
      <c r="J63" s="9">
        <f t="shared" si="12"/>
        <v>45207</v>
      </c>
      <c r="K63" s="9">
        <f t="shared" si="12"/>
        <v>45208</v>
      </c>
      <c r="L63" s="9">
        <f t="shared" si="12"/>
        <v>45209</v>
      </c>
      <c r="M63" s="9">
        <f t="shared" si="12"/>
        <v>45210</v>
      </c>
      <c r="N63" s="9">
        <f t="shared" si="12"/>
        <v>45211</v>
      </c>
      <c r="O63" s="9">
        <f t="shared" si="12"/>
        <v>45212</v>
      </c>
      <c r="P63" s="9">
        <f t="shared" si="12"/>
        <v>45213</v>
      </c>
      <c r="Q63" s="9">
        <f t="shared" si="12"/>
        <v>45214</v>
      </c>
      <c r="R63" s="9">
        <f t="shared" si="12"/>
        <v>45215</v>
      </c>
      <c r="S63" s="9">
        <f t="shared" si="12"/>
        <v>45216</v>
      </c>
      <c r="T63" s="9">
        <f t="shared" si="12"/>
        <v>45217</v>
      </c>
      <c r="U63" s="9">
        <f t="shared" si="12"/>
        <v>45218</v>
      </c>
      <c r="V63" s="9">
        <f t="shared" si="12"/>
        <v>45219</v>
      </c>
      <c r="W63" s="9">
        <f t="shared" si="12"/>
        <v>45220</v>
      </c>
      <c r="X63" s="9">
        <f t="shared" si="12"/>
        <v>45221</v>
      </c>
      <c r="Y63" s="9">
        <f t="shared" si="12"/>
        <v>45222</v>
      </c>
      <c r="Z63" s="9">
        <f t="shared" si="12"/>
        <v>45223</v>
      </c>
      <c r="AA63" s="9">
        <f t="shared" si="12"/>
        <v>45224</v>
      </c>
      <c r="AB63" s="9">
        <f t="shared" si="12"/>
        <v>45225</v>
      </c>
      <c r="AC63" s="9">
        <f t="shared" si="12"/>
        <v>45226</v>
      </c>
      <c r="AD63" s="9">
        <f t="shared" si="12"/>
        <v>45227</v>
      </c>
      <c r="AE63" s="9">
        <f t="shared" si="12"/>
        <v>45228</v>
      </c>
      <c r="AF63" s="9">
        <f t="shared" si="12"/>
        <v>45229</v>
      </c>
      <c r="AG63" s="13">
        <f t="shared" si="12"/>
        <v>45230</v>
      </c>
      <c r="AH63" s="26"/>
      <c r="AI63" s="125" t="s">
        <v>6</v>
      </c>
      <c r="AJ63" s="125" t="s">
        <v>13</v>
      </c>
      <c r="AK63" s="5"/>
      <c r="AL63" s="128">
        <f>MONTH(C63)</f>
        <v>10</v>
      </c>
      <c r="AM63" s="129"/>
      <c r="AN63" s="130"/>
      <c r="AP63" s="3">
        <v>45712</v>
      </c>
      <c r="AQ63" s="4" t="s">
        <v>44</v>
      </c>
      <c r="AR63" s="4" t="s">
        <v>33</v>
      </c>
    </row>
    <row r="64" spans="1:44" ht="20.100000000000001" customHeight="1" x14ac:dyDescent="0.15">
      <c r="B64" s="19" t="s">
        <v>4</v>
      </c>
      <c r="C64" s="16" t="str">
        <f t="shared" ref="C64:AG64" si="13">TEXT(WEEKDAY(C63),"aaa")</f>
        <v>日</v>
      </c>
      <c r="D64" s="6" t="str">
        <f t="shared" si="13"/>
        <v>月</v>
      </c>
      <c r="E64" s="6" t="str">
        <f t="shared" si="13"/>
        <v>火</v>
      </c>
      <c r="F64" s="6" t="str">
        <f t="shared" si="13"/>
        <v>水</v>
      </c>
      <c r="G64" s="6" t="str">
        <f t="shared" si="13"/>
        <v>木</v>
      </c>
      <c r="H64" s="6" t="str">
        <f t="shared" si="13"/>
        <v>金</v>
      </c>
      <c r="I64" s="6" t="str">
        <f t="shared" si="13"/>
        <v>土</v>
      </c>
      <c r="J64" s="6" t="str">
        <f t="shared" si="13"/>
        <v>日</v>
      </c>
      <c r="K64" s="6" t="str">
        <f t="shared" si="13"/>
        <v>月</v>
      </c>
      <c r="L64" s="6" t="str">
        <f t="shared" si="13"/>
        <v>火</v>
      </c>
      <c r="M64" s="6" t="str">
        <f t="shared" si="13"/>
        <v>水</v>
      </c>
      <c r="N64" s="6" t="str">
        <f t="shared" si="13"/>
        <v>木</v>
      </c>
      <c r="O64" s="6" t="str">
        <f t="shared" si="13"/>
        <v>金</v>
      </c>
      <c r="P64" s="6" t="str">
        <f t="shared" si="13"/>
        <v>土</v>
      </c>
      <c r="Q64" s="6" t="str">
        <f t="shared" si="13"/>
        <v>日</v>
      </c>
      <c r="R64" s="6" t="str">
        <f t="shared" si="13"/>
        <v>月</v>
      </c>
      <c r="S64" s="6" t="str">
        <f t="shared" si="13"/>
        <v>火</v>
      </c>
      <c r="T64" s="6" t="str">
        <f t="shared" si="13"/>
        <v>水</v>
      </c>
      <c r="U64" s="6" t="str">
        <f t="shared" si="13"/>
        <v>木</v>
      </c>
      <c r="V64" s="6" t="str">
        <f t="shared" si="13"/>
        <v>金</v>
      </c>
      <c r="W64" s="6" t="str">
        <f t="shared" si="13"/>
        <v>土</v>
      </c>
      <c r="X64" s="6" t="str">
        <f t="shared" si="13"/>
        <v>日</v>
      </c>
      <c r="Y64" s="6" t="str">
        <f t="shared" si="13"/>
        <v>月</v>
      </c>
      <c r="Z64" s="6" t="str">
        <f t="shared" si="13"/>
        <v>火</v>
      </c>
      <c r="AA64" s="6" t="str">
        <f t="shared" si="13"/>
        <v>水</v>
      </c>
      <c r="AB64" s="6" t="str">
        <f t="shared" si="13"/>
        <v>木</v>
      </c>
      <c r="AC64" s="6" t="str">
        <f t="shared" si="13"/>
        <v>金</v>
      </c>
      <c r="AD64" s="6" t="str">
        <f t="shared" si="13"/>
        <v>土</v>
      </c>
      <c r="AE64" s="6" t="str">
        <f t="shared" si="13"/>
        <v>日</v>
      </c>
      <c r="AF64" s="6" t="str">
        <f t="shared" si="13"/>
        <v>月</v>
      </c>
      <c r="AG64" s="11" t="str">
        <f t="shared" si="13"/>
        <v>火</v>
      </c>
      <c r="AH64" s="5"/>
      <c r="AI64" s="126"/>
      <c r="AJ64" s="126"/>
      <c r="AK64" s="5"/>
      <c r="AL64" s="131"/>
      <c r="AM64" s="132"/>
      <c r="AN64" s="133"/>
      <c r="AP64" s="3">
        <v>45736</v>
      </c>
      <c r="AQ64" s="4" t="s">
        <v>46</v>
      </c>
      <c r="AR64" s="4" t="s">
        <v>29</v>
      </c>
    </row>
    <row r="65" spans="1:40" ht="27.95" customHeight="1" x14ac:dyDescent="0.15">
      <c r="B65" s="150" t="s">
        <v>5</v>
      </c>
      <c r="C65" s="173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76"/>
      <c r="AH65" s="5"/>
      <c r="AI65" s="126"/>
      <c r="AJ65" s="126"/>
      <c r="AK65" s="5"/>
      <c r="AL65" s="179" t="s">
        <v>15</v>
      </c>
      <c r="AM65" s="185"/>
      <c r="AN65" s="43">
        <f>COUNTA(C63:AG63)</f>
        <v>31</v>
      </c>
    </row>
    <row r="66" spans="1:40" ht="27.95" customHeight="1" x14ac:dyDescent="0.15">
      <c r="B66" s="151"/>
      <c r="C66" s="174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77"/>
      <c r="AH66" s="5"/>
      <c r="AI66" s="126"/>
      <c r="AJ66" s="126"/>
      <c r="AK66" s="5"/>
      <c r="AL66" s="188" t="s">
        <v>21</v>
      </c>
      <c r="AM66" s="189"/>
      <c r="AN66" s="43">
        <f>COUNTA(C68:AG68)</f>
        <v>0</v>
      </c>
    </row>
    <row r="67" spans="1:40" ht="27.95" customHeight="1" x14ac:dyDescent="0.15">
      <c r="B67" s="172"/>
      <c r="C67" s="175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78"/>
      <c r="AH67" s="5"/>
      <c r="AI67" s="127"/>
      <c r="AJ67" s="127"/>
      <c r="AK67" s="5"/>
      <c r="AL67" s="188" t="s">
        <v>22</v>
      </c>
      <c r="AM67" s="189"/>
      <c r="AN67" s="43">
        <f>COUNTA(C69:AG69)</f>
        <v>0</v>
      </c>
    </row>
    <row r="68" spans="1:40" ht="27.95" customHeight="1" x14ac:dyDescent="0.15">
      <c r="B68" s="22" t="s">
        <v>2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  <c r="AH68" s="5"/>
      <c r="AI68" s="29">
        <f>COUNTIF(C68:AG68,"○")</f>
        <v>0</v>
      </c>
      <c r="AJ68" s="29">
        <f>AJ60+AI68</f>
        <v>1</v>
      </c>
      <c r="AK68" s="5"/>
      <c r="AL68" s="188" t="s">
        <v>23</v>
      </c>
      <c r="AM68" s="189"/>
      <c r="AN68" s="44">
        <f>AN66/AN65</f>
        <v>0</v>
      </c>
    </row>
    <row r="69" spans="1:40" ht="27.95" customHeight="1" x14ac:dyDescent="0.15">
      <c r="B69" s="20" t="s">
        <v>3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2"/>
      <c r="AH69" s="5"/>
      <c r="AI69" s="29">
        <f>COUNTIF(C69:AG69,"●")</f>
        <v>0</v>
      </c>
      <c r="AJ69" s="29">
        <f>AJ61+AI69</f>
        <v>1</v>
      </c>
      <c r="AK69" s="5"/>
      <c r="AL69" s="183" t="s">
        <v>20</v>
      </c>
      <c r="AM69" s="187"/>
      <c r="AN69" s="66">
        <f>AN67/AN65</f>
        <v>0</v>
      </c>
    </row>
    <row r="70" spans="1:40" ht="20.100000000000001" customHeight="1" x14ac:dyDescent="0.1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26"/>
      <c r="AL70" s="5"/>
      <c r="AM70" s="5"/>
      <c r="AN70" s="5"/>
    </row>
    <row r="71" spans="1:40" ht="20.100000000000001" customHeight="1" x14ac:dyDescent="0.15">
      <c r="A71" s="14">
        <v>11</v>
      </c>
      <c r="B71" s="18" t="s">
        <v>49</v>
      </c>
      <c r="C71" s="15">
        <f>DATE(A15,A71,1)</f>
        <v>45231</v>
      </c>
      <c r="D71" s="9">
        <f>C71+1</f>
        <v>45232</v>
      </c>
      <c r="E71" s="9">
        <f t="shared" ref="E71:AF71" si="14">D71+1</f>
        <v>45233</v>
      </c>
      <c r="F71" s="9">
        <f t="shared" si="14"/>
        <v>45234</v>
      </c>
      <c r="G71" s="9">
        <f t="shared" si="14"/>
        <v>45235</v>
      </c>
      <c r="H71" s="9">
        <f t="shared" si="14"/>
        <v>45236</v>
      </c>
      <c r="I71" s="9">
        <f t="shared" si="14"/>
        <v>45237</v>
      </c>
      <c r="J71" s="9">
        <f t="shared" si="14"/>
        <v>45238</v>
      </c>
      <c r="K71" s="9">
        <f t="shared" si="14"/>
        <v>45239</v>
      </c>
      <c r="L71" s="9">
        <f t="shared" si="14"/>
        <v>45240</v>
      </c>
      <c r="M71" s="9">
        <f t="shared" si="14"/>
        <v>45241</v>
      </c>
      <c r="N71" s="9">
        <f t="shared" si="14"/>
        <v>45242</v>
      </c>
      <c r="O71" s="9">
        <f t="shared" si="14"/>
        <v>45243</v>
      </c>
      <c r="P71" s="9">
        <f t="shared" si="14"/>
        <v>45244</v>
      </c>
      <c r="Q71" s="9">
        <f t="shared" si="14"/>
        <v>45245</v>
      </c>
      <c r="R71" s="9">
        <f t="shared" si="14"/>
        <v>45246</v>
      </c>
      <c r="S71" s="9">
        <f t="shared" si="14"/>
        <v>45247</v>
      </c>
      <c r="T71" s="9">
        <f t="shared" si="14"/>
        <v>45248</v>
      </c>
      <c r="U71" s="9">
        <f t="shared" si="14"/>
        <v>45249</v>
      </c>
      <c r="V71" s="9">
        <f t="shared" si="14"/>
        <v>45250</v>
      </c>
      <c r="W71" s="9">
        <f t="shared" si="14"/>
        <v>45251</v>
      </c>
      <c r="X71" s="9">
        <f t="shared" si="14"/>
        <v>45252</v>
      </c>
      <c r="Y71" s="9">
        <f t="shared" si="14"/>
        <v>45253</v>
      </c>
      <c r="Z71" s="9">
        <f t="shared" si="14"/>
        <v>45254</v>
      </c>
      <c r="AA71" s="9">
        <f t="shared" si="14"/>
        <v>45255</v>
      </c>
      <c r="AB71" s="9">
        <f t="shared" si="14"/>
        <v>45256</v>
      </c>
      <c r="AC71" s="9">
        <f t="shared" si="14"/>
        <v>45257</v>
      </c>
      <c r="AD71" s="9">
        <f t="shared" si="14"/>
        <v>45258</v>
      </c>
      <c r="AE71" s="9">
        <f t="shared" si="14"/>
        <v>45259</v>
      </c>
      <c r="AF71" s="9">
        <f t="shared" si="14"/>
        <v>45260</v>
      </c>
      <c r="AG71" s="13"/>
      <c r="AH71" s="26"/>
      <c r="AI71" s="125" t="s">
        <v>6</v>
      </c>
      <c r="AJ71" s="125" t="s">
        <v>13</v>
      </c>
      <c r="AK71" s="5"/>
      <c r="AL71" s="128">
        <f>MONTH(C71)</f>
        <v>11</v>
      </c>
      <c r="AM71" s="129"/>
      <c r="AN71" s="130"/>
    </row>
    <row r="72" spans="1:40" ht="20.100000000000001" customHeight="1" x14ac:dyDescent="0.15">
      <c r="B72" s="19" t="s">
        <v>4</v>
      </c>
      <c r="C72" s="16" t="str">
        <f t="shared" ref="C72:AF72" si="15">TEXT(WEEKDAY(C71),"aaa")</f>
        <v>水</v>
      </c>
      <c r="D72" s="6" t="str">
        <f t="shared" si="15"/>
        <v>木</v>
      </c>
      <c r="E72" s="6" t="str">
        <f t="shared" si="15"/>
        <v>金</v>
      </c>
      <c r="F72" s="6" t="str">
        <f t="shared" si="15"/>
        <v>土</v>
      </c>
      <c r="G72" s="6" t="str">
        <f t="shared" si="15"/>
        <v>日</v>
      </c>
      <c r="H72" s="6" t="str">
        <f t="shared" si="15"/>
        <v>月</v>
      </c>
      <c r="I72" s="6" t="str">
        <f t="shared" si="15"/>
        <v>火</v>
      </c>
      <c r="J72" s="6" t="str">
        <f t="shared" si="15"/>
        <v>水</v>
      </c>
      <c r="K72" s="6" t="str">
        <f t="shared" si="15"/>
        <v>木</v>
      </c>
      <c r="L72" s="6" t="str">
        <f t="shared" si="15"/>
        <v>金</v>
      </c>
      <c r="M72" s="6" t="str">
        <f t="shared" si="15"/>
        <v>土</v>
      </c>
      <c r="N72" s="6" t="str">
        <f t="shared" si="15"/>
        <v>日</v>
      </c>
      <c r="O72" s="6" t="str">
        <f t="shared" si="15"/>
        <v>月</v>
      </c>
      <c r="P72" s="6" t="str">
        <f t="shared" si="15"/>
        <v>火</v>
      </c>
      <c r="Q72" s="6" t="str">
        <f t="shared" si="15"/>
        <v>水</v>
      </c>
      <c r="R72" s="6" t="str">
        <f t="shared" si="15"/>
        <v>木</v>
      </c>
      <c r="S72" s="6" t="str">
        <f t="shared" si="15"/>
        <v>金</v>
      </c>
      <c r="T72" s="6" t="str">
        <f t="shared" si="15"/>
        <v>土</v>
      </c>
      <c r="U72" s="6" t="str">
        <f t="shared" si="15"/>
        <v>日</v>
      </c>
      <c r="V72" s="6" t="str">
        <f t="shared" si="15"/>
        <v>月</v>
      </c>
      <c r="W72" s="6" t="str">
        <f t="shared" si="15"/>
        <v>火</v>
      </c>
      <c r="X72" s="6" t="str">
        <f t="shared" si="15"/>
        <v>水</v>
      </c>
      <c r="Y72" s="6" t="str">
        <f t="shared" si="15"/>
        <v>木</v>
      </c>
      <c r="Z72" s="6" t="str">
        <f t="shared" si="15"/>
        <v>金</v>
      </c>
      <c r="AA72" s="6" t="str">
        <f t="shared" si="15"/>
        <v>土</v>
      </c>
      <c r="AB72" s="6" t="str">
        <f t="shared" si="15"/>
        <v>日</v>
      </c>
      <c r="AC72" s="6" t="str">
        <f t="shared" si="15"/>
        <v>月</v>
      </c>
      <c r="AD72" s="6" t="str">
        <f t="shared" si="15"/>
        <v>火</v>
      </c>
      <c r="AE72" s="6" t="str">
        <f t="shared" si="15"/>
        <v>水</v>
      </c>
      <c r="AF72" s="6" t="str">
        <f t="shared" si="15"/>
        <v>木</v>
      </c>
      <c r="AG72" s="11"/>
      <c r="AH72" s="5"/>
      <c r="AI72" s="126"/>
      <c r="AJ72" s="126"/>
      <c r="AK72" s="5"/>
      <c r="AL72" s="131"/>
      <c r="AM72" s="132"/>
      <c r="AN72" s="133"/>
    </row>
    <row r="73" spans="1:40" ht="27.95" customHeight="1" x14ac:dyDescent="0.15">
      <c r="B73" s="150" t="s">
        <v>5</v>
      </c>
      <c r="C73" s="173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76"/>
      <c r="AH73" s="5"/>
      <c r="AI73" s="126"/>
      <c r="AJ73" s="126"/>
      <c r="AK73" s="5"/>
      <c r="AL73" s="179" t="s">
        <v>15</v>
      </c>
      <c r="AM73" s="185"/>
      <c r="AN73" s="43">
        <f>COUNTA(C71:AG71)</f>
        <v>30</v>
      </c>
    </row>
    <row r="74" spans="1:40" ht="27.95" customHeight="1" x14ac:dyDescent="0.15">
      <c r="B74" s="151"/>
      <c r="C74" s="174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77"/>
      <c r="AH74" s="5"/>
      <c r="AI74" s="126"/>
      <c r="AJ74" s="126"/>
      <c r="AK74" s="5"/>
      <c r="AL74" s="188" t="s">
        <v>21</v>
      </c>
      <c r="AM74" s="189"/>
      <c r="AN74" s="43">
        <f>COUNTA(C76:AG76)</f>
        <v>0</v>
      </c>
    </row>
    <row r="75" spans="1:40" ht="27.95" customHeight="1" x14ac:dyDescent="0.15">
      <c r="B75" s="172"/>
      <c r="C75" s="175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78"/>
      <c r="AH75" s="5"/>
      <c r="AI75" s="127"/>
      <c r="AJ75" s="127"/>
      <c r="AK75" s="5"/>
      <c r="AL75" s="188" t="s">
        <v>22</v>
      </c>
      <c r="AM75" s="189"/>
      <c r="AN75" s="43">
        <f>COUNTA(C77:AG77)</f>
        <v>0</v>
      </c>
    </row>
    <row r="76" spans="1:40" ht="27.95" customHeight="1" x14ac:dyDescent="0.15">
      <c r="B76" s="22" t="s">
        <v>2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4"/>
      <c r="AH76" s="5"/>
      <c r="AI76" s="29">
        <f>COUNTIF(C76:AG76,"○")</f>
        <v>0</v>
      </c>
      <c r="AJ76" s="29">
        <f>AJ68+AI76</f>
        <v>1</v>
      </c>
      <c r="AK76" s="5"/>
      <c r="AL76" s="188" t="s">
        <v>23</v>
      </c>
      <c r="AM76" s="189"/>
      <c r="AN76" s="44">
        <f>AN74/AN73</f>
        <v>0</v>
      </c>
    </row>
    <row r="77" spans="1:40" ht="27.95" customHeight="1" x14ac:dyDescent="0.15">
      <c r="B77" s="20" t="s">
        <v>3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2"/>
      <c r="AH77" s="5"/>
      <c r="AI77" s="29">
        <f>COUNTIF(C77:AG77,"●")</f>
        <v>0</v>
      </c>
      <c r="AJ77" s="29">
        <f>AJ69+AI77</f>
        <v>1</v>
      </c>
      <c r="AK77" s="5"/>
      <c r="AL77" s="190" t="s">
        <v>20</v>
      </c>
      <c r="AM77" s="191"/>
      <c r="AN77" s="65">
        <f>AN75/AN73</f>
        <v>0</v>
      </c>
    </row>
    <row r="78" spans="1:40" ht="20.100000000000001" customHeight="1" x14ac:dyDescent="0.1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26"/>
      <c r="AL78" s="5"/>
      <c r="AM78" s="5"/>
      <c r="AN78" s="5"/>
    </row>
    <row r="79" spans="1:40" ht="20.100000000000001" customHeight="1" x14ac:dyDescent="0.15">
      <c r="A79" s="14">
        <v>12</v>
      </c>
      <c r="B79" s="18" t="s">
        <v>49</v>
      </c>
      <c r="C79" s="15">
        <f>DATE(A15,A79,1)</f>
        <v>45261</v>
      </c>
      <c r="D79" s="9">
        <f>C79+1</f>
        <v>45262</v>
      </c>
      <c r="E79" s="9">
        <f t="shared" ref="E79:AG79" si="16">D79+1</f>
        <v>45263</v>
      </c>
      <c r="F79" s="9">
        <f t="shared" si="16"/>
        <v>45264</v>
      </c>
      <c r="G79" s="9">
        <f t="shared" si="16"/>
        <v>45265</v>
      </c>
      <c r="H79" s="9">
        <f t="shared" si="16"/>
        <v>45266</v>
      </c>
      <c r="I79" s="9">
        <f t="shared" si="16"/>
        <v>45267</v>
      </c>
      <c r="J79" s="9">
        <f t="shared" si="16"/>
        <v>45268</v>
      </c>
      <c r="K79" s="9">
        <f t="shared" si="16"/>
        <v>45269</v>
      </c>
      <c r="L79" s="9">
        <f t="shared" si="16"/>
        <v>45270</v>
      </c>
      <c r="M79" s="9">
        <f t="shared" si="16"/>
        <v>45271</v>
      </c>
      <c r="N79" s="9">
        <f t="shared" si="16"/>
        <v>45272</v>
      </c>
      <c r="O79" s="9">
        <f t="shared" si="16"/>
        <v>45273</v>
      </c>
      <c r="P79" s="9">
        <f t="shared" si="16"/>
        <v>45274</v>
      </c>
      <c r="Q79" s="9">
        <f t="shared" si="16"/>
        <v>45275</v>
      </c>
      <c r="R79" s="9">
        <f t="shared" si="16"/>
        <v>45276</v>
      </c>
      <c r="S79" s="9">
        <f t="shared" si="16"/>
        <v>45277</v>
      </c>
      <c r="T79" s="9">
        <f t="shared" si="16"/>
        <v>45278</v>
      </c>
      <c r="U79" s="9">
        <f t="shared" si="16"/>
        <v>45279</v>
      </c>
      <c r="V79" s="9">
        <f t="shared" si="16"/>
        <v>45280</v>
      </c>
      <c r="W79" s="9">
        <f t="shared" si="16"/>
        <v>45281</v>
      </c>
      <c r="X79" s="9">
        <f t="shared" si="16"/>
        <v>45282</v>
      </c>
      <c r="Y79" s="9">
        <f t="shared" si="16"/>
        <v>45283</v>
      </c>
      <c r="Z79" s="9">
        <f t="shared" si="16"/>
        <v>45284</v>
      </c>
      <c r="AA79" s="9">
        <f t="shared" si="16"/>
        <v>45285</v>
      </c>
      <c r="AB79" s="9">
        <f t="shared" si="16"/>
        <v>45286</v>
      </c>
      <c r="AC79" s="9">
        <f t="shared" si="16"/>
        <v>45287</v>
      </c>
      <c r="AD79" s="9">
        <f t="shared" si="16"/>
        <v>45288</v>
      </c>
      <c r="AE79" s="9">
        <f t="shared" si="16"/>
        <v>45289</v>
      </c>
      <c r="AF79" s="9">
        <f t="shared" si="16"/>
        <v>45290</v>
      </c>
      <c r="AG79" s="13">
        <f t="shared" si="16"/>
        <v>45291</v>
      </c>
      <c r="AH79" s="26"/>
      <c r="AI79" s="125" t="s">
        <v>6</v>
      </c>
      <c r="AJ79" s="125" t="s">
        <v>13</v>
      </c>
      <c r="AK79" s="5"/>
      <c r="AL79" s="128">
        <f>MONTH(C79)</f>
        <v>12</v>
      </c>
      <c r="AM79" s="129"/>
      <c r="AN79" s="130"/>
    </row>
    <row r="80" spans="1:40" ht="20.100000000000001" customHeight="1" x14ac:dyDescent="0.15">
      <c r="B80" s="19" t="s">
        <v>4</v>
      </c>
      <c r="C80" s="16" t="str">
        <f t="shared" ref="C80:AG80" si="17">TEXT(WEEKDAY(C79),"aaa")</f>
        <v>金</v>
      </c>
      <c r="D80" s="6" t="str">
        <f t="shared" si="17"/>
        <v>土</v>
      </c>
      <c r="E80" s="6" t="str">
        <f t="shared" si="17"/>
        <v>日</v>
      </c>
      <c r="F80" s="6" t="str">
        <f t="shared" si="17"/>
        <v>月</v>
      </c>
      <c r="G80" s="6" t="str">
        <f t="shared" si="17"/>
        <v>火</v>
      </c>
      <c r="H80" s="6" t="str">
        <f t="shared" si="17"/>
        <v>水</v>
      </c>
      <c r="I80" s="6" t="str">
        <f t="shared" si="17"/>
        <v>木</v>
      </c>
      <c r="J80" s="6" t="str">
        <f t="shared" si="17"/>
        <v>金</v>
      </c>
      <c r="K80" s="6" t="str">
        <f t="shared" si="17"/>
        <v>土</v>
      </c>
      <c r="L80" s="6" t="str">
        <f t="shared" si="17"/>
        <v>日</v>
      </c>
      <c r="M80" s="6" t="str">
        <f t="shared" si="17"/>
        <v>月</v>
      </c>
      <c r="N80" s="6" t="str">
        <f t="shared" si="17"/>
        <v>火</v>
      </c>
      <c r="O80" s="6" t="str">
        <f t="shared" si="17"/>
        <v>水</v>
      </c>
      <c r="P80" s="6" t="str">
        <f t="shared" si="17"/>
        <v>木</v>
      </c>
      <c r="Q80" s="6" t="str">
        <f t="shared" si="17"/>
        <v>金</v>
      </c>
      <c r="R80" s="6" t="str">
        <f t="shared" si="17"/>
        <v>土</v>
      </c>
      <c r="S80" s="6" t="str">
        <f t="shared" si="17"/>
        <v>日</v>
      </c>
      <c r="T80" s="6" t="str">
        <f t="shared" si="17"/>
        <v>月</v>
      </c>
      <c r="U80" s="6" t="str">
        <f t="shared" si="17"/>
        <v>火</v>
      </c>
      <c r="V80" s="6" t="str">
        <f t="shared" si="17"/>
        <v>水</v>
      </c>
      <c r="W80" s="6" t="str">
        <f t="shared" si="17"/>
        <v>木</v>
      </c>
      <c r="X80" s="6" t="str">
        <f t="shared" si="17"/>
        <v>金</v>
      </c>
      <c r="Y80" s="6" t="str">
        <f t="shared" si="17"/>
        <v>土</v>
      </c>
      <c r="Z80" s="6" t="str">
        <f t="shared" si="17"/>
        <v>日</v>
      </c>
      <c r="AA80" s="6" t="str">
        <f t="shared" si="17"/>
        <v>月</v>
      </c>
      <c r="AB80" s="6" t="str">
        <f t="shared" si="17"/>
        <v>火</v>
      </c>
      <c r="AC80" s="6" t="str">
        <f t="shared" si="17"/>
        <v>水</v>
      </c>
      <c r="AD80" s="6" t="str">
        <f t="shared" si="17"/>
        <v>木</v>
      </c>
      <c r="AE80" s="6" t="str">
        <f t="shared" si="17"/>
        <v>金</v>
      </c>
      <c r="AF80" s="6" t="str">
        <f t="shared" si="17"/>
        <v>土</v>
      </c>
      <c r="AG80" s="11" t="str">
        <f t="shared" si="17"/>
        <v>日</v>
      </c>
      <c r="AH80" s="5"/>
      <c r="AI80" s="126"/>
      <c r="AJ80" s="126"/>
      <c r="AK80" s="5"/>
      <c r="AL80" s="131"/>
      <c r="AM80" s="132"/>
      <c r="AN80" s="133"/>
    </row>
    <row r="81" spans="1:41" ht="27.95" customHeight="1" x14ac:dyDescent="0.15">
      <c r="B81" s="150" t="s">
        <v>5</v>
      </c>
      <c r="C81" s="173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76"/>
      <c r="AH81" s="5"/>
      <c r="AI81" s="126"/>
      <c r="AJ81" s="126"/>
      <c r="AK81" s="27"/>
      <c r="AL81" s="179" t="s">
        <v>15</v>
      </c>
      <c r="AM81" s="185"/>
      <c r="AN81" s="43">
        <f>COUNTA(C79:AG79)</f>
        <v>31</v>
      </c>
    </row>
    <row r="82" spans="1:41" ht="27.95" customHeight="1" x14ac:dyDescent="0.15">
      <c r="B82" s="151"/>
      <c r="C82" s="174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77"/>
      <c r="AH82" s="5"/>
      <c r="AI82" s="126"/>
      <c r="AJ82" s="126"/>
      <c r="AK82" s="5"/>
      <c r="AL82" s="188" t="s">
        <v>21</v>
      </c>
      <c r="AM82" s="189"/>
      <c r="AN82" s="43">
        <f>COUNTA(C84:AG84)</f>
        <v>0</v>
      </c>
    </row>
    <row r="83" spans="1:41" ht="27.95" customHeight="1" x14ac:dyDescent="0.15">
      <c r="B83" s="172"/>
      <c r="C83" s="175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78"/>
      <c r="AH83" s="5"/>
      <c r="AI83" s="127"/>
      <c r="AJ83" s="127"/>
      <c r="AK83" s="5"/>
      <c r="AL83" s="188" t="s">
        <v>22</v>
      </c>
      <c r="AM83" s="189"/>
      <c r="AN83" s="43">
        <f>COUNTA(C85:AG85)</f>
        <v>0</v>
      </c>
    </row>
    <row r="84" spans="1:41" ht="27.95" customHeight="1" x14ac:dyDescent="0.15">
      <c r="B84" s="22" t="s">
        <v>2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4"/>
      <c r="AH84" s="27"/>
      <c r="AI84" s="29">
        <f>COUNTIF(C84:AG84,"○")</f>
        <v>0</v>
      </c>
      <c r="AJ84" s="29">
        <f>AJ76+AI84</f>
        <v>1</v>
      </c>
      <c r="AK84" s="5"/>
      <c r="AL84" s="188" t="s">
        <v>23</v>
      </c>
      <c r="AM84" s="189"/>
      <c r="AN84" s="44">
        <f>AN82/AN81</f>
        <v>0</v>
      </c>
      <c r="AO84" s="23"/>
    </row>
    <row r="85" spans="1:41" ht="27.95" customHeight="1" x14ac:dyDescent="0.15">
      <c r="B85" s="20" t="s">
        <v>3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2"/>
      <c r="AH85" s="5"/>
      <c r="AI85" s="29">
        <f>COUNTIF(C85:AG85,"●")</f>
        <v>0</v>
      </c>
      <c r="AJ85" s="29">
        <f>AJ77+AI85</f>
        <v>1</v>
      </c>
      <c r="AK85" s="5"/>
      <c r="AL85" s="183" t="s">
        <v>20</v>
      </c>
      <c r="AM85" s="187"/>
      <c r="AN85" s="66">
        <f>AN83/AN81</f>
        <v>0</v>
      </c>
    </row>
    <row r="86" spans="1:41" ht="20.100000000000001" customHeight="1" x14ac:dyDescent="0.15">
      <c r="A86" s="14">
        <f>A15+1</f>
        <v>2024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26"/>
      <c r="AL86" s="5"/>
      <c r="AM86" s="5"/>
      <c r="AN86" s="5"/>
    </row>
    <row r="87" spans="1:41" ht="20.100000000000001" customHeight="1" x14ac:dyDescent="0.15">
      <c r="A87" s="14">
        <v>1</v>
      </c>
      <c r="B87" s="18" t="s">
        <v>49</v>
      </c>
      <c r="C87" s="15">
        <f>DATE(A86,A87,1)</f>
        <v>45292</v>
      </c>
      <c r="D87" s="9">
        <f>C87+1</f>
        <v>45293</v>
      </c>
      <c r="E87" s="9">
        <f t="shared" ref="E87:AG87" si="18">D87+1</f>
        <v>45294</v>
      </c>
      <c r="F87" s="9">
        <f t="shared" si="18"/>
        <v>45295</v>
      </c>
      <c r="G87" s="9">
        <f t="shared" si="18"/>
        <v>45296</v>
      </c>
      <c r="H87" s="9">
        <f t="shared" si="18"/>
        <v>45297</v>
      </c>
      <c r="I87" s="9">
        <f t="shared" si="18"/>
        <v>45298</v>
      </c>
      <c r="J87" s="9">
        <f t="shared" si="18"/>
        <v>45299</v>
      </c>
      <c r="K87" s="9">
        <f t="shared" si="18"/>
        <v>45300</v>
      </c>
      <c r="L87" s="9">
        <f t="shared" si="18"/>
        <v>45301</v>
      </c>
      <c r="M87" s="9">
        <f t="shared" si="18"/>
        <v>45302</v>
      </c>
      <c r="N87" s="9">
        <f t="shared" si="18"/>
        <v>45303</v>
      </c>
      <c r="O87" s="9">
        <f t="shared" si="18"/>
        <v>45304</v>
      </c>
      <c r="P87" s="9">
        <f t="shared" si="18"/>
        <v>45305</v>
      </c>
      <c r="Q87" s="9">
        <f t="shared" si="18"/>
        <v>45306</v>
      </c>
      <c r="R87" s="9">
        <f t="shared" si="18"/>
        <v>45307</v>
      </c>
      <c r="S87" s="9">
        <f t="shared" si="18"/>
        <v>45308</v>
      </c>
      <c r="T87" s="9">
        <f t="shared" si="18"/>
        <v>45309</v>
      </c>
      <c r="U87" s="9">
        <f t="shared" si="18"/>
        <v>45310</v>
      </c>
      <c r="V87" s="9">
        <f t="shared" si="18"/>
        <v>45311</v>
      </c>
      <c r="W87" s="9">
        <f t="shared" si="18"/>
        <v>45312</v>
      </c>
      <c r="X87" s="9">
        <f t="shared" si="18"/>
        <v>45313</v>
      </c>
      <c r="Y87" s="9">
        <f t="shared" si="18"/>
        <v>45314</v>
      </c>
      <c r="Z87" s="9">
        <f t="shared" si="18"/>
        <v>45315</v>
      </c>
      <c r="AA87" s="9">
        <f t="shared" si="18"/>
        <v>45316</v>
      </c>
      <c r="AB87" s="9">
        <f t="shared" si="18"/>
        <v>45317</v>
      </c>
      <c r="AC87" s="9">
        <f t="shared" si="18"/>
        <v>45318</v>
      </c>
      <c r="AD87" s="9">
        <f t="shared" si="18"/>
        <v>45319</v>
      </c>
      <c r="AE87" s="9">
        <f t="shared" si="18"/>
        <v>45320</v>
      </c>
      <c r="AF87" s="9">
        <f t="shared" si="18"/>
        <v>45321</v>
      </c>
      <c r="AG87" s="13">
        <f t="shared" si="18"/>
        <v>45322</v>
      </c>
      <c r="AH87" s="26"/>
      <c r="AI87" s="125" t="s">
        <v>6</v>
      </c>
      <c r="AJ87" s="125" t="s">
        <v>13</v>
      </c>
      <c r="AK87" s="5"/>
      <c r="AL87" s="128">
        <f>MONTH(C87)</f>
        <v>1</v>
      </c>
      <c r="AM87" s="129"/>
      <c r="AN87" s="130"/>
    </row>
    <row r="88" spans="1:41" ht="20.100000000000001" customHeight="1" x14ac:dyDescent="0.15">
      <c r="B88" s="19" t="s">
        <v>4</v>
      </c>
      <c r="C88" s="16" t="str">
        <f t="shared" ref="C88:AG88" si="19">TEXT(WEEKDAY(C87),"aaa")</f>
        <v>月</v>
      </c>
      <c r="D88" s="6" t="str">
        <f t="shared" si="19"/>
        <v>火</v>
      </c>
      <c r="E88" s="6" t="str">
        <f t="shared" si="19"/>
        <v>水</v>
      </c>
      <c r="F88" s="6" t="str">
        <f t="shared" si="19"/>
        <v>木</v>
      </c>
      <c r="G88" s="6" t="str">
        <f t="shared" si="19"/>
        <v>金</v>
      </c>
      <c r="H88" s="6" t="str">
        <f t="shared" si="19"/>
        <v>土</v>
      </c>
      <c r="I88" s="6" t="str">
        <f t="shared" si="19"/>
        <v>日</v>
      </c>
      <c r="J88" s="6" t="str">
        <f t="shared" si="19"/>
        <v>月</v>
      </c>
      <c r="K88" s="6" t="str">
        <f t="shared" si="19"/>
        <v>火</v>
      </c>
      <c r="L88" s="6" t="str">
        <f t="shared" si="19"/>
        <v>水</v>
      </c>
      <c r="M88" s="6" t="str">
        <f t="shared" si="19"/>
        <v>木</v>
      </c>
      <c r="N88" s="6" t="str">
        <f t="shared" si="19"/>
        <v>金</v>
      </c>
      <c r="O88" s="6" t="str">
        <f t="shared" si="19"/>
        <v>土</v>
      </c>
      <c r="P88" s="6" t="str">
        <f t="shared" si="19"/>
        <v>日</v>
      </c>
      <c r="Q88" s="6" t="str">
        <f t="shared" si="19"/>
        <v>月</v>
      </c>
      <c r="R88" s="6" t="str">
        <f t="shared" si="19"/>
        <v>火</v>
      </c>
      <c r="S88" s="6" t="str">
        <f t="shared" si="19"/>
        <v>水</v>
      </c>
      <c r="T88" s="6" t="str">
        <f t="shared" si="19"/>
        <v>木</v>
      </c>
      <c r="U88" s="6" t="str">
        <f t="shared" si="19"/>
        <v>金</v>
      </c>
      <c r="V88" s="6" t="str">
        <f t="shared" si="19"/>
        <v>土</v>
      </c>
      <c r="W88" s="6" t="str">
        <f t="shared" si="19"/>
        <v>日</v>
      </c>
      <c r="X88" s="6" t="str">
        <f t="shared" si="19"/>
        <v>月</v>
      </c>
      <c r="Y88" s="6" t="str">
        <f t="shared" si="19"/>
        <v>火</v>
      </c>
      <c r="Z88" s="6" t="str">
        <f t="shared" si="19"/>
        <v>水</v>
      </c>
      <c r="AA88" s="6" t="str">
        <f t="shared" si="19"/>
        <v>木</v>
      </c>
      <c r="AB88" s="6" t="str">
        <f t="shared" si="19"/>
        <v>金</v>
      </c>
      <c r="AC88" s="6" t="str">
        <f t="shared" si="19"/>
        <v>土</v>
      </c>
      <c r="AD88" s="6" t="str">
        <f t="shared" si="19"/>
        <v>日</v>
      </c>
      <c r="AE88" s="6" t="str">
        <f t="shared" si="19"/>
        <v>月</v>
      </c>
      <c r="AF88" s="6" t="str">
        <f t="shared" si="19"/>
        <v>火</v>
      </c>
      <c r="AG88" s="11" t="str">
        <f t="shared" si="19"/>
        <v>水</v>
      </c>
      <c r="AH88" s="5"/>
      <c r="AI88" s="126"/>
      <c r="AJ88" s="126"/>
      <c r="AK88" s="5"/>
      <c r="AL88" s="131"/>
      <c r="AM88" s="132"/>
      <c r="AN88" s="133"/>
    </row>
    <row r="89" spans="1:41" ht="27.95" customHeight="1" x14ac:dyDescent="0.15">
      <c r="B89" s="150" t="s">
        <v>5</v>
      </c>
      <c r="C89" s="173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76"/>
      <c r="AH89" s="5"/>
      <c r="AI89" s="126"/>
      <c r="AJ89" s="126"/>
      <c r="AK89" s="5"/>
      <c r="AL89" s="179" t="s">
        <v>15</v>
      </c>
      <c r="AM89" s="185"/>
      <c r="AN89" s="43">
        <f>COUNTA(C87:AG87)</f>
        <v>31</v>
      </c>
    </row>
    <row r="90" spans="1:41" ht="27.95" customHeight="1" x14ac:dyDescent="0.15">
      <c r="B90" s="151"/>
      <c r="C90" s="174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77"/>
      <c r="AH90" s="5"/>
      <c r="AI90" s="126"/>
      <c r="AJ90" s="126"/>
      <c r="AK90" s="5"/>
      <c r="AL90" s="188" t="s">
        <v>21</v>
      </c>
      <c r="AM90" s="189"/>
      <c r="AN90" s="43">
        <f>COUNTA(C92:AG92)</f>
        <v>0</v>
      </c>
    </row>
    <row r="91" spans="1:41" ht="27.95" customHeight="1" x14ac:dyDescent="0.15">
      <c r="B91" s="172"/>
      <c r="C91" s="175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78"/>
      <c r="AH91" s="5"/>
      <c r="AI91" s="127"/>
      <c r="AJ91" s="127"/>
      <c r="AK91" s="5"/>
      <c r="AL91" s="188" t="s">
        <v>22</v>
      </c>
      <c r="AM91" s="189"/>
      <c r="AN91" s="43">
        <f>COUNTA(C93:AG93)</f>
        <v>0</v>
      </c>
    </row>
    <row r="92" spans="1:41" ht="27.95" customHeight="1" x14ac:dyDescent="0.15">
      <c r="B92" s="22" t="s">
        <v>2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4"/>
      <c r="AH92" s="5"/>
      <c r="AI92" s="29">
        <f>COUNTIF(C92:AG92,"○")</f>
        <v>0</v>
      </c>
      <c r="AJ92" s="29">
        <f>AJ84+AI92</f>
        <v>1</v>
      </c>
      <c r="AK92" s="5"/>
      <c r="AL92" s="188" t="s">
        <v>23</v>
      </c>
      <c r="AM92" s="189"/>
      <c r="AN92" s="44">
        <f>AN90/AN89</f>
        <v>0</v>
      </c>
    </row>
    <row r="93" spans="1:41" ht="27.95" customHeight="1" x14ac:dyDescent="0.15">
      <c r="B93" s="20" t="s">
        <v>3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2"/>
      <c r="AH93" s="5"/>
      <c r="AI93" s="29">
        <f>COUNTIF(C93:AG93,"●")</f>
        <v>0</v>
      </c>
      <c r="AJ93" s="29">
        <f>AJ85+AI93</f>
        <v>1</v>
      </c>
      <c r="AK93" s="5"/>
      <c r="AL93" s="190" t="s">
        <v>20</v>
      </c>
      <c r="AM93" s="191"/>
      <c r="AN93" s="65">
        <f>AN91/AN89</f>
        <v>0</v>
      </c>
    </row>
    <row r="94" spans="1:41" ht="20.100000000000001" customHeight="1" x14ac:dyDescent="0.1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26"/>
      <c r="AL94" s="5"/>
      <c r="AM94" s="5"/>
      <c r="AN94" s="5"/>
    </row>
    <row r="95" spans="1:41" ht="20.100000000000001" customHeight="1" x14ac:dyDescent="0.15">
      <c r="A95" s="14">
        <v>2</v>
      </c>
      <c r="B95" s="18" t="s">
        <v>49</v>
      </c>
      <c r="C95" s="15">
        <f>DATE(A86,A95,1)</f>
        <v>45323</v>
      </c>
      <c r="D95" s="9">
        <f>C95+1</f>
        <v>45324</v>
      </c>
      <c r="E95" s="9">
        <f t="shared" ref="E95:AE95" si="20">D95+1</f>
        <v>45325</v>
      </c>
      <c r="F95" s="9">
        <f t="shared" si="20"/>
        <v>45326</v>
      </c>
      <c r="G95" s="9">
        <f t="shared" si="20"/>
        <v>45327</v>
      </c>
      <c r="H95" s="9">
        <f t="shared" si="20"/>
        <v>45328</v>
      </c>
      <c r="I95" s="9">
        <f t="shared" si="20"/>
        <v>45329</v>
      </c>
      <c r="J95" s="9">
        <f t="shared" si="20"/>
        <v>45330</v>
      </c>
      <c r="K95" s="9">
        <f t="shared" si="20"/>
        <v>45331</v>
      </c>
      <c r="L95" s="9">
        <f t="shared" si="20"/>
        <v>45332</v>
      </c>
      <c r="M95" s="9">
        <f t="shared" si="20"/>
        <v>45333</v>
      </c>
      <c r="N95" s="9">
        <f t="shared" si="20"/>
        <v>45334</v>
      </c>
      <c r="O95" s="9">
        <f t="shared" si="20"/>
        <v>45335</v>
      </c>
      <c r="P95" s="9">
        <f t="shared" si="20"/>
        <v>45336</v>
      </c>
      <c r="Q95" s="9">
        <f t="shared" si="20"/>
        <v>45337</v>
      </c>
      <c r="R95" s="9">
        <f t="shared" si="20"/>
        <v>45338</v>
      </c>
      <c r="S95" s="9">
        <f t="shared" si="20"/>
        <v>45339</v>
      </c>
      <c r="T95" s="9">
        <f t="shared" si="20"/>
        <v>45340</v>
      </c>
      <c r="U95" s="9">
        <f t="shared" si="20"/>
        <v>45341</v>
      </c>
      <c r="V95" s="9">
        <f t="shared" si="20"/>
        <v>45342</v>
      </c>
      <c r="W95" s="9">
        <f t="shared" si="20"/>
        <v>45343</v>
      </c>
      <c r="X95" s="9">
        <f t="shared" si="20"/>
        <v>45344</v>
      </c>
      <c r="Y95" s="9">
        <f t="shared" si="20"/>
        <v>45345</v>
      </c>
      <c r="Z95" s="9">
        <f t="shared" si="20"/>
        <v>45346</v>
      </c>
      <c r="AA95" s="9">
        <f t="shared" si="20"/>
        <v>45347</v>
      </c>
      <c r="AB95" s="9">
        <f t="shared" si="20"/>
        <v>45348</v>
      </c>
      <c r="AC95" s="9">
        <f t="shared" si="20"/>
        <v>45349</v>
      </c>
      <c r="AD95" s="9">
        <f t="shared" si="20"/>
        <v>45350</v>
      </c>
      <c r="AE95" s="9">
        <f t="shared" si="20"/>
        <v>45351</v>
      </c>
      <c r="AF95" s="9"/>
      <c r="AG95" s="13"/>
      <c r="AH95" s="26"/>
      <c r="AI95" s="125" t="s">
        <v>6</v>
      </c>
      <c r="AJ95" s="125" t="s">
        <v>13</v>
      </c>
      <c r="AK95" s="5"/>
      <c r="AL95" s="128">
        <f>MONTH(C95)</f>
        <v>2</v>
      </c>
      <c r="AM95" s="129"/>
      <c r="AN95" s="130"/>
    </row>
    <row r="96" spans="1:41" ht="20.100000000000001" customHeight="1" x14ac:dyDescent="0.15">
      <c r="B96" s="19" t="s">
        <v>4</v>
      </c>
      <c r="C96" s="16" t="str">
        <f t="shared" ref="C96:AE96" si="21">TEXT(WEEKDAY(C95),"aaa")</f>
        <v>木</v>
      </c>
      <c r="D96" s="6" t="str">
        <f t="shared" si="21"/>
        <v>金</v>
      </c>
      <c r="E96" s="6" t="str">
        <f t="shared" si="21"/>
        <v>土</v>
      </c>
      <c r="F96" s="6" t="str">
        <f t="shared" si="21"/>
        <v>日</v>
      </c>
      <c r="G96" s="6" t="str">
        <f t="shared" si="21"/>
        <v>月</v>
      </c>
      <c r="H96" s="6" t="str">
        <f t="shared" si="21"/>
        <v>火</v>
      </c>
      <c r="I96" s="6" t="str">
        <f t="shared" si="21"/>
        <v>水</v>
      </c>
      <c r="J96" s="6" t="str">
        <f t="shared" si="21"/>
        <v>木</v>
      </c>
      <c r="K96" s="6" t="str">
        <f t="shared" si="21"/>
        <v>金</v>
      </c>
      <c r="L96" s="6" t="str">
        <f t="shared" si="21"/>
        <v>土</v>
      </c>
      <c r="M96" s="6" t="str">
        <f t="shared" si="21"/>
        <v>日</v>
      </c>
      <c r="N96" s="6" t="str">
        <f t="shared" si="21"/>
        <v>月</v>
      </c>
      <c r="O96" s="6" t="str">
        <f t="shared" si="21"/>
        <v>火</v>
      </c>
      <c r="P96" s="6" t="str">
        <f t="shared" si="21"/>
        <v>水</v>
      </c>
      <c r="Q96" s="6" t="str">
        <f t="shared" si="21"/>
        <v>木</v>
      </c>
      <c r="R96" s="6" t="str">
        <f t="shared" si="21"/>
        <v>金</v>
      </c>
      <c r="S96" s="6" t="str">
        <f t="shared" si="21"/>
        <v>土</v>
      </c>
      <c r="T96" s="6" t="str">
        <f t="shared" si="21"/>
        <v>日</v>
      </c>
      <c r="U96" s="6" t="str">
        <f t="shared" si="21"/>
        <v>月</v>
      </c>
      <c r="V96" s="6" t="str">
        <f t="shared" si="21"/>
        <v>火</v>
      </c>
      <c r="W96" s="6" t="str">
        <f t="shared" si="21"/>
        <v>水</v>
      </c>
      <c r="X96" s="6" t="str">
        <f t="shared" si="21"/>
        <v>木</v>
      </c>
      <c r="Y96" s="6" t="str">
        <f t="shared" si="21"/>
        <v>金</v>
      </c>
      <c r="Z96" s="6" t="str">
        <f t="shared" si="21"/>
        <v>土</v>
      </c>
      <c r="AA96" s="6" t="str">
        <f t="shared" si="21"/>
        <v>日</v>
      </c>
      <c r="AB96" s="6" t="str">
        <f t="shared" si="21"/>
        <v>月</v>
      </c>
      <c r="AC96" s="6" t="str">
        <f t="shared" si="21"/>
        <v>火</v>
      </c>
      <c r="AD96" s="6" t="str">
        <f t="shared" si="21"/>
        <v>水</v>
      </c>
      <c r="AE96" s="6" t="str">
        <f t="shared" si="21"/>
        <v>木</v>
      </c>
      <c r="AF96" s="6"/>
      <c r="AG96" s="11"/>
      <c r="AH96" s="5"/>
      <c r="AI96" s="126"/>
      <c r="AJ96" s="126"/>
      <c r="AK96" s="5"/>
      <c r="AL96" s="131"/>
      <c r="AM96" s="132"/>
      <c r="AN96" s="133"/>
    </row>
    <row r="97" spans="1:40" ht="27.95" customHeight="1" x14ac:dyDescent="0.15">
      <c r="B97" s="150" t="s">
        <v>5</v>
      </c>
      <c r="C97" s="173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76"/>
      <c r="AH97" s="5"/>
      <c r="AI97" s="126"/>
      <c r="AJ97" s="126"/>
      <c r="AK97" s="5"/>
      <c r="AL97" s="179" t="s">
        <v>15</v>
      </c>
      <c r="AM97" s="185"/>
      <c r="AN97" s="43">
        <f>COUNTA(C95:AG95)</f>
        <v>29</v>
      </c>
    </row>
    <row r="98" spans="1:40" ht="27.95" customHeight="1" x14ac:dyDescent="0.15">
      <c r="B98" s="151"/>
      <c r="C98" s="174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77"/>
      <c r="AH98" s="5"/>
      <c r="AI98" s="126"/>
      <c r="AJ98" s="126"/>
      <c r="AK98" s="5"/>
      <c r="AL98" s="188" t="s">
        <v>21</v>
      </c>
      <c r="AM98" s="189"/>
      <c r="AN98" s="43">
        <f>COUNTA(C100:AG100)</f>
        <v>0</v>
      </c>
    </row>
    <row r="99" spans="1:40" ht="27.95" customHeight="1" x14ac:dyDescent="0.15">
      <c r="B99" s="172"/>
      <c r="C99" s="175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78"/>
      <c r="AH99" s="5"/>
      <c r="AI99" s="127"/>
      <c r="AJ99" s="127"/>
      <c r="AK99" s="5"/>
      <c r="AL99" s="188" t="s">
        <v>22</v>
      </c>
      <c r="AM99" s="189"/>
      <c r="AN99" s="43">
        <f>COUNTA(C101:AG101)</f>
        <v>0</v>
      </c>
    </row>
    <row r="100" spans="1:40" ht="27.95" customHeight="1" x14ac:dyDescent="0.15">
      <c r="B100" s="22" t="s">
        <v>2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4"/>
      <c r="AH100" s="5"/>
      <c r="AI100" s="29">
        <f>COUNTIF(C100:AG100,"○")</f>
        <v>0</v>
      </c>
      <c r="AJ100" s="29">
        <f>AJ92+AI100</f>
        <v>1</v>
      </c>
      <c r="AK100" s="5"/>
      <c r="AL100" s="188" t="s">
        <v>23</v>
      </c>
      <c r="AM100" s="189"/>
      <c r="AN100" s="44">
        <f>AN98/AN97</f>
        <v>0</v>
      </c>
    </row>
    <row r="101" spans="1:40" ht="27.95" customHeight="1" x14ac:dyDescent="0.15">
      <c r="B101" s="20" t="s">
        <v>3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2"/>
      <c r="AH101" s="5"/>
      <c r="AI101" s="29">
        <f>COUNTIF(C101:AG101,"●")</f>
        <v>0</v>
      </c>
      <c r="AJ101" s="29">
        <f>AJ93+AI101</f>
        <v>1</v>
      </c>
      <c r="AK101" s="5"/>
      <c r="AL101" s="183" t="s">
        <v>20</v>
      </c>
      <c r="AM101" s="187"/>
      <c r="AN101" s="66">
        <f>AN99/AN97</f>
        <v>0</v>
      </c>
    </row>
    <row r="102" spans="1:40" ht="20.100000000000001" customHeight="1" x14ac:dyDescent="0.1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26"/>
      <c r="AL102" s="5"/>
      <c r="AM102" s="5"/>
      <c r="AN102" s="5"/>
    </row>
    <row r="103" spans="1:40" ht="20.100000000000001" customHeight="1" x14ac:dyDescent="0.15">
      <c r="A103" s="14">
        <v>3</v>
      </c>
      <c r="B103" s="18" t="s">
        <v>49</v>
      </c>
      <c r="C103" s="15">
        <f>DATE(A86,A103,1)</f>
        <v>45352</v>
      </c>
      <c r="D103" s="9">
        <f>C103+1</f>
        <v>45353</v>
      </c>
      <c r="E103" s="9">
        <f t="shared" ref="E103:AG103" si="22">D103+1</f>
        <v>45354</v>
      </c>
      <c r="F103" s="9">
        <f t="shared" si="22"/>
        <v>45355</v>
      </c>
      <c r="G103" s="9">
        <f t="shared" si="22"/>
        <v>45356</v>
      </c>
      <c r="H103" s="9">
        <f t="shared" si="22"/>
        <v>45357</v>
      </c>
      <c r="I103" s="9">
        <f t="shared" si="22"/>
        <v>45358</v>
      </c>
      <c r="J103" s="9">
        <f t="shared" si="22"/>
        <v>45359</v>
      </c>
      <c r="K103" s="9">
        <f t="shared" si="22"/>
        <v>45360</v>
      </c>
      <c r="L103" s="9">
        <f t="shared" si="22"/>
        <v>45361</v>
      </c>
      <c r="M103" s="9">
        <f t="shared" si="22"/>
        <v>45362</v>
      </c>
      <c r="N103" s="9">
        <f t="shared" si="22"/>
        <v>45363</v>
      </c>
      <c r="O103" s="9">
        <f t="shared" si="22"/>
        <v>45364</v>
      </c>
      <c r="P103" s="9">
        <f t="shared" si="22"/>
        <v>45365</v>
      </c>
      <c r="Q103" s="9">
        <f t="shared" si="22"/>
        <v>45366</v>
      </c>
      <c r="R103" s="9">
        <f t="shared" si="22"/>
        <v>45367</v>
      </c>
      <c r="S103" s="9">
        <f t="shared" si="22"/>
        <v>45368</v>
      </c>
      <c r="T103" s="9">
        <f t="shared" si="22"/>
        <v>45369</v>
      </c>
      <c r="U103" s="9">
        <f t="shared" si="22"/>
        <v>45370</v>
      </c>
      <c r="V103" s="9">
        <f t="shared" si="22"/>
        <v>45371</v>
      </c>
      <c r="W103" s="9">
        <f t="shared" si="22"/>
        <v>45372</v>
      </c>
      <c r="X103" s="9">
        <f t="shared" si="22"/>
        <v>45373</v>
      </c>
      <c r="Y103" s="9">
        <f t="shared" si="22"/>
        <v>45374</v>
      </c>
      <c r="Z103" s="9">
        <f t="shared" si="22"/>
        <v>45375</v>
      </c>
      <c r="AA103" s="9">
        <f t="shared" si="22"/>
        <v>45376</v>
      </c>
      <c r="AB103" s="9">
        <f t="shared" si="22"/>
        <v>45377</v>
      </c>
      <c r="AC103" s="9">
        <f t="shared" si="22"/>
        <v>45378</v>
      </c>
      <c r="AD103" s="9">
        <f t="shared" si="22"/>
        <v>45379</v>
      </c>
      <c r="AE103" s="9">
        <f t="shared" si="22"/>
        <v>45380</v>
      </c>
      <c r="AF103" s="9">
        <f t="shared" si="22"/>
        <v>45381</v>
      </c>
      <c r="AG103" s="13">
        <f t="shared" si="22"/>
        <v>45382</v>
      </c>
      <c r="AH103" s="26"/>
      <c r="AI103" s="125" t="s">
        <v>6</v>
      </c>
      <c r="AJ103" s="125" t="s">
        <v>13</v>
      </c>
      <c r="AK103" s="5"/>
      <c r="AL103" s="128">
        <f>MONTH(C103)</f>
        <v>3</v>
      </c>
      <c r="AM103" s="129"/>
      <c r="AN103" s="130"/>
    </row>
    <row r="104" spans="1:40" ht="20.100000000000001" customHeight="1" x14ac:dyDescent="0.15">
      <c r="B104" s="19" t="s">
        <v>4</v>
      </c>
      <c r="C104" s="16" t="str">
        <f t="shared" ref="C104:AG104" si="23">TEXT(WEEKDAY(C103),"aaa")</f>
        <v>金</v>
      </c>
      <c r="D104" s="6" t="str">
        <f t="shared" si="23"/>
        <v>土</v>
      </c>
      <c r="E104" s="6" t="str">
        <f t="shared" si="23"/>
        <v>日</v>
      </c>
      <c r="F104" s="6" t="str">
        <f t="shared" si="23"/>
        <v>月</v>
      </c>
      <c r="G104" s="6" t="str">
        <f t="shared" si="23"/>
        <v>火</v>
      </c>
      <c r="H104" s="6" t="str">
        <f t="shared" si="23"/>
        <v>水</v>
      </c>
      <c r="I104" s="6" t="str">
        <f t="shared" si="23"/>
        <v>木</v>
      </c>
      <c r="J104" s="6" t="str">
        <f t="shared" si="23"/>
        <v>金</v>
      </c>
      <c r="K104" s="6" t="str">
        <f t="shared" si="23"/>
        <v>土</v>
      </c>
      <c r="L104" s="6" t="str">
        <f t="shared" si="23"/>
        <v>日</v>
      </c>
      <c r="M104" s="6" t="str">
        <f t="shared" si="23"/>
        <v>月</v>
      </c>
      <c r="N104" s="6" t="str">
        <f t="shared" si="23"/>
        <v>火</v>
      </c>
      <c r="O104" s="6" t="str">
        <f t="shared" si="23"/>
        <v>水</v>
      </c>
      <c r="P104" s="6" t="str">
        <f t="shared" si="23"/>
        <v>木</v>
      </c>
      <c r="Q104" s="6" t="str">
        <f t="shared" si="23"/>
        <v>金</v>
      </c>
      <c r="R104" s="6" t="str">
        <f t="shared" si="23"/>
        <v>土</v>
      </c>
      <c r="S104" s="6" t="str">
        <f t="shared" si="23"/>
        <v>日</v>
      </c>
      <c r="T104" s="6" t="str">
        <f t="shared" si="23"/>
        <v>月</v>
      </c>
      <c r="U104" s="6" t="str">
        <f t="shared" si="23"/>
        <v>火</v>
      </c>
      <c r="V104" s="6" t="str">
        <f t="shared" si="23"/>
        <v>水</v>
      </c>
      <c r="W104" s="6" t="str">
        <f t="shared" si="23"/>
        <v>木</v>
      </c>
      <c r="X104" s="6" t="str">
        <f t="shared" si="23"/>
        <v>金</v>
      </c>
      <c r="Y104" s="6" t="str">
        <f t="shared" si="23"/>
        <v>土</v>
      </c>
      <c r="Z104" s="6" t="str">
        <f t="shared" si="23"/>
        <v>日</v>
      </c>
      <c r="AA104" s="6" t="str">
        <f t="shared" si="23"/>
        <v>月</v>
      </c>
      <c r="AB104" s="6" t="str">
        <f t="shared" si="23"/>
        <v>火</v>
      </c>
      <c r="AC104" s="6" t="str">
        <f t="shared" si="23"/>
        <v>水</v>
      </c>
      <c r="AD104" s="6" t="str">
        <f t="shared" si="23"/>
        <v>木</v>
      </c>
      <c r="AE104" s="6" t="str">
        <f t="shared" si="23"/>
        <v>金</v>
      </c>
      <c r="AF104" s="6" t="str">
        <f t="shared" si="23"/>
        <v>土</v>
      </c>
      <c r="AG104" s="11" t="str">
        <f t="shared" si="23"/>
        <v>日</v>
      </c>
      <c r="AH104" s="5"/>
      <c r="AI104" s="126"/>
      <c r="AJ104" s="126"/>
      <c r="AL104" s="131"/>
      <c r="AM104" s="132"/>
      <c r="AN104" s="133"/>
    </row>
    <row r="105" spans="1:40" ht="27.95" customHeight="1" x14ac:dyDescent="0.15">
      <c r="B105" s="150" t="s">
        <v>5</v>
      </c>
      <c r="C105" s="192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200"/>
      <c r="AI105" s="126"/>
      <c r="AJ105" s="126"/>
      <c r="AL105" s="179" t="s">
        <v>15</v>
      </c>
      <c r="AM105" s="185"/>
      <c r="AN105" s="43">
        <f>COUNTA(C103:AG103)</f>
        <v>31</v>
      </c>
    </row>
    <row r="106" spans="1:40" ht="27.95" customHeight="1" x14ac:dyDescent="0.15">
      <c r="B106" s="151"/>
      <c r="C106" s="193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201"/>
      <c r="AI106" s="126"/>
      <c r="AJ106" s="126"/>
      <c r="AL106" s="188" t="s">
        <v>21</v>
      </c>
      <c r="AM106" s="189"/>
      <c r="AN106" s="43">
        <f>COUNTA(C108:AG108)</f>
        <v>0</v>
      </c>
    </row>
    <row r="107" spans="1:40" ht="27.95" customHeight="1" x14ac:dyDescent="0.15">
      <c r="B107" s="172"/>
      <c r="C107" s="194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202"/>
      <c r="AI107" s="127"/>
      <c r="AJ107" s="127"/>
      <c r="AL107" s="188" t="s">
        <v>22</v>
      </c>
      <c r="AM107" s="189"/>
      <c r="AN107" s="43">
        <f>COUNTA(C109:AG109)</f>
        <v>0</v>
      </c>
    </row>
    <row r="108" spans="1:40" ht="27.95" customHeight="1" x14ac:dyDescent="0.15">
      <c r="B108" s="22" t="s">
        <v>2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58"/>
      <c r="AH108" s="28"/>
      <c r="AI108" s="29">
        <f>COUNTIF(C108:AG108,"○")</f>
        <v>0</v>
      </c>
      <c r="AJ108" s="29">
        <f>AJ100+AI108</f>
        <v>1</v>
      </c>
      <c r="AL108" s="188" t="s">
        <v>23</v>
      </c>
      <c r="AM108" s="189"/>
      <c r="AN108" s="44">
        <f>AN106/AN105</f>
        <v>0</v>
      </c>
    </row>
    <row r="109" spans="1:40" ht="27.95" customHeight="1" x14ac:dyDescent="0.15">
      <c r="B109" s="20" t="s">
        <v>3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59"/>
      <c r="AH109" s="28"/>
      <c r="AI109" s="29">
        <f>COUNTIF(C109:AG109,"●")</f>
        <v>0</v>
      </c>
      <c r="AJ109" s="29">
        <f>AJ101+AI109</f>
        <v>1</v>
      </c>
      <c r="AL109" s="190" t="s">
        <v>20</v>
      </c>
      <c r="AM109" s="191"/>
      <c r="AN109" s="41">
        <f>AN107/AN105</f>
        <v>0</v>
      </c>
    </row>
    <row r="110" spans="1:40" ht="20.100000000000001" customHeight="1" x14ac:dyDescent="0.15">
      <c r="AI110" s="5"/>
      <c r="AJ110" s="5"/>
    </row>
    <row r="111" spans="1:40" ht="20.100000000000001" customHeight="1" x14ac:dyDescent="0.15"/>
    <row r="112" spans="1:40" ht="20.100000000000001" customHeight="1" x14ac:dyDescent="0.15"/>
    <row r="113" spans="41:45" s="14" customFormat="1" ht="20.100000000000001" customHeight="1" x14ac:dyDescent="0.15">
      <c r="AO113"/>
      <c r="AP113"/>
      <c r="AQ113"/>
      <c r="AR113"/>
      <c r="AS113"/>
    </row>
    <row r="114" spans="41:45" s="14" customFormat="1" ht="20.100000000000001" customHeight="1" x14ac:dyDescent="0.15">
      <c r="AO114"/>
      <c r="AP114"/>
      <c r="AQ114"/>
      <c r="AR114"/>
      <c r="AS114"/>
    </row>
    <row r="115" spans="41:45" s="14" customFormat="1" ht="20.100000000000001" customHeight="1" x14ac:dyDescent="0.15">
      <c r="AO115"/>
      <c r="AP115"/>
      <c r="AQ115"/>
      <c r="AR115"/>
      <c r="AS115"/>
    </row>
    <row r="116" spans="41:45" s="14" customFormat="1" ht="20.100000000000001" customHeight="1" x14ac:dyDescent="0.15">
      <c r="AO116"/>
      <c r="AP116"/>
      <c r="AQ116"/>
      <c r="AR116"/>
      <c r="AS116"/>
    </row>
    <row r="117" spans="41:45" s="14" customFormat="1" ht="20.100000000000001" customHeight="1" x14ac:dyDescent="0.15">
      <c r="AO117"/>
      <c r="AP117"/>
      <c r="AQ117"/>
      <c r="AR117"/>
      <c r="AS117"/>
    </row>
    <row r="118" spans="41:45" s="14" customFormat="1" ht="20.100000000000001" customHeight="1" x14ac:dyDescent="0.15">
      <c r="AO118"/>
      <c r="AP118"/>
      <c r="AQ118"/>
      <c r="AR118"/>
      <c r="AS118"/>
    </row>
    <row r="119" spans="41:45" s="14" customFormat="1" ht="20.100000000000001" customHeight="1" x14ac:dyDescent="0.15">
      <c r="AO119"/>
      <c r="AP119"/>
      <c r="AQ119"/>
      <c r="AR119"/>
      <c r="AS119"/>
    </row>
    <row r="120" spans="41:45" s="14" customFormat="1" ht="20.100000000000001" customHeight="1" x14ac:dyDescent="0.15">
      <c r="AO120"/>
      <c r="AP120"/>
      <c r="AQ120"/>
      <c r="AR120"/>
      <c r="AS120"/>
    </row>
    <row r="121" spans="41:45" s="14" customFormat="1" ht="20.100000000000001" customHeight="1" x14ac:dyDescent="0.15">
      <c r="AO121"/>
      <c r="AP121"/>
      <c r="AQ121"/>
      <c r="AR121"/>
      <c r="AS121"/>
    </row>
    <row r="122" spans="41:45" s="14" customFormat="1" ht="20.100000000000001" customHeight="1" x14ac:dyDescent="0.15">
      <c r="AO122"/>
      <c r="AP122"/>
      <c r="AQ122"/>
      <c r="AR122"/>
      <c r="AS122"/>
    </row>
    <row r="123" spans="41:45" s="14" customFormat="1" ht="20.100000000000001" customHeight="1" x14ac:dyDescent="0.15">
      <c r="AO123"/>
      <c r="AP123"/>
      <c r="AQ123"/>
      <c r="AR123"/>
      <c r="AS123"/>
    </row>
    <row r="124" spans="41:45" s="14" customFormat="1" ht="20.100000000000001" customHeight="1" x14ac:dyDescent="0.15">
      <c r="AO124"/>
      <c r="AP124"/>
      <c r="AQ124"/>
      <c r="AR124"/>
      <c r="AS124"/>
    </row>
    <row r="125" spans="41:45" s="14" customFormat="1" ht="20.100000000000001" customHeight="1" x14ac:dyDescent="0.15">
      <c r="AO125"/>
      <c r="AP125"/>
      <c r="AQ125"/>
      <c r="AR125"/>
      <c r="AS125"/>
    </row>
    <row r="126" spans="41:45" s="14" customFormat="1" ht="20.100000000000001" customHeight="1" x14ac:dyDescent="0.15">
      <c r="AO126"/>
      <c r="AP126"/>
      <c r="AQ126"/>
      <c r="AR126"/>
      <c r="AS126"/>
    </row>
    <row r="127" spans="41:45" s="14" customFormat="1" ht="20.100000000000001" customHeight="1" x14ac:dyDescent="0.15">
      <c r="AO127"/>
      <c r="AP127"/>
      <c r="AQ127"/>
      <c r="AR127"/>
      <c r="AS127"/>
    </row>
    <row r="128" spans="41:45" s="14" customFormat="1" ht="20.100000000000001" customHeight="1" x14ac:dyDescent="0.15">
      <c r="AO128"/>
      <c r="AP128"/>
      <c r="AQ128"/>
      <c r="AR128"/>
      <c r="AS128"/>
    </row>
    <row r="129" spans="41:45" s="14" customFormat="1" ht="20.100000000000001" customHeight="1" x14ac:dyDescent="0.15">
      <c r="AO129"/>
      <c r="AP129"/>
      <c r="AQ129"/>
      <c r="AR129"/>
      <c r="AS129"/>
    </row>
    <row r="130" spans="41:45" s="14" customFormat="1" ht="20.100000000000001" customHeight="1" x14ac:dyDescent="0.15">
      <c r="AO130"/>
      <c r="AP130"/>
      <c r="AQ130"/>
      <c r="AR130"/>
      <c r="AS130"/>
    </row>
    <row r="131" spans="41:45" s="14" customFormat="1" ht="20.100000000000001" customHeight="1" x14ac:dyDescent="0.15">
      <c r="AO131"/>
      <c r="AP131"/>
      <c r="AQ131"/>
      <c r="AR131"/>
      <c r="AS131"/>
    </row>
    <row r="132" spans="41:45" s="14" customFormat="1" ht="20.100000000000001" customHeight="1" x14ac:dyDescent="0.15">
      <c r="AO132"/>
      <c r="AP132"/>
      <c r="AQ132"/>
      <c r="AR132"/>
      <c r="AS132"/>
    </row>
    <row r="133" spans="41:45" s="14" customFormat="1" ht="20.100000000000001" customHeight="1" x14ac:dyDescent="0.15">
      <c r="AO133"/>
      <c r="AP133"/>
      <c r="AQ133"/>
      <c r="AR133"/>
      <c r="AS133"/>
    </row>
    <row r="134" spans="41:45" s="14" customFormat="1" ht="20.100000000000001" customHeight="1" x14ac:dyDescent="0.15">
      <c r="AO134"/>
      <c r="AP134"/>
      <c r="AQ134"/>
      <c r="AR134"/>
      <c r="AS134"/>
    </row>
    <row r="135" spans="41:45" s="14" customFormat="1" ht="20.100000000000001" customHeight="1" x14ac:dyDescent="0.15">
      <c r="AO135"/>
      <c r="AP135"/>
      <c r="AQ135"/>
      <c r="AR135"/>
      <c r="AS135"/>
    </row>
    <row r="136" spans="41:45" s="14" customFormat="1" ht="20.100000000000001" customHeight="1" x14ac:dyDescent="0.15">
      <c r="AO136"/>
      <c r="AP136"/>
      <c r="AQ136"/>
      <c r="AR136"/>
      <c r="AS136"/>
    </row>
    <row r="137" spans="41:45" s="14" customFormat="1" ht="20.100000000000001" customHeight="1" x14ac:dyDescent="0.15">
      <c r="AO137"/>
      <c r="AP137"/>
      <c r="AQ137"/>
      <c r="AR137"/>
      <c r="AS137"/>
    </row>
    <row r="138" spans="41:45" s="14" customFormat="1" ht="20.100000000000001" customHeight="1" x14ac:dyDescent="0.15">
      <c r="AO138"/>
      <c r="AP138"/>
      <c r="AQ138"/>
      <c r="AR138"/>
      <c r="AS138"/>
    </row>
    <row r="139" spans="41:45" s="14" customFormat="1" ht="20.100000000000001" customHeight="1" x14ac:dyDescent="0.15">
      <c r="AO139"/>
      <c r="AP139"/>
      <c r="AQ139"/>
      <c r="AR139"/>
      <c r="AS139"/>
    </row>
    <row r="140" spans="41:45" s="14" customFormat="1" ht="20.100000000000001" customHeight="1" x14ac:dyDescent="0.15">
      <c r="AO140"/>
      <c r="AP140"/>
      <c r="AQ140"/>
      <c r="AR140"/>
      <c r="AS140"/>
    </row>
    <row r="141" spans="41:45" s="14" customFormat="1" ht="20.100000000000001" customHeight="1" x14ac:dyDescent="0.15">
      <c r="AO141"/>
      <c r="AP141"/>
      <c r="AQ141"/>
      <c r="AR141"/>
      <c r="AS141"/>
    </row>
    <row r="142" spans="41:45" s="14" customFormat="1" ht="20.100000000000001" customHeight="1" x14ac:dyDescent="0.15">
      <c r="AO142"/>
      <c r="AP142"/>
      <c r="AQ142"/>
      <c r="AR142"/>
      <c r="AS142"/>
    </row>
    <row r="143" spans="41:45" s="14" customFormat="1" ht="20.100000000000001" customHeight="1" x14ac:dyDescent="0.15">
      <c r="AO143"/>
      <c r="AP143"/>
      <c r="AQ143"/>
      <c r="AR143"/>
      <c r="AS143"/>
    </row>
    <row r="144" spans="41:45" s="14" customFormat="1" ht="20.100000000000001" customHeight="1" x14ac:dyDescent="0.15">
      <c r="AO144"/>
      <c r="AP144"/>
      <c r="AQ144"/>
      <c r="AR144"/>
      <c r="AS144"/>
    </row>
    <row r="145" spans="41:45" s="14" customFormat="1" ht="20.100000000000001" customHeight="1" x14ac:dyDescent="0.15">
      <c r="AO145"/>
      <c r="AP145"/>
      <c r="AQ145"/>
      <c r="AR145"/>
      <c r="AS145"/>
    </row>
    <row r="146" spans="41:45" s="14" customFormat="1" ht="20.100000000000001" customHeight="1" x14ac:dyDescent="0.15">
      <c r="AO146"/>
      <c r="AP146"/>
      <c r="AQ146"/>
      <c r="AR146"/>
      <c r="AS146"/>
    </row>
    <row r="147" spans="41:45" s="14" customFormat="1" ht="20.100000000000001" customHeight="1" x14ac:dyDescent="0.15">
      <c r="AO147"/>
      <c r="AP147"/>
      <c r="AQ147"/>
      <c r="AR147"/>
      <c r="AS147"/>
    </row>
    <row r="148" spans="41:45" s="14" customFormat="1" ht="20.100000000000001" customHeight="1" x14ac:dyDescent="0.15">
      <c r="AO148"/>
      <c r="AP148"/>
      <c r="AQ148"/>
      <c r="AR148"/>
      <c r="AS148"/>
    </row>
    <row r="149" spans="41:45" s="14" customFormat="1" ht="20.100000000000001" customHeight="1" x14ac:dyDescent="0.15">
      <c r="AO149"/>
      <c r="AP149"/>
      <c r="AQ149"/>
      <c r="AR149"/>
      <c r="AS149"/>
    </row>
    <row r="150" spans="41:45" s="14" customFormat="1" ht="20.100000000000001" customHeight="1" x14ac:dyDescent="0.15">
      <c r="AO150"/>
      <c r="AP150"/>
      <c r="AQ150"/>
      <c r="AR150"/>
      <c r="AS150"/>
    </row>
    <row r="151" spans="41:45" s="14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Q10" sqref="Q10"/>
      <rowBreaks count="1" manualBreakCount="1">
        <brk id="69" min="1" max="39" man="1"/>
      </rowBreaks>
      <pageMargins left="0.7" right="0.7" top="0.75" bottom="0.75" header="0.3" footer="0.3"/>
      <pageSetup paperSize="9" scale="38" fitToHeight="0" orientation="portrait" horizontalDpi="1200" verticalDpi="1200" r:id="rId1"/>
    </customSheetView>
  </customSheetViews>
  <mergeCells count="522"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H6:H7"/>
    <mergeCell ref="I6:I7"/>
    <mergeCell ref="J6:J7"/>
    <mergeCell ref="K6:K7"/>
    <mergeCell ref="L6:L7"/>
    <mergeCell ref="M6:M7"/>
    <mergeCell ref="AM13:AN13"/>
    <mergeCell ref="AI15:AI19"/>
    <mergeCell ref="AJ15:AJ19"/>
    <mergeCell ref="AL15:AN16"/>
    <mergeCell ref="AI11:AL11"/>
    <mergeCell ref="AM11:AN11"/>
    <mergeCell ref="AI12:AL12"/>
    <mergeCell ref="AM12:AN12"/>
    <mergeCell ref="AI13:AL13"/>
    <mergeCell ref="N17:N19"/>
    <mergeCell ref="O17:O19"/>
    <mergeCell ref="P17:P19"/>
    <mergeCell ref="Q17:Q19"/>
    <mergeCell ref="R17:R19"/>
    <mergeCell ref="S17:S19"/>
    <mergeCell ref="L17:L19"/>
    <mergeCell ref="M17:M19"/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</mergeCells>
  <phoneticPr fontId="1"/>
  <conditionalFormatting sqref="C15:AF15 AL21 AK22 AK30 C31:AH31 AK38 C39:AH39 AK46 C47:AH47 AK54 C55:AH55 AK62 C63:AH63 AK70 C71:AH71 AK78 C79:AH79 AK86 C87:AH87 AK94 C95:AH95 AK102 C103:AH103">
    <cfRule type="expression" dxfId="163" priority="180">
      <formula>WEEKDAY(C15)=1</formula>
    </cfRule>
    <cfRule type="expression" priority="184">
      <formula>WEEKDAY(C15)=7</formula>
    </cfRule>
    <cfRule type="expression" dxfId="162" priority="183">
      <formula>WEEKDAY(C15)=7</formula>
    </cfRule>
  </conditionalFormatting>
  <conditionalFormatting sqref="C15:AF15">
    <cfRule type="expression" dxfId="161" priority="170">
      <formula>COUNTIF(#REF!,$C$15)=1</formula>
    </cfRule>
  </conditionalFormatting>
  <conditionalFormatting sqref="C16:AF16 C17:AG17 AH17:AH19 AK17:AK21 E18 C20:AH21 AI22:AJ22 AL22:AN22 AK23:AK28 C25:AG25 AH25:AH27 C28:AH29 AL30:AN30 AK31 C32:AH32 AK33:AK35 C36:AH36 AI38:AJ38 AL38:AN38 AK39:AK43 C40:AH40 C41:AG41 AH41:AH43 C44:AH44 AI46:AJ46 AL46:AN46 AK47:AK48 C48:AH48 C49:AG49 AH49:AH51 AL54:AN54 AK55:AK56 C56:AH56 C57:AG57 AH57:AH59 AL62:AN62 AK63:AK64 C64:AH64 C65:AG65 AH65:AH67 AL70:AN70 AK71:AK72 C72:AH72 C73:AG73 AH73:AH75 AL78:AN78 AK79:AK80 C80:AH80 C81:AG81 AH81:AH83 AL86:AN86 AK87:AK88 C88:AH88 C89:AG89 AH89:AH91 AL94:AN94 AK95:AK96 C96:AH96 C97:AG97 AH97:AH99 AL102:AN102 AK103 C104:AH104">
    <cfRule type="expression" dxfId="160" priority="182">
      <formula>WEEKDAY(C16)=7</formula>
    </cfRule>
    <cfRule type="containsText" dxfId="159" priority="181" operator="containsText" text="土">
      <formula>NOT(ISERROR(SEARCH("土",C16)))</formula>
    </cfRule>
    <cfRule type="containsText" dxfId="158" priority="178" operator="containsText" text="日">
      <formula>NOT(ISERROR(SEARCH("日",C16)))</formula>
    </cfRule>
    <cfRule type="containsText" dxfId="157" priority="179" operator="containsText" text="日">
      <formula>NOT(ISERROR(SEARCH("日",C16)))</formula>
    </cfRule>
  </conditionalFormatting>
  <conditionalFormatting sqref="C16:AF16 AL22:AN22 AK23 AL38:AN38 AK39 C40:AH40 AL46:AN46 AK47 C48:AH48 AL54:AN54 AK55 C56:AH56 AL62:AN62 AK63 C64:AH64 AL78:AN78 AK79 C80:AH80 AL86:AN86 AK87 C88:AH88 AL94:AN94 AK95 C96:AH96 AL102:AN102 AK103 C104:AH104">
    <cfRule type="expression" dxfId="156" priority="161">
      <formula>C16="日"</formula>
    </cfRule>
  </conditionalFormatting>
  <conditionalFormatting sqref="C16:AF16 AL22:AN22 AL30:AN30 AK31 C32:AH32 AL38:AN38 AK39 C40:AH40 AL46:AN46 AK47 C48:AH48 AL54:AN54 AK55 C56:AH56 AL62:AN62 AK63 C64:AH64 AL70:AN70 AK71 C72:AH72 AL78:AN78 AK79 C80:AH80 AL86:AN86 AK87 C88:AH88 AL94:AN94 AK95 C96:AH96 AL102:AN102 AK103 C104:AH104">
    <cfRule type="expression" dxfId="155" priority="164">
      <formula>C16="土"</formula>
    </cfRule>
  </conditionalFormatting>
  <conditionalFormatting sqref="C16:AF16">
    <cfRule type="expression" dxfId="154" priority="162">
      <formula>#REF!="日"</formula>
    </cfRule>
  </conditionalFormatting>
  <conditionalFormatting sqref="C32:AF32">
    <cfRule type="expression" dxfId="153" priority="155">
      <formula>C32="日"</formula>
    </cfRule>
  </conditionalFormatting>
  <conditionalFormatting sqref="C72:AF72">
    <cfRule type="expression" dxfId="152" priority="154">
      <formula>C72="日"</formula>
    </cfRule>
  </conditionalFormatting>
  <conditionalFormatting sqref="C17:AG17 AH17:AH18 AK17:AK18 E18 C33:AG33 AI38:AJ38 AK40 C41:AG41 AH41:AH42 AI46:AJ46 AK48 C49:AG49 AH49:AH50 AK56 C57:AG57 AH57:AH58 AK64 C65:AG65 AH65:AH66 AK72 C73:AG73 AH73:AH74 AK80 C81:AG81 AH81:AH82 AK96 C97:AG97 AH97:AH98 AK104 C105:AG105 AH105:AH106">
    <cfRule type="expression" dxfId="151" priority="163">
      <formula>C16="土"</formula>
    </cfRule>
  </conditionalFormatting>
  <conditionalFormatting sqref="C17:AG17 AH17:AH18 AK17:AK18 E18 AI22:AJ22 AK24 C25:AG25 AH25:AH26 C33:AG33 AI38:AJ38 AK40 C41:AG41 AH41:AH42 AI46:AJ46 AK48 C49:AG49 AH49:AH50 AK56 C57:AG57 AH57:AH58 AK64 C65:AG65 AH65:AH66 AK72 C73:AG73 AH73:AH74 AK80 C81:AG81 AH81:AH82 AK88 C89:AG89 AH89:AH90 AK96 C97:AG97 AH97:AH98 AK104 C105:AG105 AH105:AH106">
    <cfRule type="expression" dxfId="150" priority="160">
      <formula>C16="日"</formula>
    </cfRule>
  </conditionalFormatting>
  <conditionalFormatting sqref="C33:AG33">
    <cfRule type="containsText" dxfId="149" priority="165" operator="containsText" text="日">
      <formula>NOT(ISERROR(SEARCH("日",C33)))</formula>
    </cfRule>
    <cfRule type="containsText" dxfId="148" priority="166" operator="containsText" text="日">
      <formula>NOT(ISERROR(SEARCH("日",C33)))</formula>
    </cfRule>
    <cfRule type="expression" dxfId="147" priority="168">
      <formula>WEEKDAY(C33)=7</formula>
    </cfRule>
    <cfRule type="containsText" dxfId="146" priority="167" operator="containsText" text="土">
      <formula>NOT(ISERROR(SEARCH("土",C33)))</formula>
    </cfRule>
  </conditionalFormatting>
  <conditionalFormatting sqref="C108:AG108">
    <cfRule type="expression" dxfId="145" priority="3">
      <formula>C104="日"</formula>
    </cfRule>
  </conditionalFormatting>
  <conditionalFormatting sqref="C109:AG109">
    <cfRule type="expression" dxfId="144" priority="2">
      <formula>C104="日"</formula>
    </cfRule>
    <cfRule type="expression" dxfId="143" priority="4">
      <formula>C104="土"</formula>
    </cfRule>
  </conditionalFormatting>
  <conditionalFormatting sqref="C20:AH20 AK20 C28:AH28 C36:AH36 C44:AH44 C52:AH52 C60:AH60 C68:AH68 AK75 C76:AH76 C84:AH84 AO84 C92:AH92 C100:AH100">
    <cfRule type="expression" dxfId="142" priority="186">
      <formula>C16="日"</formula>
    </cfRule>
  </conditionalFormatting>
  <conditionalFormatting sqref="C20:AH20 AK20 C28:AH28 C36:AH36 C44:AH44 C52:AH52 C60:AH60 C68:AH68 AK75 C76:AH76 C84:AH84 AO84 C100:AH100">
    <cfRule type="expression" dxfId="141" priority="147">
      <formula>C16="土"</formula>
    </cfRule>
  </conditionalFormatting>
  <conditionalFormatting sqref="C21:AH21 AK21 AK28 C29:AH29 AK36 C37:AH37 AK44 C45:AH45 AK52 C53:AH53 AK60 C61:AH61 AK68 C69:AH69 C76:AH77 AK84 C85:AH85 AK92 C93:AH93">
    <cfRule type="expression" dxfId="140" priority="185">
      <formula>C16="日"</formula>
    </cfRule>
  </conditionalFormatting>
  <conditionalFormatting sqref="C21:AH21 AK21 AK28 C29:AH29 AK36 C37:AH37 AK44 C45:AH45 AK52 C53:AH53 AK60 C61:AH61 AK68 C69:AH69 AK76 C76:AH77 AK84 C85:AH85 AK100 C101:AH101">
    <cfRule type="expression" dxfId="139" priority="187">
      <formula>C16="土"</formula>
    </cfRule>
  </conditionalFormatting>
  <conditionalFormatting sqref="C23:AH23 C31:AH31 C39:AH39 C47:AH47 C55:AH55 C63:AH63 C71:AH71 C79:AH79 C87:AH87 C95:AH95 C103:AH103">
    <cfRule type="expression" priority="217">
      <formula>COUNTIF(祝日リスト,$C23)=1</formula>
    </cfRule>
    <cfRule type="expression" priority="213">
      <formula>COUNTIF($AP$15:$AP$64,$C$23)=1</formula>
    </cfRule>
  </conditionalFormatting>
  <conditionalFormatting sqref="C23:AH23">
    <cfRule type="expression" priority="177">
      <formula>WEEKDAY(C23)=7</formula>
    </cfRule>
    <cfRule type="expression" dxfId="138" priority="176">
      <formula>WEEKDAY(C23)=7</formula>
    </cfRule>
    <cfRule type="expression" dxfId="137" priority="173">
      <formula>WEEKDAY(C23)=1</formula>
    </cfRule>
  </conditionalFormatting>
  <conditionalFormatting sqref="C24:AH24">
    <cfRule type="containsText" dxfId="136" priority="172" operator="containsText" text="日">
      <formula>NOT(ISERROR(SEARCH("日",C24)))</formula>
    </cfRule>
    <cfRule type="containsText" dxfId="135" priority="171" operator="containsText" text="日">
      <formula>NOT(ISERROR(SEARCH("日",C24)))</formula>
    </cfRule>
    <cfRule type="containsText" dxfId="134" priority="174" operator="containsText" text="土">
      <formula>NOT(ISERROR(SEARCH("土",C24)))</formula>
    </cfRule>
    <cfRule type="expression" dxfId="133" priority="175">
      <formula>WEEKDAY(C24)=7</formula>
    </cfRule>
    <cfRule type="expression" dxfId="132" priority="156">
      <formula>C24="日"</formula>
    </cfRule>
    <cfRule type="expression" dxfId="131" priority="159">
      <formula>C24="土"</formula>
    </cfRule>
  </conditionalFormatting>
  <conditionalFormatting sqref="C31:AH31 C39:AH39 C47:AH47 C55:AH55 C63:AH63 C71:AH71 C79:AH79 C87:AH87 C95:AH95 C103:AH103 C23:AH23">
    <cfRule type="expression" dxfId="130" priority="211">
      <formula>COUNTIF($AP$15:$AP$64,C$23)=1</formula>
    </cfRule>
    <cfRule type="expression" dxfId="129" priority="214">
      <formula>COUNTIF($AP$15:$AP$64,$C$23)=1</formula>
    </cfRule>
    <cfRule type="expression" dxfId="128" priority="212">
      <formula>COUNTIF($AP$15:$AP$57,$C$23)=1</formula>
    </cfRule>
    <cfRule type="expression" dxfId="127" priority="215">
      <formula>COUNTIF(祝日リスト,$C23)=1</formula>
    </cfRule>
  </conditionalFormatting>
  <conditionalFormatting sqref="C92:AH92">
    <cfRule type="expression" dxfId="126" priority="192">
      <formula>C92="土"</formula>
    </cfRule>
    <cfRule type="expression" dxfId="125" priority="191">
      <formula>C88="土"</formula>
    </cfRule>
  </conditionalFormatting>
  <conditionalFormatting sqref="C108:AH108">
    <cfRule type="expression" dxfId="124" priority="5">
      <formula>C104="土"</formula>
    </cfRule>
  </conditionalFormatting>
  <conditionalFormatting sqref="E31 E39 E47 E55 E63 E71 E79 E87 E95 E103 E23">
    <cfRule type="expression" dxfId="123" priority="204">
      <formula>COUNTIF($AP$15:$AP$38,$E$23)=1</formula>
    </cfRule>
  </conditionalFormatting>
  <conditionalFormatting sqref="J11:K13">
    <cfRule type="expression" dxfId="122" priority="1">
      <formula>J11≧+$M$11</formula>
    </cfRule>
  </conditionalFormatting>
  <conditionalFormatting sqref="AH19 AK19 AK25:AK26 AH27 AK33:AK34 AK41:AK42 AH43 AK49:AK50 AH51 AK57:AK58 AH59 AK65:AK66 AH67 AK73:AK74 AH75 AK81:AK82 AH83 AK89:AK90 AH91 AK97:AK98 AH99 AH107">
    <cfRule type="expression" dxfId="121" priority="150">
      <formula>AH17="日"</formula>
    </cfRule>
  </conditionalFormatting>
  <conditionalFormatting sqref="AH19 AK19 AK25:AK26 AK33:AK34 AK41:AK42 AH43 AK49:AK50 AH51 AK57:AK58 AH59 AK65:AK66 AH67 AK73:AK74 AH75 AK81:AK82 AH83 AK97:AK98 AH99 AK105:AK106 AH107">
    <cfRule type="expression" dxfId="120" priority="151">
      <formula>AH17="土"</formula>
    </cfRule>
  </conditionalFormatting>
  <conditionalFormatting sqref="AH25:AH27 AK89:AK91">
    <cfRule type="expression" dxfId="119" priority="146">
      <formula>AH25="土"</formula>
    </cfRule>
  </conditionalFormatting>
  <conditionalFormatting sqref="AH27 AK89:AK90">
    <cfRule type="expression" dxfId="118" priority="145">
      <formula>AH25="土"</formula>
    </cfRule>
  </conditionalFormatting>
  <conditionalFormatting sqref="AH91">
    <cfRule type="expression" dxfId="117" priority="195">
      <formula>AH89="土"</formula>
    </cfRule>
    <cfRule type="expression" priority="196">
      <formula>AH89="土"</formula>
    </cfRule>
  </conditionalFormatting>
  <conditionalFormatting sqref="AH108">
    <cfRule type="expression" dxfId="116" priority="143">
      <formula>AH96="日"</formula>
    </cfRule>
  </conditionalFormatting>
  <conditionalFormatting sqref="AI22:AJ22 AK23:AK24 C25:AG25">
    <cfRule type="expression" dxfId="115" priority="158">
      <formula>C22="土"</formula>
    </cfRule>
  </conditionalFormatting>
  <conditionalFormatting sqref="AI22:AJ22 AK24 C25:AG25 AH25:AH26">
    <cfRule type="expression" dxfId="114" priority="157">
      <formula>C21="土"</formula>
    </cfRule>
  </conditionalFormatting>
  <conditionalFormatting sqref="AI54:AJ54 AI70:AJ70 AI78:AJ78">
    <cfRule type="expression" dxfId="113" priority="137">
      <formula>AI53="日"</formula>
    </cfRule>
    <cfRule type="containsText" dxfId="112" priority="139" operator="containsText" text="日">
      <formula>NOT(ISERROR(SEARCH("日",AI54)))</formula>
    </cfRule>
    <cfRule type="containsText" dxfId="111" priority="140" operator="containsText" text="日">
      <formula>NOT(ISERROR(SEARCH("日",AI54)))</formula>
    </cfRule>
    <cfRule type="containsText" dxfId="110" priority="141" operator="containsText" text="土">
      <formula>NOT(ISERROR(SEARCH("土",AI54)))</formula>
    </cfRule>
    <cfRule type="expression" dxfId="109" priority="142">
      <formula>WEEKDAY(AI54)=7</formula>
    </cfRule>
  </conditionalFormatting>
  <conditionalFormatting sqref="AI54:AJ54">
    <cfRule type="expression" dxfId="108" priority="135">
      <formula>AI53="土"</formula>
    </cfRule>
    <cfRule type="expression" dxfId="107" priority="136">
      <formula>AI54="土"</formula>
    </cfRule>
  </conditionalFormatting>
  <conditionalFormatting sqref="AI70:AJ70 AI78:AJ78">
    <cfRule type="expression" dxfId="106" priority="138">
      <formula>AI69="土"</formula>
    </cfRule>
  </conditionalFormatting>
  <conditionalFormatting sqref="AI86:AJ86 AI102:AJ102 AI110:AJ110">
    <cfRule type="expression" dxfId="105" priority="129">
      <formula>AI85="日"</formula>
    </cfRule>
    <cfRule type="containsText" dxfId="104" priority="132" operator="containsText" text="日">
      <formula>NOT(ISERROR(SEARCH("日",AI86)))</formula>
    </cfRule>
    <cfRule type="containsText" dxfId="103" priority="133" operator="containsText" text="土">
      <formula>NOT(ISERROR(SEARCH("土",AI86)))</formula>
    </cfRule>
    <cfRule type="expression" dxfId="102" priority="134">
      <formula>WEEKDAY(AI86)=7</formula>
    </cfRule>
    <cfRule type="containsText" dxfId="101" priority="131" operator="containsText" text="日">
      <formula>NOT(ISERROR(SEARCH("日",AI86)))</formula>
    </cfRule>
  </conditionalFormatting>
  <conditionalFormatting sqref="AI86:AJ86">
    <cfRule type="expression" dxfId="100" priority="127">
      <formula>AI85="土"</formula>
    </cfRule>
    <cfRule type="expression" dxfId="99" priority="128">
      <formula>AI86="土"</formula>
    </cfRule>
  </conditionalFormatting>
  <conditionalFormatting sqref="AI102:AJ102 AI110:AJ110">
    <cfRule type="expression" dxfId="98" priority="130">
      <formula>AI101="土"</formula>
    </cfRule>
  </conditionalFormatting>
  <conditionalFormatting sqref="AK22 AK30 AK38 AK46 AK54 AK62 AK70 AK78 AK86 AK94 AK102">
    <cfRule type="expression" dxfId="97" priority="218">
      <formula>COUNTIF($AP$15:$AP$64,AK$22)=1</formula>
    </cfRule>
    <cfRule type="expression" priority="210">
      <formula>COUNTIF(祝日リスト,$C23)=1</formula>
    </cfRule>
    <cfRule type="expression" dxfId="96" priority="207">
      <formula>COUNTIF($AP$15:$AP$64,$C$23)=1</formula>
    </cfRule>
    <cfRule type="expression" priority="206">
      <formula>COUNTIF($AP$15:$AP$64,$C$23)=1</formula>
    </cfRule>
    <cfRule type="expression" dxfId="95" priority="205">
      <formula>COUNTIF($AP$15:$AP$57,$C$23)=1</formula>
    </cfRule>
    <cfRule type="expression" dxfId="94" priority="208">
      <formula>COUNTIF(祝日リスト,$C23)=1</formula>
    </cfRule>
  </conditionalFormatting>
  <conditionalFormatting sqref="AK27 AK35 AK43 AK51 AK59 AK67 AK73:AK75 AK83 AK91 AK99">
    <cfRule type="expression" dxfId="93" priority="148">
      <formula>AK24="日"</formula>
    </cfRule>
  </conditionalFormatting>
  <conditionalFormatting sqref="AK27 AK35 AK43 AK51 AK59 AK67 AK73:AK75 AK83 AK99 AK107">
    <cfRule type="expression" dxfId="92" priority="149">
      <formula>AK24="土"</formula>
    </cfRule>
  </conditionalFormatting>
  <conditionalFormatting sqref="AK76 C77:AH77">
    <cfRule type="expression" priority="189">
      <formula>C70="日"</formula>
    </cfRule>
    <cfRule type="expression" dxfId="91" priority="190">
      <formula>C70="土"</formula>
    </cfRule>
  </conditionalFormatting>
  <conditionalFormatting sqref="AK76">
    <cfRule type="expression" dxfId="90" priority="188">
      <formula>AK71="日"</formula>
    </cfRule>
  </conditionalFormatting>
  <conditionalFormatting sqref="AK88 C89:AG89 AH89:AH90">
    <cfRule type="expression" priority="153">
      <formula>C87="土"</formula>
    </cfRule>
    <cfRule type="expression" dxfId="89" priority="152">
      <formula>C87="土"</formula>
    </cfRule>
  </conditionalFormatting>
  <conditionalFormatting sqref="AK91">
    <cfRule type="expression" dxfId="88" priority="197">
      <formula>AK88="土"</formula>
    </cfRule>
  </conditionalFormatting>
  <conditionalFormatting sqref="AK92 C93:AH93">
    <cfRule type="expression" priority="194">
      <formula>C87="土"</formula>
    </cfRule>
    <cfRule type="expression" dxfId="87" priority="193">
      <formula>C87="土"</formula>
    </cfRule>
  </conditionalFormatting>
  <conditionalFormatting sqref="AK100 C101:AH101">
    <cfRule type="expression" dxfId="86" priority="199">
      <formula>C95="日"</formula>
    </cfRule>
    <cfRule type="expression" priority="200">
      <formula>C95="日"</formula>
    </cfRule>
  </conditionalFormatting>
  <conditionalFormatting sqref="AK105:AK106">
    <cfRule type="expression" dxfId="85" priority="144">
      <formula>AK95="日"</formula>
    </cfRule>
  </conditionalFormatting>
  <conditionalFormatting sqref="AK107">
    <cfRule type="expression" dxfId="84" priority="203">
      <formula>AK96="日"</formula>
    </cfRule>
  </conditionalFormatting>
  <conditionalFormatting sqref="AK108 AH109">
    <cfRule type="expression" dxfId="83" priority="201">
      <formula>AH95="土"</formula>
    </cfRule>
    <cfRule type="expression" dxfId="82" priority="202">
      <formula>AH95="日"</formula>
    </cfRule>
  </conditionalFormatting>
  <conditionalFormatting sqref="AL21 AK22 C23:AH23 AK30 C31:AH31 AK38 C39:AH39 AK46 C47:AH47 AK54 C55:AH55 AK62 C63:AH63 AK70 C71:AH71 AK78 C79:AH79 AK86 C87:AH87 AK94 C95:AH95 AK102 C103:AH103">
    <cfRule type="expression" dxfId="81" priority="169">
      <formula>COUNTIF(#REF!,$C$23)=1</formula>
    </cfRule>
  </conditionalFormatting>
  <conditionalFormatting sqref="AL21">
    <cfRule type="expression" dxfId="80" priority="225">
      <formula>COUNTIF($AP$15:$AP$64,AL$21)=1</formula>
    </cfRule>
    <cfRule type="expression" priority="224">
      <formula>COUNTIF(祝日リスト,$C23)=1</formula>
    </cfRule>
    <cfRule type="expression" dxfId="79" priority="221">
      <formula>COUNTIF($AP$15:$AP$64,$C$23)=1</formula>
    </cfRule>
    <cfRule type="expression" priority="220">
      <formula>COUNTIF($AP$15:$AP$64,$C$23)=1</formula>
    </cfRule>
    <cfRule type="expression" dxfId="78" priority="219">
      <formula>COUNTIF($AP$15:$AP$57,$C$23)=1</formula>
    </cfRule>
    <cfRule type="expression" dxfId="77" priority="222">
      <formula>COUNTIF(祝日リスト,$C23)=1</formula>
    </cfRule>
  </conditionalFormatting>
  <conditionalFormatting sqref="AL29">
    <cfRule type="expression" priority="121">
      <formula>COUNTIF($AP$15:$AP$64,$C$23)=1</formula>
    </cfRule>
    <cfRule type="expression" dxfId="76" priority="122">
      <formula>COUNTIF($AP$15:$AP$64,$C$23)=1</formula>
    </cfRule>
    <cfRule type="expression" dxfId="75" priority="123">
      <formula>COUNTIF(祝日リスト,$C31)=1</formula>
    </cfRule>
    <cfRule type="expression" priority="125">
      <formula>COUNTIF(祝日リスト,$C31)=1</formula>
    </cfRule>
    <cfRule type="expression" dxfId="74" priority="126">
      <formula>COUNTIF($AP$15:$AP$64,AL$21)=1</formula>
    </cfRule>
    <cfRule type="expression" dxfId="73" priority="116">
      <formula>COUNTIF(#REF!,$C$23)=1</formula>
    </cfRule>
    <cfRule type="expression" dxfId="72" priority="117">
      <formula>WEEKDAY(AL29)=1</formula>
    </cfRule>
    <cfRule type="expression" dxfId="71" priority="118">
      <formula>WEEKDAY(AL29)=7</formula>
    </cfRule>
    <cfRule type="expression" priority="119">
      <formula>WEEKDAY(AL29)=7</formula>
    </cfRule>
    <cfRule type="expression" dxfId="70" priority="120">
      <formula>COUNTIF($AP$15:$AP$57,$C$23)=1</formula>
    </cfRule>
  </conditionalFormatting>
  <conditionalFormatting sqref="AL37">
    <cfRule type="expression" dxfId="69" priority="107">
      <formula>WEEKDAY(AL37)=7</formula>
    </cfRule>
    <cfRule type="expression" dxfId="68" priority="109">
      <formula>COUNTIF($AP$15:$AP$57,$C$23)=1</formula>
    </cfRule>
    <cfRule type="expression" priority="108">
      <formula>WEEKDAY(AL37)=7</formula>
    </cfRule>
    <cfRule type="expression" dxfId="67" priority="105">
      <formula>COUNTIF(#REF!,$C$23)=1</formula>
    </cfRule>
    <cfRule type="expression" dxfId="66" priority="106">
      <formula>WEEKDAY(AL37)=1</formula>
    </cfRule>
    <cfRule type="expression" dxfId="65" priority="115">
      <formula>COUNTIF($AP$15:$AP$64,AL$21)=1</formula>
    </cfRule>
    <cfRule type="expression" priority="114">
      <formula>COUNTIF(祝日リスト,$C39)=1</formula>
    </cfRule>
    <cfRule type="expression" dxfId="64" priority="112">
      <formula>COUNTIF(祝日リスト,$C39)=1</formula>
    </cfRule>
    <cfRule type="expression" dxfId="63" priority="111">
      <formula>COUNTIF($AP$15:$AP$64,$C$23)=1</formula>
    </cfRule>
    <cfRule type="expression" priority="110">
      <formula>COUNTIF($AP$15:$AP$64,$C$23)=1</formula>
    </cfRule>
  </conditionalFormatting>
  <conditionalFormatting sqref="AL45">
    <cfRule type="expression" dxfId="62" priority="98">
      <formula>COUNTIF($AP$15:$AP$57,$C$23)=1</formula>
    </cfRule>
    <cfRule type="expression" priority="97">
      <formula>WEEKDAY(AL45)=7</formula>
    </cfRule>
    <cfRule type="expression" dxfId="61" priority="96">
      <formula>WEEKDAY(AL45)=7</formula>
    </cfRule>
    <cfRule type="expression" dxfId="60" priority="94">
      <formula>COUNTIF(#REF!,$C$23)=1</formula>
    </cfRule>
    <cfRule type="expression" dxfId="59" priority="95">
      <formula>WEEKDAY(AL45)=1</formula>
    </cfRule>
    <cfRule type="expression" dxfId="58" priority="104">
      <formula>COUNTIF($AP$15:$AP$64,AL$21)=1</formula>
    </cfRule>
    <cfRule type="expression" priority="103">
      <formula>COUNTIF(祝日リスト,$C47)=1</formula>
    </cfRule>
    <cfRule type="expression" dxfId="57" priority="101">
      <formula>COUNTIF(祝日リスト,$C47)=1</formula>
    </cfRule>
    <cfRule type="expression" dxfId="56" priority="100">
      <formula>COUNTIF($AP$15:$AP$64,$C$23)=1</formula>
    </cfRule>
    <cfRule type="expression" priority="99">
      <formula>COUNTIF($AP$15:$AP$64,$C$23)=1</formula>
    </cfRule>
  </conditionalFormatting>
  <conditionalFormatting sqref="AL53">
    <cfRule type="expression" dxfId="55" priority="87">
      <formula>COUNTIF($AP$15:$AP$57,$C$23)=1</formula>
    </cfRule>
    <cfRule type="expression" dxfId="54" priority="93">
      <formula>COUNTIF($AP$15:$AP$64,AL$21)=1</formula>
    </cfRule>
    <cfRule type="expression" priority="92">
      <formula>COUNTIF(祝日リスト,$C55)=1</formula>
    </cfRule>
    <cfRule type="expression" dxfId="53" priority="90">
      <formula>COUNTIF(祝日リスト,$C55)=1</formula>
    </cfRule>
    <cfRule type="expression" dxfId="52" priority="89">
      <formula>COUNTIF($AP$15:$AP$64,$C$23)=1</formula>
    </cfRule>
    <cfRule type="expression" priority="88">
      <formula>COUNTIF($AP$15:$AP$64,$C$23)=1</formula>
    </cfRule>
    <cfRule type="expression" priority="86">
      <formula>WEEKDAY(AL53)=7</formula>
    </cfRule>
    <cfRule type="expression" dxfId="51" priority="85">
      <formula>WEEKDAY(AL53)=7</formula>
    </cfRule>
    <cfRule type="expression" dxfId="50" priority="84">
      <formula>WEEKDAY(AL53)=1</formula>
    </cfRule>
    <cfRule type="expression" dxfId="49" priority="83">
      <formula>COUNTIF(#REF!,$C$23)=1</formula>
    </cfRule>
  </conditionalFormatting>
  <conditionalFormatting sqref="AL61">
    <cfRule type="expression" dxfId="48" priority="76">
      <formula>COUNTIF($AP$15:$AP$57,$C$23)=1</formula>
    </cfRule>
    <cfRule type="expression" priority="75">
      <formula>WEEKDAY(AL61)=7</formula>
    </cfRule>
    <cfRule type="expression" dxfId="47" priority="74">
      <formula>WEEKDAY(AL61)=7</formula>
    </cfRule>
    <cfRule type="expression" dxfId="46" priority="73">
      <formula>WEEKDAY(AL61)=1</formula>
    </cfRule>
    <cfRule type="expression" dxfId="45" priority="72">
      <formula>COUNTIF(#REF!,$C$23)=1</formula>
    </cfRule>
    <cfRule type="expression" dxfId="44" priority="82">
      <formula>COUNTIF($AP$15:$AP$64,AL$21)=1</formula>
    </cfRule>
    <cfRule type="expression" priority="81">
      <formula>COUNTIF(祝日リスト,$C63)=1</formula>
    </cfRule>
    <cfRule type="expression" dxfId="43" priority="79">
      <formula>COUNTIF(祝日リスト,$C63)=1</formula>
    </cfRule>
    <cfRule type="expression" dxfId="42" priority="78">
      <formula>COUNTIF($AP$15:$AP$64,$C$23)=1</formula>
    </cfRule>
    <cfRule type="expression" priority="77">
      <formula>COUNTIF($AP$15:$AP$64,$C$23)=1</formula>
    </cfRule>
  </conditionalFormatting>
  <conditionalFormatting sqref="AL69">
    <cfRule type="expression" dxfId="41" priority="65">
      <formula>COUNTIF($AP$15:$AP$57,$C$23)=1</formula>
    </cfRule>
    <cfRule type="expression" priority="64">
      <formula>WEEKDAY(AL69)=7</formula>
    </cfRule>
    <cfRule type="expression" dxfId="40" priority="63">
      <formula>WEEKDAY(AL69)=7</formula>
    </cfRule>
    <cfRule type="expression" dxfId="39" priority="62">
      <formula>WEEKDAY(AL69)=1</formula>
    </cfRule>
    <cfRule type="expression" dxfId="38" priority="61">
      <formula>COUNTIF(#REF!,$C$23)=1</formula>
    </cfRule>
    <cfRule type="expression" dxfId="37" priority="71">
      <formula>COUNTIF($AP$15:$AP$64,AL$21)=1</formula>
    </cfRule>
    <cfRule type="expression" priority="70">
      <formula>COUNTIF(祝日リスト,$C71)=1</formula>
    </cfRule>
    <cfRule type="expression" dxfId="36" priority="68">
      <formula>COUNTIF(祝日リスト,$C71)=1</formula>
    </cfRule>
    <cfRule type="expression" dxfId="35" priority="67">
      <formula>COUNTIF($AP$15:$AP$64,$C$23)=1</formula>
    </cfRule>
    <cfRule type="expression" priority="66">
      <formula>COUNTIF($AP$15:$AP$64,$C$23)=1</formula>
    </cfRule>
  </conditionalFormatting>
  <conditionalFormatting sqref="AL77">
    <cfRule type="expression" priority="59">
      <formula>COUNTIF(祝日リスト,$C79)=1</formula>
    </cfRule>
    <cfRule type="expression" dxfId="34" priority="54">
      <formula>COUNTIF($AP$15:$AP$57,$C$23)=1</formula>
    </cfRule>
    <cfRule type="expression" priority="53">
      <formula>WEEKDAY(AL77)=7</formula>
    </cfRule>
    <cfRule type="expression" dxfId="33" priority="57">
      <formula>COUNTIF(祝日リスト,$C79)=1</formula>
    </cfRule>
    <cfRule type="expression" dxfId="32" priority="51">
      <formula>WEEKDAY(AL77)=1</formula>
    </cfRule>
    <cfRule type="expression" dxfId="31" priority="60">
      <formula>COUNTIF($AP$15:$AP$64,AL$21)=1</formula>
    </cfRule>
    <cfRule type="expression" dxfId="30" priority="52">
      <formula>WEEKDAY(AL77)=7</formula>
    </cfRule>
    <cfRule type="expression" dxfId="29" priority="50">
      <formula>COUNTIF(#REF!,$C$23)=1</formula>
    </cfRule>
    <cfRule type="expression" dxfId="28" priority="56">
      <formula>COUNTIF($AP$15:$AP$64,$C$23)=1</formula>
    </cfRule>
    <cfRule type="expression" priority="55">
      <formula>COUNTIF($AP$15:$AP$64,$C$23)=1</formula>
    </cfRule>
  </conditionalFormatting>
  <conditionalFormatting sqref="AL85">
    <cfRule type="expression" priority="44">
      <formula>COUNTIF($AP$15:$AP$64,$C$23)=1</formula>
    </cfRule>
    <cfRule type="expression" dxfId="27" priority="43">
      <formula>COUNTIF($AP$15:$AP$57,$C$23)=1</formula>
    </cfRule>
    <cfRule type="expression" priority="42">
      <formula>WEEKDAY(AL85)=7</formula>
    </cfRule>
    <cfRule type="expression" dxfId="26" priority="41">
      <formula>WEEKDAY(AL85)=7</formula>
    </cfRule>
    <cfRule type="expression" dxfId="25" priority="40">
      <formula>WEEKDAY(AL85)=1</formula>
    </cfRule>
    <cfRule type="expression" dxfId="24" priority="39">
      <formula>COUNTIF(#REF!,$C$23)=1</formula>
    </cfRule>
    <cfRule type="expression" dxfId="23" priority="49">
      <formula>COUNTIF($AP$15:$AP$64,AL$21)=1</formula>
    </cfRule>
    <cfRule type="expression" priority="48">
      <formula>COUNTIF(祝日リスト,$C87)=1</formula>
    </cfRule>
    <cfRule type="expression" dxfId="22" priority="46">
      <formula>COUNTIF(祝日リスト,$C87)=1</formula>
    </cfRule>
    <cfRule type="expression" dxfId="21" priority="45">
      <formula>COUNTIF($AP$15:$AP$64,$C$23)=1</formula>
    </cfRule>
  </conditionalFormatting>
  <conditionalFormatting sqref="AL93">
    <cfRule type="expression" dxfId="20" priority="29">
      <formula>WEEKDAY(AL93)=1</formula>
    </cfRule>
    <cfRule type="expression" dxfId="19" priority="38">
      <formula>COUNTIF($AP$15:$AP$64,AL$21)=1</formula>
    </cfRule>
    <cfRule type="expression" priority="37">
      <formula>COUNTIF(祝日リスト,$C95)=1</formula>
    </cfRule>
    <cfRule type="expression" dxfId="18" priority="35">
      <formula>COUNTIF(祝日リスト,$C95)=1</formula>
    </cfRule>
    <cfRule type="expression" dxfId="17" priority="34">
      <formula>COUNTIF($AP$15:$AP$64,$C$23)=1</formula>
    </cfRule>
    <cfRule type="expression" priority="33">
      <formula>COUNTIF($AP$15:$AP$64,$C$23)=1</formula>
    </cfRule>
    <cfRule type="expression" dxfId="16" priority="32">
      <formula>COUNTIF($AP$15:$AP$57,$C$23)=1</formula>
    </cfRule>
    <cfRule type="expression" priority="31">
      <formula>WEEKDAY(AL93)=7</formula>
    </cfRule>
    <cfRule type="expression" dxfId="15" priority="30">
      <formula>WEEKDAY(AL93)=7</formula>
    </cfRule>
    <cfRule type="expression" dxfId="14" priority="28">
      <formula>COUNTIF(#REF!,$C$23)=1</formula>
    </cfRule>
  </conditionalFormatting>
  <conditionalFormatting sqref="AL101">
    <cfRule type="expression" dxfId="13" priority="27">
      <formula>COUNTIF($AP$15:$AP$64,AL$21)=1</formula>
    </cfRule>
    <cfRule type="expression" priority="26">
      <formula>COUNTIF(祝日リスト,$C103)=1</formula>
    </cfRule>
    <cfRule type="expression" dxfId="12" priority="24">
      <formula>COUNTIF(祝日リスト,$C103)=1</formula>
    </cfRule>
    <cfRule type="expression" dxfId="11" priority="23">
      <formula>COUNTIF($AP$15:$AP$64,$C$23)=1</formula>
    </cfRule>
    <cfRule type="expression" priority="22">
      <formula>COUNTIF($AP$15:$AP$64,$C$23)=1</formula>
    </cfRule>
    <cfRule type="expression" dxfId="10" priority="21">
      <formula>COUNTIF($AP$15:$AP$57,$C$23)=1</formula>
    </cfRule>
    <cfRule type="expression" priority="20">
      <formula>WEEKDAY(AL101)=7</formula>
    </cfRule>
    <cfRule type="expression" dxfId="9" priority="19">
      <formula>WEEKDAY(AL101)=7</formula>
    </cfRule>
    <cfRule type="expression" dxfId="8" priority="18">
      <formula>WEEKDAY(AL101)=1</formula>
    </cfRule>
    <cfRule type="expression" dxfId="7" priority="17">
      <formula>COUNTIF(#REF!,$C$23)=1</formula>
    </cfRule>
  </conditionalFormatting>
  <conditionalFormatting sqref="AL109">
    <cfRule type="expression" dxfId="6" priority="8">
      <formula>WEEKDAY(AL109)=7</formula>
    </cfRule>
    <cfRule type="expression" priority="9">
      <formula>WEEKDAY(AL109)=7</formula>
    </cfRule>
    <cfRule type="expression" dxfId="5" priority="10">
      <formula>COUNTIF($AP$15:$AP$57,$C$23)=1</formula>
    </cfRule>
    <cfRule type="expression" dxfId="4" priority="6">
      <formula>COUNTIF(#REF!,$C$23)=1</formula>
    </cfRule>
    <cfRule type="expression" dxfId="3" priority="7">
      <formula>WEEKDAY(AL109)=1</formula>
    </cfRule>
    <cfRule type="expression" dxfId="2" priority="16">
      <formula>COUNTIF($AP$15:$AP$64,AL$21)=1</formula>
    </cfRule>
    <cfRule type="expression" priority="15">
      <formula>COUNTIF(祝日リスト,$C111)=1</formula>
    </cfRule>
    <cfRule type="expression" dxfId="1" priority="13">
      <formula>COUNTIF(祝日リスト,$C111)=1</formula>
    </cfRule>
    <cfRule type="expression" dxfId="0" priority="12">
      <formula>COUNTIF($AP$15:$AP$64,$C$23)=1</formula>
    </cfRule>
    <cfRule type="expression" priority="11">
      <formula>COUNTIF($AP$15:$AP$64,$C$23)=1</formula>
    </cfRule>
  </conditionalFormatting>
  <pageMargins left="0.7" right="0.7" top="0.75" bottom="0.75" header="0.3" footer="0.3"/>
  <pageSetup paperSize="9" scale="38" fitToHeight="0" orientation="portrait" horizontalDpi="1200" verticalDpi="1200" r:id="rId2"/>
  <rowBreaks count="1" manualBreakCount="1">
    <brk id="69" min="1" max="3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51"/>
  <sheetViews>
    <sheetView view="pageBreakPreview" zoomScale="85" zoomScaleNormal="85" zoomScaleSheetLayoutView="70" workbookViewId="0">
      <selection activeCell="R11" sqref="R11"/>
    </sheetView>
  </sheetViews>
  <sheetFormatPr defaultRowHeight="13.5" x14ac:dyDescent="0.15"/>
  <cols>
    <col min="1" max="1" width="4.625" style="14" customWidth="1"/>
    <col min="2" max="33" width="6.125" style="14" customWidth="1"/>
    <col min="34" max="34" width="1.25" style="14" customWidth="1"/>
    <col min="35" max="36" width="4.625" style="14" customWidth="1"/>
    <col min="37" max="37" width="1.125" style="14" customWidth="1"/>
    <col min="38" max="40" width="8.625" style="14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79"/>
      <c r="C1" s="80"/>
      <c r="D1" s="198" t="s">
        <v>78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85"/>
    </row>
    <row r="2" spans="1:45" ht="20.100000000000001" customHeight="1" x14ac:dyDescent="0.15">
      <c r="B2" s="82"/>
      <c r="C2" s="83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84"/>
    </row>
    <row r="3" spans="1:45" ht="20.100000000000001" customHeight="1" x14ac:dyDescent="0.15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86" t="s">
        <v>48</v>
      </c>
      <c r="C4" s="87"/>
      <c r="D4" s="90" t="s">
        <v>61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61"/>
      <c r="T4" s="96" t="s">
        <v>80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8"/>
      <c r="AI4" s="47"/>
      <c r="AJ4" s="48"/>
      <c r="AK4" s="49"/>
      <c r="AL4" s="53" t="s">
        <v>62</v>
      </c>
      <c r="AM4" s="54" t="s">
        <v>53</v>
      </c>
      <c r="AN4" s="105" t="s">
        <v>56</v>
      </c>
    </row>
    <row r="5" spans="1:45" ht="20.100000000000001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61"/>
      <c r="T5" s="99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  <c r="AI5" s="50"/>
      <c r="AJ5" s="51"/>
      <c r="AK5" s="52"/>
      <c r="AL5" s="55" t="s">
        <v>55</v>
      </c>
      <c r="AM5" s="56" t="s">
        <v>54</v>
      </c>
      <c r="AN5" s="106"/>
    </row>
    <row r="6" spans="1:45" ht="20.100000000000001" customHeight="1" x14ac:dyDescent="0.15">
      <c r="B6" s="86" t="s">
        <v>58</v>
      </c>
      <c r="C6" s="87"/>
      <c r="D6" s="91" t="s">
        <v>59</v>
      </c>
      <c r="E6" s="91">
        <v>5</v>
      </c>
      <c r="F6" s="91" t="s">
        <v>72</v>
      </c>
      <c r="G6" s="91">
        <v>4</v>
      </c>
      <c r="H6" s="91" t="s">
        <v>0</v>
      </c>
      <c r="I6" s="91">
        <v>7</v>
      </c>
      <c r="J6" s="91" t="s">
        <v>1</v>
      </c>
      <c r="K6" s="91" t="s">
        <v>60</v>
      </c>
      <c r="L6" s="91" t="s">
        <v>59</v>
      </c>
      <c r="M6" s="91">
        <v>6</v>
      </c>
      <c r="N6" s="91" t="s">
        <v>72</v>
      </c>
      <c r="O6" s="91">
        <v>3</v>
      </c>
      <c r="P6" s="91" t="s">
        <v>0</v>
      </c>
      <c r="Q6" s="91">
        <v>22</v>
      </c>
      <c r="R6" s="91" t="s">
        <v>1</v>
      </c>
      <c r="S6" s="61"/>
      <c r="T6" s="99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1"/>
      <c r="AI6" s="119" t="s">
        <v>2</v>
      </c>
      <c r="AJ6" s="120"/>
      <c r="AK6" s="121"/>
      <c r="AL6" s="73">
        <f>AN17+AN25+AN33+AN41+AN49+AN57+AN65+AN73+AN81+AN89+AN97+AN105</f>
        <v>312</v>
      </c>
      <c r="AM6" s="74">
        <f>AI20+AI28+AI36+AI44+AI52+AI60+AI68+AI76+AI84+AI92+AI100+AI108</f>
        <v>80</v>
      </c>
      <c r="AN6" s="75">
        <f>AM6/AL6</f>
        <v>0.25641025641025639</v>
      </c>
    </row>
    <row r="7" spans="1:45" ht="20.100000000000001" customHeight="1" x14ac:dyDescent="0.15">
      <c r="B7" s="88"/>
      <c r="C7" s="89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61"/>
      <c r="T7" s="99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1"/>
      <c r="AI7" s="117" t="s">
        <v>3</v>
      </c>
      <c r="AJ7" s="122"/>
      <c r="AK7" s="118"/>
      <c r="AL7" s="76">
        <f>AL6</f>
        <v>312</v>
      </c>
      <c r="AM7" s="77">
        <f>AI21+AI29+AI37+AI45+AI53+AI61+AI69+AI77+AI85+AI93+AI101+AI109</f>
        <v>79</v>
      </c>
      <c r="AN7" s="78">
        <f>AM7/AL7</f>
        <v>0.25320512820512819</v>
      </c>
    </row>
    <row r="8" spans="1:45" ht="7.5" customHeight="1" x14ac:dyDescent="0.15">
      <c r="B8" s="38"/>
      <c r="C8" s="38"/>
      <c r="D8" s="36"/>
      <c r="E8" s="36"/>
      <c r="F8" s="36"/>
      <c r="G8" s="36"/>
      <c r="I8" s="36"/>
      <c r="J8" s="36"/>
      <c r="K8" s="36"/>
      <c r="L8" s="36"/>
      <c r="M8" s="36"/>
      <c r="N8" s="36"/>
      <c r="O8" s="36"/>
      <c r="P8" s="32"/>
      <c r="Q8" s="31"/>
      <c r="R8" s="60"/>
      <c r="S8" s="62"/>
      <c r="T8" s="99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  <c r="AM8" s="46"/>
    </row>
    <row r="9" spans="1:45" ht="20.100000000000001" customHeight="1" x14ac:dyDescent="0.15">
      <c r="B9" s="109" t="s">
        <v>51</v>
      </c>
      <c r="C9" s="110"/>
      <c r="D9" s="30"/>
      <c r="F9" s="109" t="s">
        <v>63</v>
      </c>
      <c r="G9" s="110"/>
      <c r="H9"/>
      <c r="I9"/>
      <c r="J9" s="109" t="s">
        <v>65</v>
      </c>
      <c r="K9" s="110"/>
      <c r="L9" s="30"/>
      <c r="M9"/>
      <c r="N9"/>
      <c r="P9" s="32"/>
      <c r="Q9" s="31"/>
      <c r="R9" s="62"/>
      <c r="S9" s="62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I9" s="111"/>
      <c r="AJ9" s="112"/>
      <c r="AK9" s="112"/>
      <c r="AL9" s="113"/>
      <c r="AM9" s="112" t="s">
        <v>16</v>
      </c>
      <c r="AN9" s="113"/>
    </row>
    <row r="10" spans="1:45" ht="20.100000000000001" customHeight="1" x14ac:dyDescent="0.15">
      <c r="B10" s="117" t="s">
        <v>52</v>
      </c>
      <c r="C10" s="118"/>
      <c r="D10" s="30"/>
      <c r="F10" s="117" t="s">
        <v>64</v>
      </c>
      <c r="G10" s="118"/>
      <c r="H10"/>
      <c r="I10"/>
      <c r="J10" s="117" t="s">
        <v>66</v>
      </c>
      <c r="K10" s="118"/>
      <c r="L10" s="30"/>
      <c r="M10"/>
      <c r="N10"/>
      <c r="P10" s="32"/>
      <c r="Q10" s="32"/>
      <c r="R10" s="62"/>
      <c r="S10" s="62"/>
      <c r="T10" s="99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I10" s="114"/>
      <c r="AJ10" s="115"/>
      <c r="AK10" s="115"/>
      <c r="AL10" s="116"/>
      <c r="AM10" s="115"/>
      <c r="AN10" s="116"/>
      <c r="AP10" s="57"/>
      <c r="AQ10" s="57" t="s">
        <v>68</v>
      </c>
    </row>
    <row r="11" spans="1:45" ht="20.100000000000001" customHeight="1" x14ac:dyDescent="0.15">
      <c r="B11" s="158">
        <f>AJ109</f>
        <v>79</v>
      </c>
      <c r="C11" s="159"/>
      <c r="D11" s="30"/>
      <c r="F11" s="158">
        <f>AL6</f>
        <v>312</v>
      </c>
      <c r="G11" s="159"/>
      <c r="H11"/>
      <c r="I11"/>
      <c r="J11" s="164">
        <f>ROUNDDOWN(B11/F11*100,2)</f>
        <v>25.32</v>
      </c>
      <c r="K11" s="165"/>
      <c r="L11" s="33" t="s">
        <v>8</v>
      </c>
      <c r="M11" s="35">
        <v>28.5</v>
      </c>
      <c r="N11" s="33" t="s">
        <v>9</v>
      </c>
      <c r="O11" s="34" t="s">
        <v>10</v>
      </c>
      <c r="P11" s="34"/>
      <c r="Q11" s="34"/>
      <c r="R11" s="62"/>
      <c r="S11" s="62"/>
      <c r="T11" s="99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  <c r="AI11" s="134" t="s">
        <v>17</v>
      </c>
      <c r="AJ11" s="135"/>
      <c r="AK11" s="135"/>
      <c r="AL11" s="136"/>
      <c r="AM11" s="137">
        <f>AQ11-AM7</f>
        <v>10</v>
      </c>
      <c r="AN11" s="138"/>
      <c r="AP11" s="1" t="s">
        <v>69</v>
      </c>
      <c r="AQ11" s="1">
        <f>ROUNDUP(AL6*0.285,0)</f>
        <v>89</v>
      </c>
    </row>
    <row r="12" spans="1:45" ht="20.100000000000001" customHeight="1" x14ac:dyDescent="0.15">
      <c r="B12" s="160"/>
      <c r="C12" s="161"/>
      <c r="D12" s="170" t="s">
        <v>7</v>
      </c>
      <c r="E12" s="170"/>
      <c r="F12" s="160"/>
      <c r="G12" s="161"/>
      <c r="H12" s="171" t="s">
        <v>50</v>
      </c>
      <c r="I12" s="170"/>
      <c r="J12" s="166"/>
      <c r="K12" s="167"/>
      <c r="L12" s="33" t="s">
        <v>8</v>
      </c>
      <c r="M12" s="35">
        <v>25</v>
      </c>
      <c r="N12" s="33" t="s">
        <v>9</v>
      </c>
      <c r="O12" s="34" t="s">
        <v>11</v>
      </c>
      <c r="P12" s="34"/>
      <c r="Q12" s="34"/>
      <c r="R12" s="62"/>
      <c r="S12" s="62"/>
      <c r="T12" s="99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  <c r="AI12" s="139" t="s">
        <v>18</v>
      </c>
      <c r="AJ12" s="140"/>
      <c r="AK12" s="140"/>
      <c r="AL12" s="141"/>
      <c r="AM12" s="142">
        <f>AQ12-AM7</f>
        <v>-1</v>
      </c>
      <c r="AN12" s="143"/>
      <c r="AP12" s="1" t="s">
        <v>70</v>
      </c>
      <c r="AQ12" s="1">
        <f>ROUNDUP(AL6*0.25,0)</f>
        <v>78</v>
      </c>
    </row>
    <row r="13" spans="1:45" ht="20.100000000000001" customHeight="1" x14ac:dyDescent="0.15">
      <c r="B13" s="162"/>
      <c r="C13" s="163"/>
      <c r="D13"/>
      <c r="F13" s="162"/>
      <c r="G13" s="163"/>
      <c r="H13"/>
      <c r="I13"/>
      <c r="J13" s="168"/>
      <c r="K13" s="169"/>
      <c r="L13" s="33" t="s">
        <v>8</v>
      </c>
      <c r="M13" s="35">
        <v>21.4</v>
      </c>
      <c r="N13" s="33" t="s">
        <v>9</v>
      </c>
      <c r="O13" s="34" t="s">
        <v>12</v>
      </c>
      <c r="P13" s="34"/>
      <c r="Q13" s="34"/>
      <c r="R13" s="62"/>
      <c r="S13" s="62"/>
      <c r="T13" s="10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/>
      <c r="AI13" s="144" t="s">
        <v>19</v>
      </c>
      <c r="AJ13" s="145"/>
      <c r="AK13" s="145"/>
      <c r="AL13" s="146"/>
      <c r="AM13" s="123">
        <f>AQ13-AM7</f>
        <v>-12</v>
      </c>
      <c r="AN13" s="124"/>
      <c r="AP13" s="1" t="s">
        <v>71</v>
      </c>
      <c r="AQ13" s="1">
        <f>ROUNDUP(AL6*0.214,0)</f>
        <v>67</v>
      </c>
    </row>
    <row r="14" spans="1:45" ht="11.25" customHeight="1" x14ac:dyDescent="0.15">
      <c r="A14" s="7"/>
      <c r="U14" s="14" t="s">
        <v>57</v>
      </c>
    </row>
    <row r="15" spans="1:45" ht="20.100000000000001" customHeight="1" x14ac:dyDescent="0.15">
      <c r="A15" s="8">
        <v>2023</v>
      </c>
      <c r="B15" s="18" t="s">
        <v>49</v>
      </c>
      <c r="C15" s="15">
        <f>DATE(A15,A16,1)</f>
        <v>45017</v>
      </c>
      <c r="D15" s="9">
        <f>C15+1</f>
        <v>45018</v>
      </c>
      <c r="E15" s="9">
        <f t="shared" ref="E15:AF15" si="0">D15+1</f>
        <v>45019</v>
      </c>
      <c r="F15" s="9">
        <f t="shared" si="0"/>
        <v>45020</v>
      </c>
      <c r="G15" s="9">
        <f t="shared" si="0"/>
        <v>45021</v>
      </c>
      <c r="H15" s="9">
        <f t="shared" si="0"/>
        <v>45022</v>
      </c>
      <c r="I15" s="9">
        <f t="shared" si="0"/>
        <v>45023</v>
      </c>
      <c r="J15" s="9">
        <f t="shared" si="0"/>
        <v>45024</v>
      </c>
      <c r="K15" s="9">
        <f t="shared" si="0"/>
        <v>45025</v>
      </c>
      <c r="L15" s="9">
        <f t="shared" si="0"/>
        <v>45026</v>
      </c>
      <c r="M15" s="9">
        <f t="shared" si="0"/>
        <v>45027</v>
      </c>
      <c r="N15" s="9">
        <f t="shared" si="0"/>
        <v>45028</v>
      </c>
      <c r="O15" s="9">
        <f t="shared" si="0"/>
        <v>45029</v>
      </c>
      <c r="P15" s="9">
        <f t="shared" si="0"/>
        <v>45030</v>
      </c>
      <c r="Q15" s="9">
        <f t="shared" si="0"/>
        <v>45031</v>
      </c>
      <c r="R15" s="9">
        <f t="shared" si="0"/>
        <v>45032</v>
      </c>
      <c r="S15" s="9">
        <f t="shared" si="0"/>
        <v>45033</v>
      </c>
      <c r="T15" s="9">
        <f t="shared" si="0"/>
        <v>45034</v>
      </c>
      <c r="U15" s="9">
        <f t="shared" si="0"/>
        <v>45035</v>
      </c>
      <c r="V15" s="9">
        <f t="shared" si="0"/>
        <v>45036</v>
      </c>
      <c r="W15" s="9">
        <f t="shared" si="0"/>
        <v>45037</v>
      </c>
      <c r="X15" s="9">
        <f t="shared" si="0"/>
        <v>45038</v>
      </c>
      <c r="Y15" s="9">
        <f t="shared" si="0"/>
        <v>45039</v>
      </c>
      <c r="Z15" s="9">
        <f t="shared" si="0"/>
        <v>45040</v>
      </c>
      <c r="AA15" s="9">
        <f t="shared" si="0"/>
        <v>45041</v>
      </c>
      <c r="AB15" s="9">
        <f t="shared" si="0"/>
        <v>45042</v>
      </c>
      <c r="AC15" s="9">
        <f t="shared" si="0"/>
        <v>45043</v>
      </c>
      <c r="AD15" s="9">
        <f t="shared" si="0"/>
        <v>45044</v>
      </c>
      <c r="AE15" s="9">
        <f t="shared" si="0"/>
        <v>45045</v>
      </c>
      <c r="AF15" s="9">
        <f t="shared" si="0"/>
        <v>45046</v>
      </c>
      <c r="AG15" s="10"/>
      <c r="AH15" s="5"/>
      <c r="AI15" s="125" t="s">
        <v>6</v>
      </c>
      <c r="AJ15" s="125" t="s">
        <v>13</v>
      </c>
      <c r="AK15" s="5"/>
      <c r="AL15" s="128">
        <f>MONTH(C15)</f>
        <v>4</v>
      </c>
      <c r="AM15" s="129"/>
      <c r="AN15" s="130"/>
      <c r="AO15" s="2"/>
      <c r="AP15" s="3">
        <v>45045</v>
      </c>
      <c r="AQ15" s="4" t="s">
        <v>24</v>
      </c>
      <c r="AR15" s="4" t="s">
        <v>25</v>
      </c>
      <c r="AS15" s="2"/>
    </row>
    <row r="16" spans="1:45" ht="20.100000000000001" customHeight="1" x14ac:dyDescent="0.15">
      <c r="A16" s="14">
        <v>4</v>
      </c>
      <c r="B16" s="19" t="s">
        <v>4</v>
      </c>
      <c r="C16" s="16" t="str">
        <f t="shared" ref="C16:AF16" si="1">TEXT(WEEKDAY(C15),"aaa")</f>
        <v>土</v>
      </c>
      <c r="D16" s="6" t="str">
        <f t="shared" si="1"/>
        <v>日</v>
      </c>
      <c r="E16" s="6" t="str">
        <f t="shared" si="1"/>
        <v>月</v>
      </c>
      <c r="F16" s="6" t="str">
        <f t="shared" si="1"/>
        <v>火</v>
      </c>
      <c r="G16" s="6" t="str">
        <f t="shared" si="1"/>
        <v>水</v>
      </c>
      <c r="H16" s="6" t="str">
        <f t="shared" si="1"/>
        <v>木</v>
      </c>
      <c r="I16" s="6" t="str">
        <f t="shared" si="1"/>
        <v>金</v>
      </c>
      <c r="J16" s="6" t="str">
        <f t="shared" si="1"/>
        <v>土</v>
      </c>
      <c r="K16" s="6" t="str">
        <f t="shared" si="1"/>
        <v>日</v>
      </c>
      <c r="L16" s="6" t="str">
        <f t="shared" si="1"/>
        <v>月</v>
      </c>
      <c r="M16" s="6" t="str">
        <f t="shared" si="1"/>
        <v>火</v>
      </c>
      <c r="N16" s="6" t="str">
        <f t="shared" si="1"/>
        <v>水</v>
      </c>
      <c r="O16" s="6" t="str">
        <f t="shared" si="1"/>
        <v>木</v>
      </c>
      <c r="P16" s="6" t="str">
        <f t="shared" si="1"/>
        <v>金</v>
      </c>
      <c r="Q16" s="6" t="str">
        <f t="shared" si="1"/>
        <v>土</v>
      </c>
      <c r="R16" s="6" t="str">
        <f t="shared" si="1"/>
        <v>日</v>
      </c>
      <c r="S16" s="6" t="str">
        <f t="shared" si="1"/>
        <v>月</v>
      </c>
      <c r="T16" s="6" t="str">
        <f t="shared" si="1"/>
        <v>火</v>
      </c>
      <c r="U16" s="6" t="str">
        <f t="shared" si="1"/>
        <v>水</v>
      </c>
      <c r="V16" s="6" t="str">
        <f t="shared" si="1"/>
        <v>木</v>
      </c>
      <c r="W16" s="6" t="str">
        <f t="shared" si="1"/>
        <v>金</v>
      </c>
      <c r="X16" s="6" t="str">
        <f t="shared" si="1"/>
        <v>土</v>
      </c>
      <c r="Y16" s="6" t="str">
        <f t="shared" si="1"/>
        <v>日</v>
      </c>
      <c r="Z16" s="6" t="str">
        <f t="shared" si="1"/>
        <v>月</v>
      </c>
      <c r="AA16" s="6" t="str">
        <f t="shared" si="1"/>
        <v>火</v>
      </c>
      <c r="AB16" s="6" t="str">
        <f t="shared" si="1"/>
        <v>水</v>
      </c>
      <c r="AC16" s="6" t="str">
        <f t="shared" si="1"/>
        <v>木</v>
      </c>
      <c r="AD16" s="6" t="str">
        <f t="shared" si="1"/>
        <v>金</v>
      </c>
      <c r="AE16" s="6" t="str">
        <f t="shared" si="1"/>
        <v>土</v>
      </c>
      <c r="AF16" s="6" t="str">
        <f t="shared" si="1"/>
        <v>日</v>
      </c>
      <c r="AG16" s="11"/>
      <c r="AH16" s="5"/>
      <c r="AI16" s="126"/>
      <c r="AJ16" s="126"/>
      <c r="AK16" s="5"/>
      <c r="AL16" s="131"/>
      <c r="AM16" s="132"/>
      <c r="AN16" s="133"/>
      <c r="AP16" s="3">
        <v>45049</v>
      </c>
      <c r="AQ16" s="4" t="s">
        <v>26</v>
      </c>
      <c r="AR16" s="4" t="s">
        <v>27</v>
      </c>
    </row>
    <row r="17" spans="1:44" ht="27.95" customHeight="1" x14ac:dyDescent="0.15">
      <c r="B17" s="150" t="s">
        <v>5</v>
      </c>
      <c r="C17" s="152"/>
      <c r="D17" s="155"/>
      <c r="E17" s="147"/>
      <c r="F17" s="147"/>
      <c r="G17" s="147"/>
      <c r="H17" s="147"/>
      <c r="I17" s="147" t="s">
        <v>73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 t="s">
        <v>74</v>
      </c>
      <c r="AA17" s="147"/>
      <c r="AB17" s="147"/>
      <c r="AC17" s="147"/>
      <c r="AD17" s="147"/>
      <c r="AE17" s="147"/>
      <c r="AF17" s="147"/>
      <c r="AG17" s="176"/>
      <c r="AH17" s="5"/>
      <c r="AI17" s="126"/>
      <c r="AJ17" s="126"/>
      <c r="AK17" s="5"/>
      <c r="AL17" s="179" t="s">
        <v>15</v>
      </c>
      <c r="AM17" s="180"/>
      <c r="AN17" s="39">
        <f>COUNTA(Z15:AG15)</f>
        <v>7</v>
      </c>
      <c r="AP17" s="3">
        <v>45050</v>
      </c>
      <c r="AQ17" s="4" t="s">
        <v>28</v>
      </c>
      <c r="AR17" s="4" t="s">
        <v>29</v>
      </c>
    </row>
    <row r="18" spans="1:44" ht="27.95" customHeight="1" x14ac:dyDescent="0.15">
      <c r="B18" s="151"/>
      <c r="C18" s="153"/>
      <c r="D18" s="15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77"/>
      <c r="AH18" s="5"/>
      <c r="AI18" s="126"/>
      <c r="AJ18" s="126"/>
      <c r="AK18" s="5"/>
      <c r="AL18" s="181" t="s">
        <v>21</v>
      </c>
      <c r="AM18" s="182"/>
      <c r="AN18" s="40">
        <f>COUNTA(Z20:AG20)</f>
        <v>2</v>
      </c>
      <c r="AP18" s="3"/>
      <c r="AQ18" s="4"/>
      <c r="AR18" s="4"/>
    </row>
    <row r="19" spans="1:44" ht="27.95" customHeight="1" x14ac:dyDescent="0.15">
      <c r="B19" s="151"/>
      <c r="C19" s="154"/>
      <c r="D19" s="157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78"/>
      <c r="AH19" s="5"/>
      <c r="AI19" s="127"/>
      <c r="AJ19" s="127"/>
      <c r="AK19" s="5"/>
      <c r="AL19" s="181" t="s">
        <v>22</v>
      </c>
      <c r="AM19" s="182"/>
      <c r="AN19" s="40">
        <f>COUNTA(Z21:AG21)</f>
        <v>1</v>
      </c>
      <c r="AP19" s="3"/>
      <c r="AQ19" s="4"/>
      <c r="AR19" s="4"/>
    </row>
    <row r="20" spans="1:44" ht="27.95" customHeight="1" x14ac:dyDescent="0.15">
      <c r="B20" s="37" t="s">
        <v>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 t="s">
        <v>67</v>
      </c>
      <c r="AF20" s="23" t="s">
        <v>67</v>
      </c>
      <c r="AG20" s="24"/>
      <c r="AH20" s="5"/>
      <c r="AI20" s="29">
        <f>COUNTIF(C20:AG20,"○")</f>
        <v>2</v>
      </c>
      <c r="AJ20" s="29">
        <f>+AI20</f>
        <v>2</v>
      </c>
      <c r="AK20" s="5"/>
      <c r="AL20" s="181" t="s">
        <v>23</v>
      </c>
      <c r="AM20" s="182"/>
      <c r="AN20" s="42">
        <f>AN18/AN17</f>
        <v>0.2857142857142857</v>
      </c>
      <c r="AP20" s="3">
        <v>45051</v>
      </c>
      <c r="AQ20" s="4" t="s">
        <v>30</v>
      </c>
      <c r="AR20" s="4" t="s">
        <v>31</v>
      </c>
    </row>
    <row r="21" spans="1:44" ht="27.95" customHeight="1" x14ac:dyDescent="0.15">
      <c r="B21" s="20" t="s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 t="s">
        <v>14</v>
      </c>
      <c r="AG21" s="12"/>
      <c r="AH21" s="5"/>
      <c r="AI21" s="29">
        <f>COUNTIF(C21:AG21,"●")</f>
        <v>1</v>
      </c>
      <c r="AJ21" s="29">
        <f>+AI21</f>
        <v>1</v>
      </c>
      <c r="AK21" s="5"/>
      <c r="AL21" s="183" t="s">
        <v>20</v>
      </c>
      <c r="AM21" s="184"/>
      <c r="AN21" s="41">
        <f>AN19/AN17</f>
        <v>0.14285714285714285</v>
      </c>
      <c r="AP21" s="3">
        <v>45124</v>
      </c>
      <c r="AQ21" s="4" t="s">
        <v>32</v>
      </c>
      <c r="AR21" s="4" t="s">
        <v>33</v>
      </c>
    </row>
    <row r="22" spans="1:44" ht="20.100000000000001" customHeight="1" x14ac:dyDescent="0.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26"/>
      <c r="AL22" s="5"/>
      <c r="AM22" s="5"/>
      <c r="AN22" s="5"/>
      <c r="AP22" s="3">
        <v>45149</v>
      </c>
      <c r="AQ22" s="4" t="s">
        <v>34</v>
      </c>
      <c r="AR22" s="4" t="s">
        <v>31</v>
      </c>
    </row>
    <row r="23" spans="1:44" ht="20.100000000000001" customHeight="1" x14ac:dyDescent="0.15">
      <c r="A23" s="14">
        <v>5</v>
      </c>
      <c r="B23" s="18" t="s">
        <v>49</v>
      </c>
      <c r="C23" s="15">
        <f>DATE(A15,A23,1)</f>
        <v>45047</v>
      </c>
      <c r="D23" s="9">
        <f>C23+1</f>
        <v>45048</v>
      </c>
      <c r="E23" s="9">
        <f t="shared" ref="E23:AG23" si="2">D23+1</f>
        <v>45049</v>
      </c>
      <c r="F23" s="9">
        <f t="shared" si="2"/>
        <v>45050</v>
      </c>
      <c r="G23" s="9">
        <f t="shared" si="2"/>
        <v>45051</v>
      </c>
      <c r="H23" s="9">
        <f t="shared" si="2"/>
        <v>45052</v>
      </c>
      <c r="I23" s="9">
        <f t="shared" si="2"/>
        <v>45053</v>
      </c>
      <c r="J23" s="9">
        <f t="shared" si="2"/>
        <v>45054</v>
      </c>
      <c r="K23" s="9">
        <f t="shared" si="2"/>
        <v>45055</v>
      </c>
      <c r="L23" s="9">
        <f t="shared" si="2"/>
        <v>45056</v>
      </c>
      <c r="M23" s="9">
        <f t="shared" si="2"/>
        <v>45057</v>
      </c>
      <c r="N23" s="9">
        <f t="shared" si="2"/>
        <v>45058</v>
      </c>
      <c r="O23" s="9">
        <f t="shared" si="2"/>
        <v>45059</v>
      </c>
      <c r="P23" s="9">
        <f t="shared" si="2"/>
        <v>45060</v>
      </c>
      <c r="Q23" s="9">
        <f t="shared" si="2"/>
        <v>45061</v>
      </c>
      <c r="R23" s="9">
        <f t="shared" si="2"/>
        <v>45062</v>
      </c>
      <c r="S23" s="9">
        <f t="shared" si="2"/>
        <v>45063</v>
      </c>
      <c r="T23" s="9">
        <f t="shared" si="2"/>
        <v>45064</v>
      </c>
      <c r="U23" s="9">
        <f t="shared" si="2"/>
        <v>45065</v>
      </c>
      <c r="V23" s="9">
        <f t="shared" si="2"/>
        <v>45066</v>
      </c>
      <c r="W23" s="9">
        <f t="shared" si="2"/>
        <v>45067</v>
      </c>
      <c r="X23" s="9">
        <f t="shared" si="2"/>
        <v>45068</v>
      </c>
      <c r="Y23" s="9">
        <f t="shared" si="2"/>
        <v>45069</v>
      </c>
      <c r="Z23" s="9">
        <f t="shared" si="2"/>
        <v>45070</v>
      </c>
      <c r="AA23" s="9">
        <f t="shared" si="2"/>
        <v>45071</v>
      </c>
      <c r="AB23" s="9">
        <f>AA23+1</f>
        <v>45072</v>
      </c>
      <c r="AC23" s="9">
        <f t="shared" si="2"/>
        <v>45073</v>
      </c>
      <c r="AD23" s="9">
        <f t="shared" si="2"/>
        <v>45074</v>
      </c>
      <c r="AE23" s="9">
        <f t="shared" si="2"/>
        <v>45075</v>
      </c>
      <c r="AF23" s="9">
        <f t="shared" si="2"/>
        <v>45076</v>
      </c>
      <c r="AG23" s="13">
        <f t="shared" si="2"/>
        <v>45077</v>
      </c>
      <c r="AH23" s="26"/>
      <c r="AI23" s="125" t="s">
        <v>6</v>
      </c>
      <c r="AJ23" s="125" t="s">
        <v>13</v>
      </c>
      <c r="AK23" s="5"/>
      <c r="AL23" s="128">
        <f>MONTH(C23)</f>
        <v>5</v>
      </c>
      <c r="AM23" s="129"/>
      <c r="AN23" s="130"/>
      <c r="AP23" s="3">
        <v>45187</v>
      </c>
      <c r="AQ23" s="4" t="s">
        <v>35</v>
      </c>
      <c r="AR23" s="4" t="s">
        <v>33</v>
      </c>
    </row>
    <row r="24" spans="1:44" ht="20.100000000000001" customHeight="1" x14ac:dyDescent="0.15">
      <c r="B24" s="19" t="s">
        <v>4</v>
      </c>
      <c r="C24" s="16" t="str">
        <f t="shared" ref="C24:AG24" si="3">TEXT(WEEKDAY(C23),"aaa")</f>
        <v>月</v>
      </c>
      <c r="D24" s="6" t="str">
        <f t="shared" si="3"/>
        <v>火</v>
      </c>
      <c r="E24" s="6" t="str">
        <f t="shared" si="3"/>
        <v>水</v>
      </c>
      <c r="F24" s="6" t="str">
        <f t="shared" si="3"/>
        <v>木</v>
      </c>
      <c r="G24" s="6" t="str">
        <f t="shared" si="3"/>
        <v>金</v>
      </c>
      <c r="H24" s="6" t="str">
        <f t="shared" si="3"/>
        <v>土</v>
      </c>
      <c r="I24" s="6" t="str">
        <f t="shared" si="3"/>
        <v>日</v>
      </c>
      <c r="J24" s="6" t="str">
        <f t="shared" si="3"/>
        <v>月</v>
      </c>
      <c r="K24" s="6" t="str">
        <f t="shared" si="3"/>
        <v>火</v>
      </c>
      <c r="L24" s="6" t="str">
        <f t="shared" si="3"/>
        <v>水</v>
      </c>
      <c r="M24" s="6" t="str">
        <f t="shared" si="3"/>
        <v>木</v>
      </c>
      <c r="N24" s="6" t="str">
        <f t="shared" si="3"/>
        <v>金</v>
      </c>
      <c r="O24" s="6" t="str">
        <f t="shared" si="3"/>
        <v>土</v>
      </c>
      <c r="P24" s="6" t="str">
        <f t="shared" si="3"/>
        <v>日</v>
      </c>
      <c r="Q24" s="6" t="str">
        <f t="shared" si="3"/>
        <v>月</v>
      </c>
      <c r="R24" s="6" t="str">
        <f t="shared" si="3"/>
        <v>火</v>
      </c>
      <c r="S24" s="6" t="str">
        <f t="shared" si="3"/>
        <v>水</v>
      </c>
      <c r="T24" s="6" t="str">
        <f t="shared" si="3"/>
        <v>木</v>
      </c>
      <c r="U24" s="6" t="str">
        <f t="shared" si="3"/>
        <v>金</v>
      </c>
      <c r="V24" s="6" t="str">
        <f t="shared" si="3"/>
        <v>土</v>
      </c>
      <c r="W24" s="6" t="str">
        <f t="shared" si="3"/>
        <v>日</v>
      </c>
      <c r="X24" s="6" t="str">
        <f t="shared" si="3"/>
        <v>月</v>
      </c>
      <c r="Y24" s="6" t="str">
        <f t="shared" si="3"/>
        <v>火</v>
      </c>
      <c r="Z24" s="6" t="str">
        <f t="shared" si="3"/>
        <v>水</v>
      </c>
      <c r="AA24" s="6" t="str">
        <f t="shared" si="3"/>
        <v>木</v>
      </c>
      <c r="AB24" s="6" t="str">
        <f t="shared" si="3"/>
        <v>金</v>
      </c>
      <c r="AC24" s="6" t="str">
        <f t="shared" si="3"/>
        <v>土</v>
      </c>
      <c r="AD24" s="6" t="str">
        <f t="shared" si="3"/>
        <v>日</v>
      </c>
      <c r="AE24" s="6" t="str">
        <f t="shared" si="3"/>
        <v>月</v>
      </c>
      <c r="AF24" s="6" t="str">
        <f t="shared" si="3"/>
        <v>火</v>
      </c>
      <c r="AG24" s="11" t="str">
        <f t="shared" si="3"/>
        <v>水</v>
      </c>
      <c r="AH24" s="5"/>
      <c r="AI24" s="126"/>
      <c r="AJ24" s="126"/>
      <c r="AK24" s="5"/>
      <c r="AL24" s="131"/>
      <c r="AM24" s="132"/>
      <c r="AN24" s="133"/>
      <c r="AP24" s="3">
        <v>45192</v>
      </c>
      <c r="AQ24" s="4" t="s">
        <v>36</v>
      </c>
      <c r="AR24" s="4" t="s">
        <v>25</v>
      </c>
    </row>
    <row r="25" spans="1:44" ht="27.95" customHeight="1" x14ac:dyDescent="0.15">
      <c r="B25" s="150" t="s">
        <v>5</v>
      </c>
      <c r="C25" s="173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76"/>
      <c r="AH25" s="5"/>
      <c r="AI25" s="126"/>
      <c r="AJ25" s="126"/>
      <c r="AK25" s="5"/>
      <c r="AL25" s="179" t="s">
        <v>15</v>
      </c>
      <c r="AM25" s="185"/>
      <c r="AN25" s="39">
        <f>COUNTA(C23:AG23)</f>
        <v>31</v>
      </c>
      <c r="AP25" s="3">
        <v>45208</v>
      </c>
      <c r="AQ25" s="4" t="s">
        <v>37</v>
      </c>
      <c r="AR25" s="4" t="s">
        <v>33</v>
      </c>
    </row>
    <row r="26" spans="1:44" ht="27.95" customHeight="1" x14ac:dyDescent="0.15">
      <c r="B26" s="151"/>
      <c r="C26" s="174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77"/>
      <c r="AH26" s="5"/>
      <c r="AI26" s="126"/>
      <c r="AJ26" s="126"/>
      <c r="AK26" s="5"/>
      <c r="AL26" s="181" t="s">
        <v>21</v>
      </c>
      <c r="AM26" s="186"/>
      <c r="AN26" s="40">
        <f>COUNTA(C28:AG28)</f>
        <v>11</v>
      </c>
      <c r="AP26" s="3"/>
      <c r="AQ26" s="4"/>
      <c r="AR26" s="4"/>
    </row>
    <row r="27" spans="1:44" ht="27.95" customHeight="1" x14ac:dyDescent="0.15">
      <c r="B27" s="172"/>
      <c r="C27" s="175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78"/>
      <c r="AH27" s="5"/>
      <c r="AI27" s="127"/>
      <c r="AJ27" s="127"/>
      <c r="AK27" s="5"/>
      <c r="AL27" s="181" t="s">
        <v>22</v>
      </c>
      <c r="AM27" s="186"/>
      <c r="AN27" s="40">
        <f>COUNTA(C29:AG29)</f>
        <v>10</v>
      </c>
      <c r="AP27" s="3"/>
      <c r="AQ27" s="4"/>
      <c r="AR27" s="4"/>
    </row>
    <row r="28" spans="1:44" ht="27.95" customHeight="1" x14ac:dyDescent="0.15">
      <c r="B28" s="22" t="s">
        <v>2</v>
      </c>
      <c r="C28" s="23"/>
      <c r="D28" s="23"/>
      <c r="E28" s="23" t="s">
        <v>75</v>
      </c>
      <c r="F28" s="23" t="s">
        <v>75</v>
      </c>
      <c r="G28" s="23" t="s">
        <v>75</v>
      </c>
      <c r="H28" s="23" t="s">
        <v>67</v>
      </c>
      <c r="I28" s="23" t="s">
        <v>67</v>
      </c>
      <c r="J28" s="23"/>
      <c r="K28" s="23"/>
      <c r="L28" s="23"/>
      <c r="M28" s="23"/>
      <c r="N28" s="23"/>
      <c r="O28" s="23" t="s">
        <v>67</v>
      </c>
      <c r="P28" s="23" t="s">
        <v>67</v>
      </c>
      <c r="Q28" s="23"/>
      <c r="R28" s="23"/>
      <c r="S28" s="23"/>
      <c r="T28" s="23"/>
      <c r="U28" s="23"/>
      <c r="V28" s="23" t="s">
        <v>67</v>
      </c>
      <c r="W28" s="23" t="s">
        <v>67</v>
      </c>
      <c r="X28" s="23"/>
      <c r="Y28" s="23"/>
      <c r="Z28" s="23"/>
      <c r="AA28" s="23"/>
      <c r="AB28" s="23"/>
      <c r="AC28" s="23" t="s">
        <v>67</v>
      </c>
      <c r="AD28" s="23" t="s">
        <v>67</v>
      </c>
      <c r="AE28" s="23"/>
      <c r="AF28" s="23"/>
      <c r="AG28" s="24"/>
      <c r="AH28" s="5"/>
      <c r="AI28" s="29">
        <f>COUNTIF(C28:AG28,"○")</f>
        <v>11</v>
      </c>
      <c r="AJ28" s="29">
        <f>AJ20+AI28</f>
        <v>13</v>
      </c>
      <c r="AK28" s="5"/>
      <c r="AL28" s="181" t="s">
        <v>23</v>
      </c>
      <c r="AM28" s="186"/>
      <c r="AN28" s="42">
        <f>AN26/AN25</f>
        <v>0.35483870967741937</v>
      </c>
      <c r="AP28" s="3">
        <v>45233</v>
      </c>
      <c r="AQ28" s="4" t="s">
        <v>38</v>
      </c>
      <c r="AR28" s="4" t="s">
        <v>31</v>
      </c>
    </row>
    <row r="29" spans="1:44" ht="27.95" customHeight="1" x14ac:dyDescent="0.15">
      <c r="B29" s="20" t="s">
        <v>3</v>
      </c>
      <c r="C29" s="17"/>
      <c r="D29" s="17"/>
      <c r="E29" s="17" t="s">
        <v>14</v>
      </c>
      <c r="F29" s="17" t="s">
        <v>14</v>
      </c>
      <c r="G29" s="17"/>
      <c r="H29" s="17" t="s">
        <v>14</v>
      </c>
      <c r="I29" s="17" t="s">
        <v>14</v>
      </c>
      <c r="J29" s="17"/>
      <c r="K29" s="17"/>
      <c r="L29" s="17"/>
      <c r="M29" s="17"/>
      <c r="N29" s="17"/>
      <c r="O29" s="17" t="s">
        <v>14</v>
      </c>
      <c r="P29" s="17" t="s">
        <v>14</v>
      </c>
      <c r="Q29" s="17"/>
      <c r="R29" s="17"/>
      <c r="S29" s="17"/>
      <c r="T29" s="17"/>
      <c r="U29" s="17"/>
      <c r="V29" s="17" t="s">
        <v>14</v>
      </c>
      <c r="W29" s="17" t="s">
        <v>14</v>
      </c>
      <c r="X29" s="17"/>
      <c r="Y29" s="17"/>
      <c r="Z29" s="17"/>
      <c r="AA29" s="17"/>
      <c r="AB29" s="17"/>
      <c r="AC29" s="17" t="s">
        <v>14</v>
      </c>
      <c r="AD29" s="17" t="s">
        <v>14</v>
      </c>
      <c r="AE29" s="17"/>
      <c r="AF29" s="17"/>
      <c r="AG29" s="12"/>
      <c r="AH29" s="5"/>
      <c r="AI29" s="29">
        <f>COUNTIF(C29:AG29,"●")</f>
        <v>10</v>
      </c>
      <c r="AJ29" s="29">
        <f>AJ21+AI29</f>
        <v>11</v>
      </c>
      <c r="AK29" s="5"/>
      <c r="AL29" s="183" t="s">
        <v>20</v>
      </c>
      <c r="AM29" s="187"/>
      <c r="AN29" s="45">
        <f>AN27/AN25</f>
        <v>0.32258064516129031</v>
      </c>
      <c r="AP29" s="3">
        <v>45253</v>
      </c>
      <c r="AQ29" s="4" t="s">
        <v>39</v>
      </c>
      <c r="AR29" s="4" t="s">
        <v>29</v>
      </c>
    </row>
    <row r="30" spans="1:44" ht="20.100000000000001" customHeight="1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26"/>
      <c r="AL30" s="5"/>
      <c r="AM30" s="5"/>
      <c r="AN30" s="5"/>
      <c r="AP30" s="3">
        <v>45292</v>
      </c>
      <c r="AQ30" s="4" t="s">
        <v>40</v>
      </c>
      <c r="AR30" s="4" t="s">
        <v>33</v>
      </c>
    </row>
    <row r="31" spans="1:44" ht="20.100000000000001" customHeight="1" x14ac:dyDescent="0.15">
      <c r="A31" s="14">
        <v>6</v>
      </c>
      <c r="B31" s="18" t="s">
        <v>49</v>
      </c>
      <c r="C31" s="15">
        <f>DATE(A15,A31,1)</f>
        <v>45078</v>
      </c>
      <c r="D31" s="9">
        <f>C31+1</f>
        <v>45079</v>
      </c>
      <c r="E31" s="9">
        <f t="shared" ref="E31:AF31" si="4">D31+1</f>
        <v>45080</v>
      </c>
      <c r="F31" s="9">
        <f t="shared" si="4"/>
        <v>45081</v>
      </c>
      <c r="G31" s="9">
        <f t="shared" si="4"/>
        <v>45082</v>
      </c>
      <c r="H31" s="9">
        <f t="shared" si="4"/>
        <v>45083</v>
      </c>
      <c r="I31" s="9">
        <f t="shared" si="4"/>
        <v>45084</v>
      </c>
      <c r="J31" s="9">
        <f t="shared" si="4"/>
        <v>45085</v>
      </c>
      <c r="K31" s="9">
        <f t="shared" si="4"/>
        <v>45086</v>
      </c>
      <c r="L31" s="9">
        <f t="shared" si="4"/>
        <v>45087</v>
      </c>
      <c r="M31" s="9">
        <f t="shared" si="4"/>
        <v>45088</v>
      </c>
      <c r="N31" s="9">
        <f t="shared" si="4"/>
        <v>45089</v>
      </c>
      <c r="O31" s="9">
        <f t="shared" si="4"/>
        <v>45090</v>
      </c>
      <c r="P31" s="9">
        <f t="shared" si="4"/>
        <v>45091</v>
      </c>
      <c r="Q31" s="9">
        <f t="shared" si="4"/>
        <v>45092</v>
      </c>
      <c r="R31" s="9">
        <f t="shared" si="4"/>
        <v>45093</v>
      </c>
      <c r="S31" s="9">
        <f t="shared" si="4"/>
        <v>45094</v>
      </c>
      <c r="T31" s="9">
        <f t="shared" si="4"/>
        <v>45095</v>
      </c>
      <c r="U31" s="9">
        <f t="shared" si="4"/>
        <v>45096</v>
      </c>
      <c r="V31" s="9">
        <f t="shared" si="4"/>
        <v>45097</v>
      </c>
      <c r="W31" s="9">
        <f t="shared" si="4"/>
        <v>45098</v>
      </c>
      <c r="X31" s="9">
        <f t="shared" si="4"/>
        <v>45099</v>
      </c>
      <c r="Y31" s="9">
        <f t="shared" si="4"/>
        <v>45100</v>
      </c>
      <c r="Z31" s="9">
        <f t="shared" si="4"/>
        <v>45101</v>
      </c>
      <c r="AA31" s="9">
        <f t="shared" si="4"/>
        <v>45102</v>
      </c>
      <c r="AB31" s="9">
        <f t="shared" si="4"/>
        <v>45103</v>
      </c>
      <c r="AC31" s="9">
        <f t="shared" si="4"/>
        <v>45104</v>
      </c>
      <c r="AD31" s="9">
        <f t="shared" si="4"/>
        <v>45105</v>
      </c>
      <c r="AE31" s="9">
        <f t="shared" si="4"/>
        <v>45106</v>
      </c>
      <c r="AF31" s="9">
        <f t="shared" si="4"/>
        <v>45107</v>
      </c>
      <c r="AG31" s="13"/>
      <c r="AH31" s="26"/>
      <c r="AI31" s="125" t="s">
        <v>6</v>
      </c>
      <c r="AJ31" s="125" t="s">
        <v>13</v>
      </c>
      <c r="AK31" s="5"/>
      <c r="AL31" s="128">
        <f>MONTH(C31)</f>
        <v>6</v>
      </c>
      <c r="AM31" s="129"/>
      <c r="AN31" s="130"/>
      <c r="AP31" s="3">
        <v>45299</v>
      </c>
      <c r="AQ31" s="4" t="s">
        <v>41</v>
      </c>
      <c r="AR31" s="4" t="s">
        <v>33</v>
      </c>
    </row>
    <row r="32" spans="1:44" ht="20.100000000000001" customHeight="1" x14ac:dyDescent="0.15">
      <c r="B32" s="19" t="s">
        <v>4</v>
      </c>
      <c r="C32" s="16" t="str">
        <f t="shared" ref="C32:AF32" si="5">TEXT(WEEKDAY(C31),"aaa")</f>
        <v>木</v>
      </c>
      <c r="D32" s="6" t="str">
        <f t="shared" si="5"/>
        <v>金</v>
      </c>
      <c r="E32" s="6" t="str">
        <f t="shared" si="5"/>
        <v>土</v>
      </c>
      <c r="F32" s="6" t="str">
        <f t="shared" si="5"/>
        <v>日</v>
      </c>
      <c r="G32" s="6" t="str">
        <f t="shared" si="5"/>
        <v>月</v>
      </c>
      <c r="H32" s="6" t="str">
        <f t="shared" si="5"/>
        <v>火</v>
      </c>
      <c r="I32" s="6" t="str">
        <f t="shared" si="5"/>
        <v>水</v>
      </c>
      <c r="J32" s="6" t="str">
        <f t="shared" si="5"/>
        <v>木</v>
      </c>
      <c r="K32" s="6" t="str">
        <f t="shared" si="5"/>
        <v>金</v>
      </c>
      <c r="L32" s="6" t="str">
        <f t="shared" si="5"/>
        <v>土</v>
      </c>
      <c r="M32" s="6" t="str">
        <f t="shared" si="5"/>
        <v>日</v>
      </c>
      <c r="N32" s="6" t="str">
        <f t="shared" si="5"/>
        <v>月</v>
      </c>
      <c r="O32" s="6" t="str">
        <f t="shared" si="5"/>
        <v>火</v>
      </c>
      <c r="P32" s="6" t="str">
        <f t="shared" si="5"/>
        <v>水</v>
      </c>
      <c r="Q32" s="6" t="str">
        <f t="shared" si="5"/>
        <v>木</v>
      </c>
      <c r="R32" s="6" t="str">
        <f t="shared" si="5"/>
        <v>金</v>
      </c>
      <c r="S32" s="6" t="str">
        <f t="shared" si="5"/>
        <v>土</v>
      </c>
      <c r="T32" s="6" t="str">
        <f t="shared" si="5"/>
        <v>日</v>
      </c>
      <c r="U32" s="6" t="str">
        <f t="shared" si="5"/>
        <v>月</v>
      </c>
      <c r="V32" s="6" t="str">
        <f t="shared" si="5"/>
        <v>火</v>
      </c>
      <c r="W32" s="6" t="str">
        <f t="shared" si="5"/>
        <v>水</v>
      </c>
      <c r="X32" s="6" t="str">
        <f t="shared" si="5"/>
        <v>木</v>
      </c>
      <c r="Y32" s="6" t="str">
        <f t="shared" si="5"/>
        <v>金</v>
      </c>
      <c r="Z32" s="6" t="str">
        <f t="shared" si="5"/>
        <v>土</v>
      </c>
      <c r="AA32" s="6" t="str">
        <f t="shared" si="5"/>
        <v>日</v>
      </c>
      <c r="AB32" s="6" t="str">
        <f t="shared" si="5"/>
        <v>月</v>
      </c>
      <c r="AC32" s="6" t="str">
        <f t="shared" si="5"/>
        <v>火</v>
      </c>
      <c r="AD32" s="6" t="str">
        <f t="shared" si="5"/>
        <v>水</v>
      </c>
      <c r="AE32" s="6" t="str">
        <f t="shared" si="5"/>
        <v>木</v>
      </c>
      <c r="AF32" s="6" t="str">
        <f t="shared" si="5"/>
        <v>金</v>
      </c>
      <c r="AG32" s="11"/>
      <c r="AH32" s="5"/>
      <c r="AI32" s="126"/>
      <c r="AJ32" s="126"/>
      <c r="AK32" s="5"/>
      <c r="AL32" s="131"/>
      <c r="AM32" s="132"/>
      <c r="AN32" s="133"/>
      <c r="AP32" s="3">
        <v>45333</v>
      </c>
      <c r="AQ32" s="4" t="s">
        <v>42</v>
      </c>
      <c r="AR32" s="4" t="s">
        <v>43</v>
      </c>
    </row>
    <row r="33" spans="1:44" ht="27.95" customHeight="1" x14ac:dyDescent="0.15">
      <c r="B33" s="150" t="s">
        <v>5</v>
      </c>
      <c r="C33" s="173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76"/>
      <c r="AH33" s="5"/>
      <c r="AI33" s="126"/>
      <c r="AJ33" s="126"/>
      <c r="AK33" s="5"/>
      <c r="AL33" s="179" t="s">
        <v>15</v>
      </c>
      <c r="AM33" s="185"/>
      <c r="AN33" s="43">
        <f>COUNTA(C31:AG31)</f>
        <v>30</v>
      </c>
      <c r="AP33" s="3">
        <v>45334</v>
      </c>
      <c r="AQ33" s="4" t="s">
        <v>44</v>
      </c>
      <c r="AR33" s="4" t="s">
        <v>33</v>
      </c>
    </row>
    <row r="34" spans="1:44" ht="27.95" customHeight="1" x14ac:dyDescent="0.15">
      <c r="B34" s="151"/>
      <c r="C34" s="174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77"/>
      <c r="AH34" s="5"/>
      <c r="AI34" s="126"/>
      <c r="AJ34" s="126"/>
      <c r="AK34" s="5"/>
      <c r="AL34" s="188" t="s">
        <v>21</v>
      </c>
      <c r="AM34" s="189"/>
      <c r="AN34" s="43">
        <f>COUNTA(C36:AG36)</f>
        <v>5</v>
      </c>
      <c r="AP34" s="3"/>
      <c r="AQ34" s="4"/>
      <c r="AR34" s="4"/>
    </row>
    <row r="35" spans="1:44" ht="27.95" customHeight="1" x14ac:dyDescent="0.15">
      <c r="B35" s="172"/>
      <c r="C35" s="175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78"/>
      <c r="AH35" s="5"/>
      <c r="AI35" s="127"/>
      <c r="AJ35" s="127"/>
      <c r="AK35" s="5"/>
      <c r="AL35" s="188" t="s">
        <v>22</v>
      </c>
      <c r="AM35" s="189"/>
      <c r="AN35" s="43">
        <f>COUNTA(C37:AG37)</f>
        <v>5</v>
      </c>
      <c r="AP35" s="3"/>
      <c r="AQ35" s="4"/>
      <c r="AR35" s="4"/>
    </row>
    <row r="36" spans="1:44" ht="27.95" customHeight="1" x14ac:dyDescent="0.15">
      <c r="B36" s="22" t="s">
        <v>2</v>
      </c>
      <c r="C36" s="23"/>
      <c r="D36" s="23"/>
      <c r="E36" s="23" t="s">
        <v>67</v>
      </c>
      <c r="F36" s="23"/>
      <c r="G36" s="23"/>
      <c r="H36" s="23"/>
      <c r="I36" s="23"/>
      <c r="J36" s="23"/>
      <c r="K36" s="23"/>
      <c r="L36" s="23" t="s">
        <v>67</v>
      </c>
      <c r="M36" s="23" t="s">
        <v>67</v>
      </c>
      <c r="N36" s="23"/>
      <c r="O36" s="23"/>
      <c r="P36" s="23"/>
      <c r="Q36" s="23"/>
      <c r="R36" s="23"/>
      <c r="S36" s="23" t="s">
        <v>67</v>
      </c>
      <c r="T36" s="23"/>
      <c r="U36" s="23"/>
      <c r="V36" s="23"/>
      <c r="W36" s="23"/>
      <c r="X36" s="23"/>
      <c r="Y36" s="23"/>
      <c r="Z36" s="23" t="s">
        <v>67</v>
      </c>
      <c r="AA36" s="23"/>
      <c r="AB36" s="23"/>
      <c r="AC36" s="23"/>
      <c r="AD36" s="23"/>
      <c r="AE36" s="23"/>
      <c r="AF36" s="23"/>
      <c r="AG36" s="24"/>
      <c r="AH36" s="5"/>
      <c r="AI36" s="29">
        <f>COUNTIF(C36:AG36,"○")</f>
        <v>5</v>
      </c>
      <c r="AJ36" s="29">
        <f>AJ28+AI36</f>
        <v>18</v>
      </c>
      <c r="AK36" s="5"/>
      <c r="AL36" s="188" t="s">
        <v>23</v>
      </c>
      <c r="AM36" s="189"/>
      <c r="AN36" s="44">
        <f>AN34/AN33</f>
        <v>0.16666666666666666</v>
      </c>
      <c r="AP36" s="3">
        <v>45345</v>
      </c>
      <c r="AQ36" s="4" t="s">
        <v>45</v>
      </c>
      <c r="AR36" s="4" t="s">
        <v>31</v>
      </c>
    </row>
    <row r="37" spans="1:44" ht="27.95" customHeight="1" x14ac:dyDescent="0.15">
      <c r="B37" s="20" t="s">
        <v>3</v>
      </c>
      <c r="C37" s="17"/>
      <c r="D37" s="17"/>
      <c r="E37" s="17" t="s">
        <v>14</v>
      </c>
      <c r="F37" s="17"/>
      <c r="G37" s="17"/>
      <c r="H37" s="17"/>
      <c r="I37" s="17"/>
      <c r="J37" s="17"/>
      <c r="K37" s="17"/>
      <c r="L37" s="17" t="s">
        <v>14</v>
      </c>
      <c r="M37" s="17"/>
      <c r="N37" s="17"/>
      <c r="O37" s="17"/>
      <c r="P37" s="17"/>
      <c r="Q37" s="17"/>
      <c r="R37" s="17"/>
      <c r="S37" s="17" t="s">
        <v>14</v>
      </c>
      <c r="T37" s="17"/>
      <c r="U37" s="17"/>
      <c r="V37" s="17"/>
      <c r="W37" s="17"/>
      <c r="X37" s="17"/>
      <c r="Y37" s="17"/>
      <c r="Z37" s="17" t="s">
        <v>14</v>
      </c>
      <c r="AA37" s="17" t="s">
        <v>14</v>
      </c>
      <c r="AB37" s="17"/>
      <c r="AC37" s="17"/>
      <c r="AD37" s="17"/>
      <c r="AE37" s="17"/>
      <c r="AF37" s="17"/>
      <c r="AG37" s="12"/>
      <c r="AH37" s="5"/>
      <c r="AI37" s="29">
        <f>COUNTIF(C37:AG37,"●")</f>
        <v>5</v>
      </c>
      <c r="AJ37" s="29">
        <f>AJ29+AI37</f>
        <v>16</v>
      </c>
      <c r="AK37" s="5"/>
      <c r="AL37" s="183" t="s">
        <v>20</v>
      </c>
      <c r="AM37" s="187"/>
      <c r="AN37" s="45">
        <f>AN35/AN33</f>
        <v>0.16666666666666666</v>
      </c>
      <c r="AP37" s="3">
        <v>45371</v>
      </c>
      <c r="AQ37" s="4" t="s">
        <v>46</v>
      </c>
      <c r="AR37" s="4" t="s">
        <v>27</v>
      </c>
    </row>
    <row r="38" spans="1:44" ht="20.10000000000000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26"/>
      <c r="AL38" s="5"/>
      <c r="AM38" s="5"/>
      <c r="AN38" s="5"/>
      <c r="AP38" s="3">
        <v>45411</v>
      </c>
      <c r="AQ38" s="4" t="s">
        <v>24</v>
      </c>
      <c r="AR38" s="4" t="s">
        <v>33</v>
      </c>
    </row>
    <row r="39" spans="1:44" ht="20.100000000000001" customHeight="1" x14ac:dyDescent="0.15">
      <c r="A39" s="14">
        <v>7</v>
      </c>
      <c r="B39" s="18" t="s">
        <v>49</v>
      </c>
      <c r="C39" s="15">
        <f>DATE(A15,A39,1)</f>
        <v>45108</v>
      </c>
      <c r="D39" s="9">
        <f>C39+1</f>
        <v>45109</v>
      </c>
      <c r="E39" s="9">
        <f t="shared" ref="E39:AG39" si="6">D39+1</f>
        <v>45110</v>
      </c>
      <c r="F39" s="9">
        <f t="shared" si="6"/>
        <v>45111</v>
      </c>
      <c r="G39" s="9">
        <f t="shared" si="6"/>
        <v>45112</v>
      </c>
      <c r="H39" s="9">
        <f t="shared" si="6"/>
        <v>45113</v>
      </c>
      <c r="I39" s="9">
        <f t="shared" si="6"/>
        <v>45114</v>
      </c>
      <c r="J39" s="9">
        <f t="shared" si="6"/>
        <v>45115</v>
      </c>
      <c r="K39" s="9">
        <f t="shared" si="6"/>
        <v>45116</v>
      </c>
      <c r="L39" s="9">
        <f t="shared" si="6"/>
        <v>45117</v>
      </c>
      <c r="M39" s="9">
        <f t="shared" si="6"/>
        <v>45118</v>
      </c>
      <c r="N39" s="9">
        <f t="shared" si="6"/>
        <v>45119</v>
      </c>
      <c r="O39" s="9">
        <f t="shared" si="6"/>
        <v>45120</v>
      </c>
      <c r="P39" s="9">
        <f t="shared" si="6"/>
        <v>45121</v>
      </c>
      <c r="Q39" s="9">
        <f t="shared" si="6"/>
        <v>45122</v>
      </c>
      <c r="R39" s="9">
        <f t="shared" si="6"/>
        <v>45123</v>
      </c>
      <c r="S39" s="9">
        <f t="shared" si="6"/>
        <v>45124</v>
      </c>
      <c r="T39" s="9">
        <f t="shared" si="6"/>
        <v>45125</v>
      </c>
      <c r="U39" s="9">
        <f t="shared" si="6"/>
        <v>45126</v>
      </c>
      <c r="V39" s="9">
        <f t="shared" si="6"/>
        <v>45127</v>
      </c>
      <c r="W39" s="9">
        <f t="shared" si="6"/>
        <v>45128</v>
      </c>
      <c r="X39" s="9">
        <f t="shared" si="6"/>
        <v>45129</v>
      </c>
      <c r="Y39" s="9">
        <f t="shared" si="6"/>
        <v>45130</v>
      </c>
      <c r="Z39" s="9">
        <f t="shared" si="6"/>
        <v>45131</v>
      </c>
      <c r="AA39" s="9">
        <f t="shared" si="6"/>
        <v>45132</v>
      </c>
      <c r="AB39" s="9">
        <f t="shared" si="6"/>
        <v>45133</v>
      </c>
      <c r="AC39" s="9">
        <f t="shared" si="6"/>
        <v>45134</v>
      </c>
      <c r="AD39" s="9">
        <f t="shared" si="6"/>
        <v>45135</v>
      </c>
      <c r="AE39" s="9">
        <f t="shared" si="6"/>
        <v>45136</v>
      </c>
      <c r="AF39" s="9">
        <f t="shared" si="6"/>
        <v>45137</v>
      </c>
      <c r="AG39" s="13">
        <f t="shared" si="6"/>
        <v>45138</v>
      </c>
      <c r="AH39" s="26"/>
      <c r="AI39" s="125" t="s">
        <v>6</v>
      </c>
      <c r="AJ39" s="125" t="s">
        <v>13</v>
      </c>
      <c r="AK39" s="5"/>
      <c r="AL39" s="128">
        <f>MONTH(C39)</f>
        <v>7</v>
      </c>
      <c r="AM39" s="129"/>
      <c r="AN39" s="130"/>
      <c r="AP39" s="3">
        <v>45415</v>
      </c>
      <c r="AQ39" s="4" t="s">
        <v>26</v>
      </c>
      <c r="AR39" s="4" t="s">
        <v>31</v>
      </c>
    </row>
    <row r="40" spans="1:44" ht="20.100000000000001" customHeight="1" x14ac:dyDescent="0.15">
      <c r="B40" s="19" t="s">
        <v>4</v>
      </c>
      <c r="C40" s="16" t="str">
        <f t="shared" ref="C40:AG40" si="7">TEXT(WEEKDAY(C39),"aaa")</f>
        <v>土</v>
      </c>
      <c r="D40" s="6" t="str">
        <f t="shared" si="7"/>
        <v>日</v>
      </c>
      <c r="E40" s="6" t="str">
        <f t="shared" si="7"/>
        <v>月</v>
      </c>
      <c r="F40" s="6" t="str">
        <f t="shared" si="7"/>
        <v>火</v>
      </c>
      <c r="G40" s="6" t="str">
        <f t="shared" si="7"/>
        <v>水</v>
      </c>
      <c r="H40" s="6" t="str">
        <f t="shared" si="7"/>
        <v>木</v>
      </c>
      <c r="I40" s="6" t="str">
        <f t="shared" si="7"/>
        <v>金</v>
      </c>
      <c r="J40" s="6" t="str">
        <f t="shared" si="7"/>
        <v>土</v>
      </c>
      <c r="K40" s="6" t="str">
        <f t="shared" si="7"/>
        <v>日</v>
      </c>
      <c r="L40" s="6" t="str">
        <f t="shared" si="7"/>
        <v>月</v>
      </c>
      <c r="M40" s="6" t="str">
        <f t="shared" si="7"/>
        <v>火</v>
      </c>
      <c r="N40" s="6" t="str">
        <f t="shared" si="7"/>
        <v>水</v>
      </c>
      <c r="O40" s="6" t="str">
        <f t="shared" si="7"/>
        <v>木</v>
      </c>
      <c r="P40" s="6" t="str">
        <f t="shared" si="7"/>
        <v>金</v>
      </c>
      <c r="Q40" s="6" t="str">
        <f t="shared" si="7"/>
        <v>土</v>
      </c>
      <c r="R40" s="6" t="str">
        <f t="shared" si="7"/>
        <v>日</v>
      </c>
      <c r="S40" s="6" t="str">
        <f t="shared" si="7"/>
        <v>月</v>
      </c>
      <c r="T40" s="6" t="str">
        <f t="shared" si="7"/>
        <v>火</v>
      </c>
      <c r="U40" s="6" t="str">
        <f t="shared" si="7"/>
        <v>水</v>
      </c>
      <c r="V40" s="6" t="str">
        <f t="shared" si="7"/>
        <v>木</v>
      </c>
      <c r="W40" s="6" t="str">
        <f t="shared" si="7"/>
        <v>金</v>
      </c>
      <c r="X40" s="6" t="str">
        <f t="shared" si="7"/>
        <v>土</v>
      </c>
      <c r="Y40" s="6" t="str">
        <f t="shared" si="7"/>
        <v>日</v>
      </c>
      <c r="Z40" s="6" t="str">
        <f t="shared" si="7"/>
        <v>月</v>
      </c>
      <c r="AA40" s="6" t="str">
        <f t="shared" si="7"/>
        <v>火</v>
      </c>
      <c r="AB40" s="6" t="str">
        <f t="shared" si="7"/>
        <v>水</v>
      </c>
      <c r="AC40" s="6" t="str">
        <f t="shared" si="7"/>
        <v>木</v>
      </c>
      <c r="AD40" s="6" t="str">
        <f t="shared" si="7"/>
        <v>金</v>
      </c>
      <c r="AE40" s="6" t="str">
        <f t="shared" si="7"/>
        <v>土</v>
      </c>
      <c r="AF40" s="6" t="str">
        <f t="shared" si="7"/>
        <v>日</v>
      </c>
      <c r="AG40" s="11" t="str">
        <f t="shared" si="7"/>
        <v>月</v>
      </c>
      <c r="AH40" s="5"/>
      <c r="AI40" s="126"/>
      <c r="AJ40" s="126"/>
      <c r="AK40" s="5"/>
      <c r="AL40" s="131"/>
      <c r="AM40" s="132"/>
      <c r="AN40" s="133"/>
      <c r="AP40" s="3">
        <v>45416</v>
      </c>
      <c r="AQ40" s="4" t="s">
        <v>28</v>
      </c>
      <c r="AR40" s="4" t="s">
        <v>25</v>
      </c>
    </row>
    <row r="41" spans="1:44" ht="27.95" customHeight="1" x14ac:dyDescent="0.15">
      <c r="B41" s="150" t="s">
        <v>5</v>
      </c>
      <c r="C41" s="173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76"/>
      <c r="AH41" s="5"/>
      <c r="AI41" s="126"/>
      <c r="AJ41" s="126"/>
      <c r="AK41" s="5"/>
      <c r="AL41" s="179" t="s">
        <v>15</v>
      </c>
      <c r="AM41" s="185"/>
      <c r="AN41" s="43">
        <f>COUNTA(C39:AG39)</f>
        <v>31</v>
      </c>
      <c r="AP41" s="3">
        <v>45417</v>
      </c>
      <c r="AQ41" s="4" t="s">
        <v>30</v>
      </c>
      <c r="AR41" s="4" t="s">
        <v>43</v>
      </c>
    </row>
    <row r="42" spans="1:44" ht="27.95" customHeight="1" x14ac:dyDescent="0.15">
      <c r="B42" s="151"/>
      <c r="C42" s="174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77"/>
      <c r="AH42" s="5"/>
      <c r="AI42" s="126"/>
      <c r="AJ42" s="126"/>
      <c r="AK42" s="5"/>
      <c r="AL42" s="188" t="s">
        <v>21</v>
      </c>
      <c r="AM42" s="189"/>
      <c r="AN42" s="43">
        <f>COUNTA(C44:AG44)</f>
        <v>9</v>
      </c>
      <c r="AP42" s="3"/>
      <c r="AQ42" s="4"/>
      <c r="AR42" s="4"/>
    </row>
    <row r="43" spans="1:44" ht="27.95" customHeight="1" x14ac:dyDescent="0.15">
      <c r="B43" s="172"/>
      <c r="C43" s="175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78"/>
      <c r="AH43" s="5"/>
      <c r="AI43" s="127"/>
      <c r="AJ43" s="127"/>
      <c r="AK43" s="5"/>
      <c r="AL43" s="188" t="s">
        <v>22</v>
      </c>
      <c r="AM43" s="189"/>
      <c r="AN43" s="43">
        <f>COUNTA(C45:AG45)</f>
        <v>8</v>
      </c>
      <c r="AP43" s="3"/>
      <c r="AQ43" s="4"/>
      <c r="AR43" s="4"/>
    </row>
    <row r="44" spans="1:44" ht="27.95" customHeight="1" x14ac:dyDescent="0.15">
      <c r="B44" s="22" t="s">
        <v>2</v>
      </c>
      <c r="C44" s="23" t="s">
        <v>67</v>
      </c>
      <c r="D44" s="23" t="s">
        <v>67</v>
      </c>
      <c r="E44" s="23"/>
      <c r="F44" s="23"/>
      <c r="G44" s="23"/>
      <c r="H44" s="23"/>
      <c r="I44" s="23"/>
      <c r="J44" s="23" t="s">
        <v>67</v>
      </c>
      <c r="K44" s="23" t="s">
        <v>67</v>
      </c>
      <c r="L44" s="23"/>
      <c r="M44" s="23"/>
      <c r="N44" s="23"/>
      <c r="O44" s="23"/>
      <c r="P44" s="23"/>
      <c r="Q44" s="23" t="s">
        <v>67</v>
      </c>
      <c r="R44" s="23" t="s">
        <v>67</v>
      </c>
      <c r="S44" s="23"/>
      <c r="T44" s="23"/>
      <c r="U44" s="23"/>
      <c r="V44" s="23"/>
      <c r="W44" s="23"/>
      <c r="X44" s="23" t="s">
        <v>67</v>
      </c>
      <c r="Y44" s="23"/>
      <c r="Z44" s="23"/>
      <c r="AA44" s="23"/>
      <c r="AB44" s="23"/>
      <c r="AC44" s="23"/>
      <c r="AD44" s="23"/>
      <c r="AE44" s="23" t="s">
        <v>67</v>
      </c>
      <c r="AF44" s="23" t="s">
        <v>67</v>
      </c>
      <c r="AG44" s="24"/>
      <c r="AH44" s="5"/>
      <c r="AI44" s="29">
        <f>COUNTIF(C44:AG44,"○")</f>
        <v>9</v>
      </c>
      <c r="AJ44" s="29">
        <f>AJ36+AI44</f>
        <v>27</v>
      </c>
      <c r="AK44" s="5"/>
      <c r="AL44" s="188" t="s">
        <v>23</v>
      </c>
      <c r="AM44" s="189"/>
      <c r="AN44" s="44">
        <f>AN42/AN41</f>
        <v>0.29032258064516131</v>
      </c>
      <c r="AP44" s="3">
        <v>45418</v>
      </c>
      <c r="AQ44" s="4" t="s">
        <v>44</v>
      </c>
      <c r="AR44" s="4" t="s">
        <v>33</v>
      </c>
    </row>
    <row r="45" spans="1:44" ht="27.95" customHeight="1" x14ac:dyDescent="0.15">
      <c r="B45" s="20" t="s">
        <v>3</v>
      </c>
      <c r="C45" s="17" t="s">
        <v>14</v>
      </c>
      <c r="D45" s="17" t="s">
        <v>14</v>
      </c>
      <c r="E45" s="17"/>
      <c r="F45" s="17"/>
      <c r="G45" s="17"/>
      <c r="H45" s="17"/>
      <c r="I45" s="17"/>
      <c r="J45" s="17" t="s">
        <v>14</v>
      </c>
      <c r="K45" s="17"/>
      <c r="L45" s="17"/>
      <c r="M45" s="17"/>
      <c r="N45" s="17"/>
      <c r="O45" s="17"/>
      <c r="P45" s="17"/>
      <c r="Q45" s="17" t="s">
        <v>14</v>
      </c>
      <c r="R45" s="17" t="s">
        <v>14</v>
      </c>
      <c r="S45" s="17"/>
      <c r="T45" s="17"/>
      <c r="U45" s="17"/>
      <c r="V45" s="17"/>
      <c r="W45" s="17"/>
      <c r="X45" s="17" t="s">
        <v>14</v>
      </c>
      <c r="Y45" s="17"/>
      <c r="Z45" s="17"/>
      <c r="AA45" s="17"/>
      <c r="AB45" s="17"/>
      <c r="AC45" s="17"/>
      <c r="AD45" s="17"/>
      <c r="AE45" s="17" t="s">
        <v>14</v>
      </c>
      <c r="AF45" s="17" t="s">
        <v>14</v>
      </c>
      <c r="AG45" s="12"/>
      <c r="AH45" s="5"/>
      <c r="AI45" s="29">
        <f>COUNTIF(C45:AG45,"●")</f>
        <v>8</v>
      </c>
      <c r="AJ45" s="29">
        <f>AJ37+AI45</f>
        <v>24</v>
      </c>
      <c r="AK45" s="5"/>
      <c r="AL45" s="183" t="s">
        <v>20</v>
      </c>
      <c r="AM45" s="187"/>
      <c r="AN45" s="45">
        <f>AN43/AN41</f>
        <v>0.25806451612903225</v>
      </c>
      <c r="AP45" s="3">
        <v>45488</v>
      </c>
      <c r="AQ45" s="4" t="s">
        <v>32</v>
      </c>
      <c r="AR45" s="4" t="s">
        <v>33</v>
      </c>
    </row>
    <row r="46" spans="1:44" ht="20.100000000000001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26"/>
      <c r="AL46" s="5"/>
      <c r="AM46" s="5"/>
      <c r="AN46" s="5"/>
      <c r="AP46" s="3">
        <v>45515</v>
      </c>
      <c r="AQ46" s="4" t="s">
        <v>34</v>
      </c>
      <c r="AR46" s="4" t="s">
        <v>43</v>
      </c>
    </row>
    <row r="47" spans="1:44" ht="20.100000000000001" customHeight="1" x14ac:dyDescent="0.15">
      <c r="A47" s="14">
        <v>8</v>
      </c>
      <c r="B47" s="18" t="s">
        <v>49</v>
      </c>
      <c r="C47" s="15">
        <f>DATE(A15,A47,1)</f>
        <v>45139</v>
      </c>
      <c r="D47" s="9">
        <f>C47+1</f>
        <v>45140</v>
      </c>
      <c r="E47" s="9">
        <f t="shared" ref="E47:AG47" si="8">D47+1</f>
        <v>45141</v>
      </c>
      <c r="F47" s="9">
        <f t="shared" si="8"/>
        <v>45142</v>
      </c>
      <c r="G47" s="9">
        <f t="shared" si="8"/>
        <v>45143</v>
      </c>
      <c r="H47" s="9">
        <f t="shared" si="8"/>
        <v>45144</v>
      </c>
      <c r="I47" s="9">
        <f t="shared" si="8"/>
        <v>45145</v>
      </c>
      <c r="J47" s="9">
        <f t="shared" si="8"/>
        <v>45146</v>
      </c>
      <c r="K47" s="9">
        <f t="shared" si="8"/>
        <v>45147</v>
      </c>
      <c r="L47" s="9">
        <f t="shared" si="8"/>
        <v>45148</v>
      </c>
      <c r="M47" s="9">
        <f t="shared" si="8"/>
        <v>45149</v>
      </c>
      <c r="N47" s="9">
        <f t="shared" si="8"/>
        <v>45150</v>
      </c>
      <c r="O47" s="9">
        <f t="shared" si="8"/>
        <v>45151</v>
      </c>
      <c r="P47" s="9">
        <f t="shared" si="8"/>
        <v>45152</v>
      </c>
      <c r="Q47" s="9">
        <f t="shared" si="8"/>
        <v>45153</v>
      </c>
      <c r="R47" s="9">
        <f t="shared" si="8"/>
        <v>45154</v>
      </c>
      <c r="S47" s="9">
        <f t="shared" si="8"/>
        <v>45155</v>
      </c>
      <c r="T47" s="9">
        <f t="shared" si="8"/>
        <v>45156</v>
      </c>
      <c r="U47" s="9">
        <f t="shared" si="8"/>
        <v>45157</v>
      </c>
      <c r="V47" s="9">
        <f t="shared" si="8"/>
        <v>45158</v>
      </c>
      <c r="W47" s="9">
        <f t="shared" si="8"/>
        <v>45159</v>
      </c>
      <c r="X47" s="9">
        <f t="shared" si="8"/>
        <v>45160</v>
      </c>
      <c r="Y47" s="9">
        <f t="shared" si="8"/>
        <v>45161</v>
      </c>
      <c r="Z47" s="9">
        <f t="shared" si="8"/>
        <v>45162</v>
      </c>
      <c r="AA47" s="9">
        <f t="shared" si="8"/>
        <v>45163</v>
      </c>
      <c r="AB47" s="9">
        <f t="shared" si="8"/>
        <v>45164</v>
      </c>
      <c r="AC47" s="9">
        <f t="shared" si="8"/>
        <v>45165</v>
      </c>
      <c r="AD47" s="9">
        <f t="shared" si="8"/>
        <v>45166</v>
      </c>
      <c r="AE47" s="9">
        <f t="shared" si="8"/>
        <v>45167</v>
      </c>
      <c r="AF47" s="9">
        <f t="shared" si="8"/>
        <v>45168</v>
      </c>
      <c r="AG47" s="13">
        <f t="shared" si="8"/>
        <v>45169</v>
      </c>
      <c r="AH47" s="26"/>
      <c r="AI47" s="125" t="s">
        <v>6</v>
      </c>
      <c r="AJ47" s="125" t="s">
        <v>13</v>
      </c>
      <c r="AK47" s="5"/>
      <c r="AL47" s="128">
        <f>MONTH(C47)</f>
        <v>8</v>
      </c>
      <c r="AM47" s="129"/>
      <c r="AN47" s="130"/>
      <c r="AP47" s="3">
        <v>45516</v>
      </c>
      <c r="AQ47" s="4" t="s">
        <v>44</v>
      </c>
      <c r="AR47" s="4" t="s">
        <v>33</v>
      </c>
    </row>
    <row r="48" spans="1:44" ht="20.100000000000001" customHeight="1" x14ac:dyDescent="0.15">
      <c r="B48" s="19" t="s">
        <v>4</v>
      </c>
      <c r="C48" s="16" t="str">
        <f t="shared" ref="C48:AG48" si="9">TEXT(WEEKDAY(C47),"aaa")</f>
        <v>火</v>
      </c>
      <c r="D48" s="6" t="str">
        <f t="shared" si="9"/>
        <v>水</v>
      </c>
      <c r="E48" s="6" t="str">
        <f t="shared" si="9"/>
        <v>木</v>
      </c>
      <c r="F48" s="6" t="str">
        <f t="shared" si="9"/>
        <v>金</v>
      </c>
      <c r="G48" s="6" t="str">
        <f t="shared" si="9"/>
        <v>土</v>
      </c>
      <c r="H48" s="6" t="str">
        <f t="shared" si="9"/>
        <v>日</v>
      </c>
      <c r="I48" s="6" t="str">
        <f t="shared" si="9"/>
        <v>月</v>
      </c>
      <c r="J48" s="6" t="str">
        <f t="shared" si="9"/>
        <v>火</v>
      </c>
      <c r="K48" s="6" t="str">
        <f t="shared" si="9"/>
        <v>水</v>
      </c>
      <c r="L48" s="6" t="str">
        <f t="shared" si="9"/>
        <v>木</v>
      </c>
      <c r="M48" s="6" t="str">
        <f t="shared" si="9"/>
        <v>金</v>
      </c>
      <c r="N48" s="6" t="str">
        <f t="shared" si="9"/>
        <v>土</v>
      </c>
      <c r="O48" s="6" t="str">
        <f t="shared" si="9"/>
        <v>日</v>
      </c>
      <c r="P48" s="67" t="str">
        <f t="shared" si="9"/>
        <v>月</v>
      </c>
      <c r="Q48" s="67" t="str">
        <f t="shared" si="9"/>
        <v>火</v>
      </c>
      <c r="R48" s="67" t="str">
        <f t="shared" si="9"/>
        <v>水</v>
      </c>
      <c r="S48" s="6" t="str">
        <f t="shared" si="9"/>
        <v>木</v>
      </c>
      <c r="T48" s="6" t="str">
        <f t="shared" si="9"/>
        <v>金</v>
      </c>
      <c r="U48" s="6" t="str">
        <f t="shared" si="9"/>
        <v>土</v>
      </c>
      <c r="V48" s="6" t="str">
        <f t="shared" si="9"/>
        <v>日</v>
      </c>
      <c r="W48" s="6" t="str">
        <f t="shared" si="9"/>
        <v>月</v>
      </c>
      <c r="X48" s="6" t="str">
        <f t="shared" si="9"/>
        <v>火</v>
      </c>
      <c r="Y48" s="6" t="str">
        <f t="shared" si="9"/>
        <v>水</v>
      </c>
      <c r="Z48" s="6" t="str">
        <f t="shared" si="9"/>
        <v>木</v>
      </c>
      <c r="AA48" s="6" t="str">
        <f t="shared" si="9"/>
        <v>金</v>
      </c>
      <c r="AB48" s="6" t="str">
        <f t="shared" si="9"/>
        <v>土</v>
      </c>
      <c r="AC48" s="6" t="str">
        <f t="shared" si="9"/>
        <v>日</v>
      </c>
      <c r="AD48" s="6" t="str">
        <f t="shared" si="9"/>
        <v>月</v>
      </c>
      <c r="AE48" s="6" t="str">
        <f t="shared" si="9"/>
        <v>火</v>
      </c>
      <c r="AF48" s="6" t="str">
        <f t="shared" si="9"/>
        <v>水</v>
      </c>
      <c r="AG48" s="11" t="str">
        <f t="shared" si="9"/>
        <v>木</v>
      </c>
      <c r="AH48" s="5"/>
      <c r="AI48" s="126"/>
      <c r="AJ48" s="126"/>
      <c r="AK48" s="5"/>
      <c r="AL48" s="131"/>
      <c r="AM48" s="132"/>
      <c r="AN48" s="133"/>
      <c r="AP48" s="3">
        <v>45551</v>
      </c>
      <c r="AQ48" s="4" t="s">
        <v>35</v>
      </c>
      <c r="AR48" s="4" t="s">
        <v>33</v>
      </c>
    </row>
    <row r="49" spans="1:44" ht="27.95" customHeight="1" x14ac:dyDescent="0.15">
      <c r="B49" s="150" t="s">
        <v>5</v>
      </c>
      <c r="C49" s="173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203"/>
      <c r="Q49" s="203"/>
      <c r="R49" s="203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76"/>
      <c r="AH49" s="5"/>
      <c r="AI49" s="126"/>
      <c r="AJ49" s="126"/>
      <c r="AK49" s="5"/>
      <c r="AL49" s="179" t="s">
        <v>15</v>
      </c>
      <c r="AM49" s="185"/>
      <c r="AN49" s="43">
        <f>COUNTA(C47:O47,S47:AG47)</f>
        <v>28</v>
      </c>
      <c r="AP49" s="3">
        <v>45557</v>
      </c>
      <c r="AQ49" s="4" t="s">
        <v>36</v>
      </c>
      <c r="AR49" s="4" t="s">
        <v>43</v>
      </c>
    </row>
    <row r="50" spans="1:44" ht="27.95" customHeight="1" x14ac:dyDescent="0.15">
      <c r="B50" s="151"/>
      <c r="C50" s="174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204"/>
      <c r="Q50" s="204"/>
      <c r="R50" s="204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77"/>
      <c r="AH50" s="5"/>
      <c r="AI50" s="126"/>
      <c r="AJ50" s="126"/>
      <c r="AK50" s="5"/>
      <c r="AL50" s="188" t="s">
        <v>21</v>
      </c>
      <c r="AM50" s="189"/>
      <c r="AN50" s="43">
        <f>COUNTA(C52:O52,S52:AG52)</f>
        <v>8</v>
      </c>
      <c r="AP50" s="3"/>
      <c r="AQ50" s="4"/>
      <c r="AR50" s="4"/>
    </row>
    <row r="51" spans="1:44" ht="27.95" customHeight="1" x14ac:dyDescent="0.15">
      <c r="B51" s="172"/>
      <c r="C51" s="175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205"/>
      <c r="Q51" s="205"/>
      <c r="R51" s="205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78"/>
      <c r="AH51" s="5"/>
      <c r="AI51" s="127"/>
      <c r="AJ51" s="127"/>
      <c r="AK51" s="5"/>
      <c r="AL51" s="188" t="s">
        <v>22</v>
      </c>
      <c r="AM51" s="189"/>
      <c r="AN51" s="43">
        <f>COUNTA(C53:O53,S53:AG53)</f>
        <v>7</v>
      </c>
      <c r="AP51" s="3"/>
      <c r="AQ51" s="4"/>
      <c r="AR51" s="4"/>
    </row>
    <row r="52" spans="1:44" ht="27.95" customHeight="1" x14ac:dyDescent="0.15">
      <c r="B52" s="22" t="s">
        <v>2</v>
      </c>
      <c r="C52" s="23"/>
      <c r="D52" s="23"/>
      <c r="E52" s="23"/>
      <c r="F52" s="23" t="s">
        <v>67</v>
      </c>
      <c r="G52" s="23" t="s">
        <v>67</v>
      </c>
      <c r="H52" s="23" t="s">
        <v>67</v>
      </c>
      <c r="I52" s="23"/>
      <c r="J52" s="23"/>
      <c r="K52" s="23"/>
      <c r="L52" s="23"/>
      <c r="M52" s="23"/>
      <c r="N52" s="23" t="s">
        <v>67</v>
      </c>
      <c r="O52" s="23" t="s">
        <v>67</v>
      </c>
      <c r="P52" s="63"/>
      <c r="Q52" s="63"/>
      <c r="R52" s="63"/>
      <c r="S52" s="23"/>
      <c r="T52" s="23"/>
      <c r="U52" s="23" t="s">
        <v>67</v>
      </c>
      <c r="V52" s="23" t="s">
        <v>67</v>
      </c>
      <c r="W52" s="23"/>
      <c r="X52" s="23"/>
      <c r="Y52" s="23"/>
      <c r="Z52" s="23"/>
      <c r="AA52" s="23"/>
      <c r="AB52" s="23"/>
      <c r="AC52" s="23" t="s">
        <v>67</v>
      </c>
      <c r="AD52" s="23"/>
      <c r="AE52" s="23"/>
      <c r="AF52" s="23"/>
      <c r="AG52" s="24"/>
      <c r="AH52" s="5"/>
      <c r="AI52" s="29">
        <f>COUNTIF(C52:AG52,"○")</f>
        <v>8</v>
      </c>
      <c r="AJ52" s="29">
        <f>AJ44+AI52</f>
        <v>35</v>
      </c>
      <c r="AK52" s="5"/>
      <c r="AL52" s="188" t="s">
        <v>23</v>
      </c>
      <c r="AM52" s="189"/>
      <c r="AN52" s="44">
        <f>AN50/AN49</f>
        <v>0.2857142857142857</v>
      </c>
      <c r="AP52" s="3">
        <v>45558</v>
      </c>
      <c r="AQ52" s="4" t="s">
        <v>44</v>
      </c>
      <c r="AR52" s="4" t="s">
        <v>33</v>
      </c>
    </row>
    <row r="53" spans="1:44" ht="27.95" customHeight="1" x14ac:dyDescent="0.15">
      <c r="B53" s="20" t="s">
        <v>3</v>
      </c>
      <c r="C53" s="17"/>
      <c r="D53" s="17"/>
      <c r="E53" s="17"/>
      <c r="F53" s="17" t="s">
        <v>14</v>
      </c>
      <c r="G53" s="17" t="s">
        <v>14</v>
      </c>
      <c r="H53" s="17" t="s">
        <v>14</v>
      </c>
      <c r="I53" s="17"/>
      <c r="J53" s="17"/>
      <c r="K53" s="17"/>
      <c r="L53" s="17"/>
      <c r="M53" s="17"/>
      <c r="N53" s="17" t="s">
        <v>14</v>
      </c>
      <c r="O53" s="17" t="s">
        <v>14</v>
      </c>
      <c r="P53" s="64"/>
      <c r="Q53" s="64"/>
      <c r="R53" s="64"/>
      <c r="S53" s="17"/>
      <c r="T53" s="17"/>
      <c r="U53" s="17"/>
      <c r="V53" s="17" t="s">
        <v>14</v>
      </c>
      <c r="W53" s="17"/>
      <c r="X53" s="17"/>
      <c r="Y53" s="17"/>
      <c r="Z53" s="17"/>
      <c r="AA53" s="17"/>
      <c r="AB53" s="17"/>
      <c r="AC53" s="17" t="s">
        <v>14</v>
      </c>
      <c r="AD53" s="17"/>
      <c r="AE53" s="17"/>
      <c r="AF53" s="17"/>
      <c r="AG53" s="12"/>
      <c r="AH53" s="5"/>
      <c r="AI53" s="29">
        <f>COUNTIF(C53:AG53,"●")</f>
        <v>7</v>
      </c>
      <c r="AJ53" s="29">
        <f>AJ45+AI53</f>
        <v>31</v>
      </c>
      <c r="AK53" s="5"/>
      <c r="AL53" s="183" t="s">
        <v>20</v>
      </c>
      <c r="AM53" s="187"/>
      <c r="AN53" s="45">
        <f>AN51/AN49</f>
        <v>0.25</v>
      </c>
      <c r="AP53" s="3">
        <v>45579</v>
      </c>
      <c r="AQ53" s="4" t="s">
        <v>37</v>
      </c>
      <c r="AR53" s="4" t="s">
        <v>33</v>
      </c>
    </row>
    <row r="54" spans="1:44" ht="20.100000000000001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6"/>
      <c r="AL54" s="5"/>
      <c r="AM54" s="5"/>
      <c r="AN54" s="5"/>
      <c r="AP54" s="3">
        <v>45599</v>
      </c>
      <c r="AQ54" s="4" t="s">
        <v>38</v>
      </c>
      <c r="AR54" s="4" t="s">
        <v>43</v>
      </c>
    </row>
    <row r="55" spans="1:44" ht="20.100000000000001" customHeight="1" x14ac:dyDescent="0.15">
      <c r="A55" s="14">
        <v>9</v>
      </c>
      <c r="B55" s="18" t="s">
        <v>49</v>
      </c>
      <c r="C55" s="15">
        <f>DATE(A15,A55,1)</f>
        <v>45170</v>
      </c>
      <c r="D55" s="9">
        <f>C55+1</f>
        <v>45171</v>
      </c>
      <c r="E55" s="9">
        <f t="shared" ref="E55:AG55" si="10">D55+1</f>
        <v>45172</v>
      </c>
      <c r="F55" s="9">
        <f t="shared" si="10"/>
        <v>45173</v>
      </c>
      <c r="G55" s="9">
        <f t="shared" si="10"/>
        <v>45174</v>
      </c>
      <c r="H55" s="9">
        <f t="shared" si="10"/>
        <v>45175</v>
      </c>
      <c r="I55" s="9">
        <f t="shared" si="10"/>
        <v>45176</v>
      </c>
      <c r="J55" s="9">
        <f t="shared" si="10"/>
        <v>45177</v>
      </c>
      <c r="K55" s="9">
        <f t="shared" si="10"/>
        <v>45178</v>
      </c>
      <c r="L55" s="9">
        <f t="shared" si="10"/>
        <v>45179</v>
      </c>
      <c r="M55" s="9">
        <f t="shared" si="10"/>
        <v>45180</v>
      </c>
      <c r="N55" s="9">
        <f t="shared" si="10"/>
        <v>45181</v>
      </c>
      <c r="O55" s="9">
        <f t="shared" si="10"/>
        <v>45182</v>
      </c>
      <c r="P55" s="9">
        <f t="shared" si="10"/>
        <v>45183</v>
      </c>
      <c r="Q55" s="9">
        <f t="shared" si="10"/>
        <v>45184</v>
      </c>
      <c r="R55" s="9">
        <f t="shared" si="10"/>
        <v>45185</v>
      </c>
      <c r="S55" s="9">
        <f t="shared" si="10"/>
        <v>45186</v>
      </c>
      <c r="T55" s="9">
        <f t="shared" si="10"/>
        <v>45187</v>
      </c>
      <c r="U55" s="9">
        <f t="shared" si="10"/>
        <v>45188</v>
      </c>
      <c r="V55" s="9">
        <f t="shared" si="10"/>
        <v>45189</v>
      </c>
      <c r="W55" s="9">
        <f t="shared" si="10"/>
        <v>45190</v>
      </c>
      <c r="X55" s="9">
        <f t="shared" si="10"/>
        <v>45191</v>
      </c>
      <c r="Y55" s="9">
        <f t="shared" si="10"/>
        <v>45192</v>
      </c>
      <c r="Z55" s="9">
        <f t="shared" si="10"/>
        <v>45193</v>
      </c>
      <c r="AA55" s="9">
        <f t="shared" si="10"/>
        <v>45194</v>
      </c>
      <c r="AB55" s="9">
        <f t="shared" si="10"/>
        <v>45195</v>
      </c>
      <c r="AC55" s="9">
        <f t="shared" si="10"/>
        <v>45196</v>
      </c>
      <c r="AD55" s="9">
        <f t="shared" si="10"/>
        <v>45197</v>
      </c>
      <c r="AE55" s="9">
        <f t="shared" si="10"/>
        <v>45198</v>
      </c>
      <c r="AF55" s="9">
        <f t="shared" si="10"/>
        <v>45199</v>
      </c>
      <c r="AG55" s="13">
        <f t="shared" si="10"/>
        <v>45200</v>
      </c>
      <c r="AH55" s="26"/>
      <c r="AI55" s="125" t="s">
        <v>6</v>
      </c>
      <c r="AJ55" s="125" t="s">
        <v>13</v>
      </c>
      <c r="AK55" s="5"/>
      <c r="AL55" s="128">
        <f>MONTH(C55)</f>
        <v>9</v>
      </c>
      <c r="AM55" s="129"/>
      <c r="AN55" s="130"/>
      <c r="AP55" s="3">
        <v>45600</v>
      </c>
      <c r="AQ55" s="4" t="s">
        <v>44</v>
      </c>
      <c r="AR55" s="4" t="s">
        <v>33</v>
      </c>
    </row>
    <row r="56" spans="1:44" ht="20.100000000000001" customHeight="1" x14ac:dyDescent="0.15">
      <c r="B56" s="19" t="s">
        <v>4</v>
      </c>
      <c r="C56" s="16" t="str">
        <f t="shared" ref="C56:AG56" si="11">TEXT(WEEKDAY(C55),"aaa")</f>
        <v>金</v>
      </c>
      <c r="D56" s="6" t="str">
        <f t="shared" si="11"/>
        <v>土</v>
      </c>
      <c r="E56" s="6" t="str">
        <f t="shared" si="11"/>
        <v>日</v>
      </c>
      <c r="F56" s="6" t="str">
        <f t="shared" si="11"/>
        <v>月</v>
      </c>
      <c r="G56" s="6" t="str">
        <f t="shared" si="11"/>
        <v>火</v>
      </c>
      <c r="H56" s="6" t="str">
        <f t="shared" si="11"/>
        <v>水</v>
      </c>
      <c r="I56" s="6" t="str">
        <f t="shared" si="11"/>
        <v>木</v>
      </c>
      <c r="J56" s="6" t="str">
        <f t="shared" si="11"/>
        <v>金</v>
      </c>
      <c r="K56" s="6" t="str">
        <f t="shared" si="11"/>
        <v>土</v>
      </c>
      <c r="L56" s="6" t="str">
        <f t="shared" si="11"/>
        <v>日</v>
      </c>
      <c r="M56" s="6" t="str">
        <f t="shared" si="11"/>
        <v>月</v>
      </c>
      <c r="N56" s="6" t="str">
        <f t="shared" si="11"/>
        <v>火</v>
      </c>
      <c r="O56" s="6" t="str">
        <f t="shared" si="11"/>
        <v>水</v>
      </c>
      <c r="P56" s="6" t="str">
        <f t="shared" si="11"/>
        <v>木</v>
      </c>
      <c r="Q56" s="6" t="str">
        <f t="shared" si="11"/>
        <v>金</v>
      </c>
      <c r="R56" s="6" t="str">
        <f t="shared" si="11"/>
        <v>土</v>
      </c>
      <c r="S56" s="6" t="str">
        <f t="shared" si="11"/>
        <v>日</v>
      </c>
      <c r="T56" s="6" t="str">
        <f t="shared" si="11"/>
        <v>月</v>
      </c>
      <c r="U56" s="6" t="str">
        <f t="shared" si="11"/>
        <v>火</v>
      </c>
      <c r="V56" s="6" t="str">
        <f t="shared" si="11"/>
        <v>水</v>
      </c>
      <c r="W56" s="6" t="str">
        <f t="shared" si="11"/>
        <v>木</v>
      </c>
      <c r="X56" s="6" t="str">
        <f t="shared" si="11"/>
        <v>金</v>
      </c>
      <c r="Y56" s="6" t="str">
        <f t="shared" si="11"/>
        <v>土</v>
      </c>
      <c r="Z56" s="6" t="str">
        <f t="shared" si="11"/>
        <v>日</v>
      </c>
      <c r="AA56" s="6" t="str">
        <f t="shared" si="11"/>
        <v>月</v>
      </c>
      <c r="AB56" s="6" t="str">
        <f t="shared" si="11"/>
        <v>火</v>
      </c>
      <c r="AC56" s="6" t="str">
        <f t="shared" si="11"/>
        <v>水</v>
      </c>
      <c r="AD56" s="6" t="str">
        <f t="shared" si="11"/>
        <v>木</v>
      </c>
      <c r="AE56" s="6" t="str">
        <f t="shared" si="11"/>
        <v>金</v>
      </c>
      <c r="AF56" s="6" t="str">
        <f t="shared" si="11"/>
        <v>土</v>
      </c>
      <c r="AG56" s="11" t="str">
        <f t="shared" si="11"/>
        <v>日</v>
      </c>
      <c r="AH56" s="5"/>
      <c r="AI56" s="126"/>
      <c r="AJ56" s="126"/>
      <c r="AK56" s="5"/>
      <c r="AL56" s="131"/>
      <c r="AM56" s="132"/>
      <c r="AN56" s="133"/>
      <c r="AP56" s="3">
        <v>45619</v>
      </c>
      <c r="AQ56" s="4" t="s">
        <v>39</v>
      </c>
      <c r="AR56" s="4" t="s">
        <v>25</v>
      </c>
    </row>
    <row r="57" spans="1:44" ht="27.95" customHeight="1" x14ac:dyDescent="0.15">
      <c r="B57" s="150" t="s">
        <v>5</v>
      </c>
      <c r="C57" s="173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76"/>
      <c r="AH57" s="5"/>
      <c r="AI57" s="126"/>
      <c r="AJ57" s="126"/>
      <c r="AK57" s="5"/>
      <c r="AL57" s="179" t="s">
        <v>15</v>
      </c>
      <c r="AM57" s="185"/>
      <c r="AN57" s="43">
        <f>COUNTA(C55:AG55)</f>
        <v>31</v>
      </c>
      <c r="AP57" s="3">
        <v>45658</v>
      </c>
      <c r="AQ57" s="4" t="s">
        <v>40</v>
      </c>
      <c r="AR57" s="4" t="s">
        <v>27</v>
      </c>
    </row>
    <row r="58" spans="1:44" ht="27.95" customHeight="1" x14ac:dyDescent="0.15">
      <c r="B58" s="151"/>
      <c r="C58" s="174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77"/>
      <c r="AH58" s="5"/>
      <c r="AI58" s="126"/>
      <c r="AJ58" s="126"/>
      <c r="AK58" s="5"/>
      <c r="AL58" s="188" t="s">
        <v>21</v>
      </c>
      <c r="AM58" s="189"/>
      <c r="AN58" s="43">
        <f>COUNTA(C60:AG60)</f>
        <v>9</v>
      </c>
      <c r="AP58" s="3"/>
      <c r="AQ58" s="4"/>
      <c r="AR58" s="4"/>
    </row>
    <row r="59" spans="1:44" ht="27.95" customHeight="1" x14ac:dyDescent="0.15">
      <c r="B59" s="172"/>
      <c r="C59" s="175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78"/>
      <c r="AH59" s="5"/>
      <c r="AI59" s="127"/>
      <c r="AJ59" s="127"/>
      <c r="AK59" s="5"/>
      <c r="AL59" s="188" t="s">
        <v>22</v>
      </c>
      <c r="AM59" s="189"/>
      <c r="AN59" s="43">
        <f>COUNTA(C61:AG61)</f>
        <v>10</v>
      </c>
      <c r="AP59" s="3"/>
      <c r="AQ59" s="4"/>
      <c r="AR59" s="4"/>
    </row>
    <row r="60" spans="1:44" ht="27.95" customHeight="1" x14ac:dyDescent="0.15">
      <c r="B60" s="22" t="s">
        <v>2</v>
      </c>
      <c r="C60" s="23"/>
      <c r="D60" s="23" t="s">
        <v>67</v>
      </c>
      <c r="E60" s="23" t="s">
        <v>67</v>
      </c>
      <c r="F60" s="23"/>
      <c r="G60" s="23"/>
      <c r="H60" s="23"/>
      <c r="I60" s="23"/>
      <c r="J60" s="23"/>
      <c r="K60" s="23" t="s">
        <v>67</v>
      </c>
      <c r="L60" s="23" t="s">
        <v>67</v>
      </c>
      <c r="M60" s="23"/>
      <c r="N60" s="23"/>
      <c r="O60" s="23"/>
      <c r="P60" s="23"/>
      <c r="Q60" s="23"/>
      <c r="R60" s="23" t="s">
        <v>67</v>
      </c>
      <c r="S60" s="23"/>
      <c r="T60" s="23"/>
      <c r="U60" s="23"/>
      <c r="V60" s="23"/>
      <c r="W60" s="23"/>
      <c r="X60" s="23"/>
      <c r="Y60" s="23" t="s">
        <v>67</v>
      </c>
      <c r="Z60" s="23" t="s">
        <v>67</v>
      </c>
      <c r="AA60" s="23"/>
      <c r="AB60" s="23"/>
      <c r="AC60" s="23"/>
      <c r="AD60" s="23"/>
      <c r="AE60" s="23"/>
      <c r="AF60" s="23" t="s">
        <v>67</v>
      </c>
      <c r="AG60" s="23" t="s">
        <v>67</v>
      </c>
      <c r="AH60" s="5"/>
      <c r="AI60" s="29">
        <f>COUNTIF(C60:AG60,"○")</f>
        <v>9</v>
      </c>
      <c r="AJ60" s="29">
        <f>AJ52+AI60</f>
        <v>44</v>
      </c>
      <c r="AK60" s="5"/>
      <c r="AL60" s="188" t="s">
        <v>23</v>
      </c>
      <c r="AM60" s="189"/>
      <c r="AN60" s="44">
        <f>AN58/AN57</f>
        <v>0.29032258064516131</v>
      </c>
      <c r="AP60" s="3">
        <v>45670</v>
      </c>
      <c r="AQ60" s="4" t="s">
        <v>41</v>
      </c>
      <c r="AR60" s="4" t="s">
        <v>33</v>
      </c>
    </row>
    <row r="61" spans="1:44" ht="27.95" customHeight="1" x14ac:dyDescent="0.15">
      <c r="B61" s="20" t="s">
        <v>3</v>
      </c>
      <c r="C61" s="17"/>
      <c r="D61" s="17" t="s">
        <v>14</v>
      </c>
      <c r="E61" s="17" t="s">
        <v>14</v>
      </c>
      <c r="F61" s="17"/>
      <c r="G61" s="17"/>
      <c r="H61" s="17"/>
      <c r="I61" s="17"/>
      <c r="J61" s="17"/>
      <c r="K61" s="17" t="s">
        <v>14</v>
      </c>
      <c r="L61" s="17" t="s">
        <v>14</v>
      </c>
      <c r="M61" s="17"/>
      <c r="N61" s="17"/>
      <c r="O61" s="17"/>
      <c r="P61" s="17"/>
      <c r="Q61" s="17"/>
      <c r="R61" s="17" t="s">
        <v>14</v>
      </c>
      <c r="S61" s="17" t="s">
        <v>14</v>
      </c>
      <c r="T61" s="17"/>
      <c r="U61" s="17"/>
      <c r="V61" s="17"/>
      <c r="W61" s="17"/>
      <c r="X61" s="17"/>
      <c r="Y61" s="17" t="s">
        <v>14</v>
      </c>
      <c r="Z61" s="17" t="s">
        <v>14</v>
      </c>
      <c r="AA61" s="17"/>
      <c r="AB61" s="17"/>
      <c r="AC61" s="17"/>
      <c r="AD61" s="17"/>
      <c r="AE61" s="17"/>
      <c r="AF61" s="17" t="s">
        <v>14</v>
      </c>
      <c r="AG61" s="17" t="s">
        <v>14</v>
      </c>
      <c r="AH61" s="5"/>
      <c r="AI61" s="29">
        <f>COUNTIF(C61:AG61,"●")</f>
        <v>10</v>
      </c>
      <c r="AJ61" s="29">
        <f>AJ53+AI61</f>
        <v>41</v>
      </c>
      <c r="AK61" s="5"/>
      <c r="AL61" s="190" t="s">
        <v>20</v>
      </c>
      <c r="AM61" s="191"/>
      <c r="AN61" s="41">
        <f>AN59/AN57</f>
        <v>0.32258064516129031</v>
      </c>
      <c r="AP61" s="3">
        <v>45699</v>
      </c>
      <c r="AQ61" s="4" t="s">
        <v>42</v>
      </c>
      <c r="AR61" s="4" t="s">
        <v>47</v>
      </c>
    </row>
    <row r="62" spans="1:44" ht="20.100000000000001" customHeight="1" x14ac:dyDescent="0.1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26"/>
      <c r="AL62" s="5"/>
      <c r="AM62" s="5"/>
      <c r="AN62" s="5"/>
      <c r="AP62" s="3">
        <v>45711</v>
      </c>
      <c r="AQ62" s="4" t="s">
        <v>45</v>
      </c>
      <c r="AR62" s="4" t="s">
        <v>43</v>
      </c>
    </row>
    <row r="63" spans="1:44" ht="20.100000000000001" customHeight="1" x14ac:dyDescent="0.15">
      <c r="A63" s="14">
        <v>10</v>
      </c>
      <c r="B63" s="18" t="s">
        <v>49</v>
      </c>
      <c r="C63" s="15">
        <f>DATE(A15,A63,1)</f>
        <v>45200</v>
      </c>
      <c r="D63" s="9">
        <f>C63+1</f>
        <v>45201</v>
      </c>
      <c r="E63" s="9">
        <f t="shared" ref="E63:AG63" si="12">D63+1</f>
        <v>45202</v>
      </c>
      <c r="F63" s="9">
        <f t="shared" si="12"/>
        <v>45203</v>
      </c>
      <c r="G63" s="9">
        <f t="shared" si="12"/>
        <v>45204</v>
      </c>
      <c r="H63" s="9">
        <f t="shared" si="12"/>
        <v>45205</v>
      </c>
      <c r="I63" s="9">
        <f t="shared" si="12"/>
        <v>45206</v>
      </c>
      <c r="J63" s="9">
        <f t="shared" si="12"/>
        <v>45207</v>
      </c>
      <c r="K63" s="9">
        <f t="shared" si="12"/>
        <v>45208</v>
      </c>
      <c r="L63" s="9">
        <f t="shared" si="12"/>
        <v>45209</v>
      </c>
      <c r="M63" s="9">
        <f t="shared" si="12"/>
        <v>45210</v>
      </c>
      <c r="N63" s="9">
        <f t="shared" si="12"/>
        <v>45211</v>
      </c>
      <c r="O63" s="9">
        <f t="shared" si="12"/>
        <v>45212</v>
      </c>
      <c r="P63" s="9">
        <f t="shared" si="12"/>
        <v>45213</v>
      </c>
      <c r="Q63" s="9">
        <f t="shared" si="12"/>
        <v>45214</v>
      </c>
      <c r="R63" s="9">
        <f t="shared" si="12"/>
        <v>45215</v>
      </c>
      <c r="S63" s="9">
        <f t="shared" si="12"/>
        <v>45216</v>
      </c>
      <c r="T63" s="9">
        <f t="shared" si="12"/>
        <v>45217</v>
      </c>
      <c r="U63" s="9">
        <f t="shared" si="12"/>
        <v>45218</v>
      </c>
      <c r="V63" s="9">
        <f t="shared" si="12"/>
        <v>45219</v>
      </c>
      <c r="W63" s="9">
        <f t="shared" si="12"/>
        <v>45220</v>
      </c>
      <c r="X63" s="9">
        <f t="shared" si="12"/>
        <v>45221</v>
      </c>
      <c r="Y63" s="9">
        <f t="shared" si="12"/>
        <v>45222</v>
      </c>
      <c r="Z63" s="9">
        <f t="shared" si="12"/>
        <v>45223</v>
      </c>
      <c r="AA63" s="9">
        <f t="shared" si="12"/>
        <v>45224</v>
      </c>
      <c r="AB63" s="9">
        <f t="shared" si="12"/>
        <v>45225</v>
      </c>
      <c r="AC63" s="9">
        <f t="shared" si="12"/>
        <v>45226</v>
      </c>
      <c r="AD63" s="9">
        <f t="shared" si="12"/>
        <v>45227</v>
      </c>
      <c r="AE63" s="9">
        <f t="shared" si="12"/>
        <v>45228</v>
      </c>
      <c r="AF63" s="9">
        <f t="shared" si="12"/>
        <v>45229</v>
      </c>
      <c r="AG63" s="13">
        <f t="shared" si="12"/>
        <v>45230</v>
      </c>
      <c r="AH63" s="26"/>
      <c r="AI63" s="125" t="s">
        <v>6</v>
      </c>
      <c r="AJ63" s="125" t="s">
        <v>13</v>
      </c>
      <c r="AK63" s="5"/>
      <c r="AL63" s="128">
        <f>MONTH(C63)</f>
        <v>10</v>
      </c>
      <c r="AM63" s="129"/>
      <c r="AN63" s="130"/>
      <c r="AP63" s="3">
        <v>45712</v>
      </c>
      <c r="AQ63" s="4" t="s">
        <v>44</v>
      </c>
      <c r="AR63" s="4" t="s">
        <v>33</v>
      </c>
    </row>
    <row r="64" spans="1:44" ht="20.100000000000001" customHeight="1" x14ac:dyDescent="0.15">
      <c r="B64" s="19" t="s">
        <v>4</v>
      </c>
      <c r="C64" s="16" t="str">
        <f t="shared" ref="C64:AG64" si="13">TEXT(WEEKDAY(C63),"aaa")</f>
        <v>日</v>
      </c>
      <c r="D64" s="6" t="str">
        <f t="shared" si="13"/>
        <v>月</v>
      </c>
      <c r="E64" s="6" t="str">
        <f t="shared" si="13"/>
        <v>火</v>
      </c>
      <c r="F64" s="6" t="str">
        <f t="shared" si="13"/>
        <v>水</v>
      </c>
      <c r="G64" s="6" t="str">
        <f t="shared" si="13"/>
        <v>木</v>
      </c>
      <c r="H64" s="6" t="str">
        <f t="shared" si="13"/>
        <v>金</v>
      </c>
      <c r="I64" s="6" t="str">
        <f t="shared" si="13"/>
        <v>土</v>
      </c>
      <c r="J64" s="6" t="str">
        <f t="shared" si="13"/>
        <v>日</v>
      </c>
      <c r="K64" s="6" t="str">
        <f t="shared" si="13"/>
        <v>月</v>
      </c>
      <c r="L64" s="6" t="str">
        <f t="shared" si="13"/>
        <v>火</v>
      </c>
      <c r="M64" s="6" t="str">
        <f t="shared" si="13"/>
        <v>水</v>
      </c>
      <c r="N64" s="6" t="str">
        <f t="shared" si="13"/>
        <v>木</v>
      </c>
      <c r="O64" s="6" t="str">
        <f t="shared" si="13"/>
        <v>金</v>
      </c>
      <c r="P64" s="6" t="str">
        <f t="shared" si="13"/>
        <v>土</v>
      </c>
      <c r="Q64" s="6" t="str">
        <f t="shared" si="13"/>
        <v>日</v>
      </c>
      <c r="R64" s="6" t="str">
        <f t="shared" si="13"/>
        <v>月</v>
      </c>
      <c r="S64" s="6" t="str">
        <f t="shared" si="13"/>
        <v>火</v>
      </c>
      <c r="T64" s="6" t="str">
        <f t="shared" si="13"/>
        <v>水</v>
      </c>
      <c r="U64" s="6" t="str">
        <f t="shared" si="13"/>
        <v>木</v>
      </c>
      <c r="V64" s="6" t="str">
        <f t="shared" si="13"/>
        <v>金</v>
      </c>
      <c r="W64" s="6" t="str">
        <f t="shared" si="13"/>
        <v>土</v>
      </c>
      <c r="X64" s="6" t="str">
        <f t="shared" si="13"/>
        <v>日</v>
      </c>
      <c r="Y64" s="6" t="str">
        <f t="shared" si="13"/>
        <v>月</v>
      </c>
      <c r="Z64" s="6" t="str">
        <f t="shared" si="13"/>
        <v>火</v>
      </c>
      <c r="AA64" s="6" t="str">
        <f t="shared" si="13"/>
        <v>水</v>
      </c>
      <c r="AB64" s="6" t="str">
        <f t="shared" si="13"/>
        <v>木</v>
      </c>
      <c r="AC64" s="6" t="str">
        <f t="shared" si="13"/>
        <v>金</v>
      </c>
      <c r="AD64" s="6" t="str">
        <f t="shared" si="13"/>
        <v>土</v>
      </c>
      <c r="AE64" s="6" t="str">
        <f t="shared" si="13"/>
        <v>日</v>
      </c>
      <c r="AF64" s="6" t="str">
        <f t="shared" si="13"/>
        <v>月</v>
      </c>
      <c r="AG64" s="11" t="str">
        <f t="shared" si="13"/>
        <v>火</v>
      </c>
      <c r="AH64" s="5"/>
      <c r="AI64" s="126"/>
      <c r="AJ64" s="126"/>
      <c r="AK64" s="5"/>
      <c r="AL64" s="131"/>
      <c r="AM64" s="132"/>
      <c r="AN64" s="133"/>
      <c r="AP64" s="3">
        <v>45736</v>
      </c>
      <c r="AQ64" s="4" t="s">
        <v>46</v>
      </c>
      <c r="AR64" s="4" t="s">
        <v>29</v>
      </c>
    </row>
    <row r="65" spans="1:40" ht="27.95" customHeight="1" x14ac:dyDescent="0.15">
      <c r="B65" s="150" t="s">
        <v>5</v>
      </c>
      <c r="C65" s="173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76"/>
      <c r="AH65" s="5"/>
      <c r="AI65" s="126"/>
      <c r="AJ65" s="126"/>
      <c r="AK65" s="5"/>
      <c r="AL65" s="179" t="s">
        <v>15</v>
      </c>
      <c r="AM65" s="185"/>
      <c r="AN65" s="43">
        <f>COUNTA(C63:AG63)</f>
        <v>31</v>
      </c>
    </row>
    <row r="66" spans="1:40" ht="27.95" customHeight="1" x14ac:dyDescent="0.15">
      <c r="B66" s="151"/>
      <c r="C66" s="174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77"/>
      <c r="AH66" s="5"/>
      <c r="AI66" s="126"/>
      <c r="AJ66" s="126"/>
      <c r="AK66" s="5"/>
      <c r="AL66" s="188" t="s">
        <v>21</v>
      </c>
      <c r="AM66" s="189"/>
      <c r="AN66" s="43">
        <f>COUNTA(C68:AG68)</f>
        <v>7</v>
      </c>
    </row>
    <row r="67" spans="1:40" ht="27.95" customHeight="1" x14ac:dyDescent="0.15">
      <c r="B67" s="172"/>
      <c r="C67" s="175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78"/>
      <c r="AH67" s="5"/>
      <c r="AI67" s="127"/>
      <c r="AJ67" s="127"/>
      <c r="AK67" s="5"/>
      <c r="AL67" s="188" t="s">
        <v>22</v>
      </c>
      <c r="AM67" s="189"/>
      <c r="AN67" s="43">
        <f>COUNTA(C69:AG69)</f>
        <v>7</v>
      </c>
    </row>
    <row r="68" spans="1:40" ht="27.95" customHeight="1" x14ac:dyDescent="0.15">
      <c r="B68" s="22" t="s">
        <v>2</v>
      </c>
      <c r="C68" s="23" t="s">
        <v>67</v>
      </c>
      <c r="D68" s="23"/>
      <c r="E68" s="23"/>
      <c r="F68" s="23"/>
      <c r="G68" s="23"/>
      <c r="H68" s="23"/>
      <c r="I68" s="23"/>
      <c r="J68" s="23" t="s">
        <v>67</v>
      </c>
      <c r="K68" s="23"/>
      <c r="L68" s="23"/>
      <c r="M68" s="23"/>
      <c r="N68" s="23"/>
      <c r="O68" s="23"/>
      <c r="P68" s="23"/>
      <c r="Q68" s="23" t="s">
        <v>67</v>
      </c>
      <c r="R68" s="23"/>
      <c r="S68" s="23"/>
      <c r="T68" s="23"/>
      <c r="U68" s="23"/>
      <c r="V68" s="23"/>
      <c r="W68" s="23" t="s">
        <v>67</v>
      </c>
      <c r="X68" s="23" t="s">
        <v>67</v>
      </c>
      <c r="Y68" s="23"/>
      <c r="Z68" s="23"/>
      <c r="AA68" s="23"/>
      <c r="AB68" s="23"/>
      <c r="AC68" s="23"/>
      <c r="AD68" s="23" t="s">
        <v>67</v>
      </c>
      <c r="AE68" s="23" t="s">
        <v>67</v>
      </c>
      <c r="AF68" s="23"/>
      <c r="AG68" s="24"/>
      <c r="AH68" s="5"/>
      <c r="AI68" s="29">
        <f>COUNTIF(C68:AG68,"○")</f>
        <v>7</v>
      </c>
      <c r="AJ68" s="29">
        <f>AJ60+AI68</f>
        <v>51</v>
      </c>
      <c r="AK68" s="5"/>
      <c r="AL68" s="188" t="s">
        <v>23</v>
      </c>
      <c r="AM68" s="189"/>
      <c r="AN68" s="44">
        <f>AN66/AN65</f>
        <v>0.22580645161290322</v>
      </c>
    </row>
    <row r="69" spans="1:40" ht="27.95" customHeight="1" x14ac:dyDescent="0.15">
      <c r="B69" s="20" t="s">
        <v>3</v>
      </c>
      <c r="C69" s="17" t="s">
        <v>14</v>
      </c>
      <c r="D69" s="17"/>
      <c r="E69" s="17"/>
      <c r="F69" s="17"/>
      <c r="G69" s="17"/>
      <c r="H69" s="17"/>
      <c r="I69" s="17"/>
      <c r="J69" s="17" t="s">
        <v>14</v>
      </c>
      <c r="K69" s="17"/>
      <c r="L69" s="17"/>
      <c r="M69" s="17"/>
      <c r="N69" s="17"/>
      <c r="O69" s="17"/>
      <c r="P69" s="17"/>
      <c r="Q69" s="17" t="s">
        <v>14</v>
      </c>
      <c r="R69" s="17"/>
      <c r="S69" s="17"/>
      <c r="T69" s="17"/>
      <c r="U69" s="17"/>
      <c r="V69" s="17"/>
      <c r="W69" s="17" t="s">
        <v>14</v>
      </c>
      <c r="X69" s="17" t="s">
        <v>14</v>
      </c>
      <c r="Y69" s="17"/>
      <c r="Z69" s="17"/>
      <c r="AA69" s="17"/>
      <c r="AB69" s="17"/>
      <c r="AC69" s="17"/>
      <c r="AD69" s="17" t="s">
        <v>14</v>
      </c>
      <c r="AE69" s="17" t="s">
        <v>14</v>
      </c>
      <c r="AF69" s="17"/>
      <c r="AG69" s="12"/>
      <c r="AH69" s="5"/>
      <c r="AI69" s="29">
        <f>COUNTIF(C69:AG69,"●")</f>
        <v>7</v>
      </c>
      <c r="AJ69" s="29">
        <f>AJ61+AI69</f>
        <v>48</v>
      </c>
      <c r="AK69" s="5"/>
      <c r="AL69" s="183" t="s">
        <v>20</v>
      </c>
      <c r="AM69" s="187"/>
      <c r="AN69" s="45">
        <f>AN67/AN65</f>
        <v>0.22580645161290322</v>
      </c>
    </row>
    <row r="70" spans="1:40" ht="20.100000000000001" customHeight="1" x14ac:dyDescent="0.1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26"/>
      <c r="AL70" s="5"/>
      <c r="AM70" s="5"/>
      <c r="AN70" s="5"/>
    </row>
    <row r="71" spans="1:40" ht="20.100000000000001" customHeight="1" x14ac:dyDescent="0.15">
      <c r="A71" s="14">
        <v>11</v>
      </c>
      <c r="B71" s="18" t="s">
        <v>49</v>
      </c>
      <c r="C71" s="15">
        <f>DATE(A15,A71,1)</f>
        <v>45231</v>
      </c>
      <c r="D71" s="9">
        <f>C71+1</f>
        <v>45232</v>
      </c>
      <c r="E71" s="9">
        <f t="shared" ref="E71:AF71" si="14">D71+1</f>
        <v>45233</v>
      </c>
      <c r="F71" s="9">
        <f t="shared" si="14"/>
        <v>45234</v>
      </c>
      <c r="G71" s="9">
        <f t="shared" si="14"/>
        <v>45235</v>
      </c>
      <c r="H71" s="9">
        <f t="shared" si="14"/>
        <v>45236</v>
      </c>
      <c r="I71" s="9">
        <f t="shared" si="14"/>
        <v>45237</v>
      </c>
      <c r="J71" s="9">
        <f t="shared" si="14"/>
        <v>45238</v>
      </c>
      <c r="K71" s="9">
        <f t="shared" si="14"/>
        <v>45239</v>
      </c>
      <c r="L71" s="9">
        <f t="shared" si="14"/>
        <v>45240</v>
      </c>
      <c r="M71" s="9">
        <f t="shared" si="14"/>
        <v>45241</v>
      </c>
      <c r="N71" s="9">
        <f t="shared" si="14"/>
        <v>45242</v>
      </c>
      <c r="O71" s="9">
        <f t="shared" si="14"/>
        <v>45243</v>
      </c>
      <c r="P71" s="9">
        <f t="shared" si="14"/>
        <v>45244</v>
      </c>
      <c r="Q71" s="9">
        <f t="shared" si="14"/>
        <v>45245</v>
      </c>
      <c r="R71" s="9">
        <f t="shared" si="14"/>
        <v>45246</v>
      </c>
      <c r="S71" s="9">
        <f t="shared" si="14"/>
        <v>45247</v>
      </c>
      <c r="T71" s="9">
        <f t="shared" si="14"/>
        <v>45248</v>
      </c>
      <c r="U71" s="9">
        <f t="shared" si="14"/>
        <v>45249</v>
      </c>
      <c r="V71" s="9">
        <f t="shared" si="14"/>
        <v>45250</v>
      </c>
      <c r="W71" s="9">
        <f t="shared" si="14"/>
        <v>45251</v>
      </c>
      <c r="X71" s="9">
        <f t="shared" si="14"/>
        <v>45252</v>
      </c>
      <c r="Y71" s="9">
        <f t="shared" si="14"/>
        <v>45253</v>
      </c>
      <c r="Z71" s="9">
        <f t="shared" si="14"/>
        <v>45254</v>
      </c>
      <c r="AA71" s="9">
        <f t="shared" si="14"/>
        <v>45255</v>
      </c>
      <c r="AB71" s="9">
        <f t="shared" si="14"/>
        <v>45256</v>
      </c>
      <c r="AC71" s="9">
        <f t="shared" si="14"/>
        <v>45257</v>
      </c>
      <c r="AD71" s="9">
        <f t="shared" si="14"/>
        <v>45258</v>
      </c>
      <c r="AE71" s="9">
        <f t="shared" si="14"/>
        <v>45259</v>
      </c>
      <c r="AF71" s="9">
        <f t="shared" si="14"/>
        <v>45260</v>
      </c>
      <c r="AG71" s="13"/>
      <c r="AH71" s="26"/>
      <c r="AI71" s="125" t="s">
        <v>6</v>
      </c>
      <c r="AJ71" s="125" t="s">
        <v>13</v>
      </c>
      <c r="AK71" s="5"/>
      <c r="AL71" s="128">
        <f>MONTH(C71)</f>
        <v>11</v>
      </c>
      <c r="AM71" s="129"/>
      <c r="AN71" s="130"/>
    </row>
    <row r="72" spans="1:40" ht="20.100000000000001" customHeight="1" x14ac:dyDescent="0.15">
      <c r="B72" s="19" t="s">
        <v>4</v>
      </c>
      <c r="C72" s="16" t="str">
        <f t="shared" ref="C72:AF72" si="15">TEXT(WEEKDAY(C71),"aaa")</f>
        <v>水</v>
      </c>
      <c r="D72" s="6" t="str">
        <f t="shared" si="15"/>
        <v>木</v>
      </c>
      <c r="E72" s="6" t="str">
        <f t="shared" si="15"/>
        <v>金</v>
      </c>
      <c r="F72" s="6" t="str">
        <f t="shared" si="15"/>
        <v>土</v>
      </c>
      <c r="G72" s="6" t="str">
        <f t="shared" si="15"/>
        <v>日</v>
      </c>
      <c r="H72" s="6" t="str">
        <f t="shared" si="15"/>
        <v>月</v>
      </c>
      <c r="I72" s="6" t="str">
        <f t="shared" si="15"/>
        <v>火</v>
      </c>
      <c r="J72" s="6" t="str">
        <f t="shared" si="15"/>
        <v>水</v>
      </c>
      <c r="K72" s="6" t="str">
        <f t="shared" si="15"/>
        <v>木</v>
      </c>
      <c r="L72" s="6" t="str">
        <f t="shared" si="15"/>
        <v>金</v>
      </c>
      <c r="M72" s="6" t="str">
        <f t="shared" si="15"/>
        <v>土</v>
      </c>
      <c r="N72" s="6" t="str">
        <f t="shared" si="15"/>
        <v>日</v>
      </c>
      <c r="O72" s="6" t="str">
        <f t="shared" si="15"/>
        <v>月</v>
      </c>
      <c r="P72" s="6" t="str">
        <f t="shared" si="15"/>
        <v>火</v>
      </c>
      <c r="Q72" s="6" t="str">
        <f t="shared" si="15"/>
        <v>水</v>
      </c>
      <c r="R72" s="6" t="str">
        <f t="shared" si="15"/>
        <v>木</v>
      </c>
      <c r="S72" s="6" t="str">
        <f t="shared" si="15"/>
        <v>金</v>
      </c>
      <c r="T72" s="6" t="str">
        <f t="shared" si="15"/>
        <v>土</v>
      </c>
      <c r="U72" s="6" t="str">
        <f t="shared" si="15"/>
        <v>日</v>
      </c>
      <c r="V72" s="6" t="str">
        <f t="shared" si="15"/>
        <v>月</v>
      </c>
      <c r="W72" s="6" t="str">
        <f t="shared" si="15"/>
        <v>火</v>
      </c>
      <c r="X72" s="6" t="str">
        <f t="shared" si="15"/>
        <v>水</v>
      </c>
      <c r="Y72" s="6" t="str">
        <f t="shared" si="15"/>
        <v>木</v>
      </c>
      <c r="Z72" s="6" t="str">
        <f t="shared" si="15"/>
        <v>金</v>
      </c>
      <c r="AA72" s="6" t="str">
        <f t="shared" si="15"/>
        <v>土</v>
      </c>
      <c r="AB72" s="6" t="str">
        <f t="shared" si="15"/>
        <v>日</v>
      </c>
      <c r="AC72" s="6" t="str">
        <f t="shared" si="15"/>
        <v>月</v>
      </c>
      <c r="AD72" s="6" t="str">
        <f t="shared" si="15"/>
        <v>火</v>
      </c>
      <c r="AE72" s="6" t="str">
        <f t="shared" si="15"/>
        <v>水</v>
      </c>
      <c r="AF72" s="6" t="str">
        <f t="shared" si="15"/>
        <v>木</v>
      </c>
      <c r="AG72" s="11"/>
      <c r="AH72" s="5"/>
      <c r="AI72" s="126"/>
      <c r="AJ72" s="126"/>
      <c r="AK72" s="5"/>
      <c r="AL72" s="131"/>
      <c r="AM72" s="132"/>
      <c r="AN72" s="133"/>
    </row>
    <row r="73" spans="1:40" ht="27.95" customHeight="1" x14ac:dyDescent="0.15">
      <c r="B73" s="150" t="s">
        <v>5</v>
      </c>
      <c r="C73" s="173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76"/>
      <c r="AH73" s="5"/>
      <c r="AI73" s="126"/>
      <c r="AJ73" s="126"/>
      <c r="AK73" s="5"/>
      <c r="AL73" s="179" t="s">
        <v>15</v>
      </c>
      <c r="AM73" s="185"/>
      <c r="AN73" s="43">
        <f>COUNTA(C71:AG71)</f>
        <v>30</v>
      </c>
    </row>
    <row r="74" spans="1:40" ht="27.95" customHeight="1" x14ac:dyDescent="0.15">
      <c r="B74" s="151"/>
      <c r="C74" s="174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77"/>
      <c r="AH74" s="5"/>
      <c r="AI74" s="126"/>
      <c r="AJ74" s="126"/>
      <c r="AK74" s="5"/>
      <c r="AL74" s="188" t="s">
        <v>21</v>
      </c>
      <c r="AM74" s="189"/>
      <c r="AN74" s="43">
        <f>COUNTA(C76:AG76)</f>
        <v>7</v>
      </c>
    </row>
    <row r="75" spans="1:40" ht="27.95" customHeight="1" x14ac:dyDescent="0.15">
      <c r="B75" s="172"/>
      <c r="C75" s="175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78"/>
      <c r="AH75" s="5"/>
      <c r="AI75" s="127"/>
      <c r="AJ75" s="127"/>
      <c r="AK75" s="5"/>
      <c r="AL75" s="188" t="s">
        <v>22</v>
      </c>
      <c r="AM75" s="189"/>
      <c r="AN75" s="43">
        <f>COUNTA(C77:AG77)</f>
        <v>7</v>
      </c>
    </row>
    <row r="76" spans="1:40" ht="27.95" customHeight="1" x14ac:dyDescent="0.15">
      <c r="B76" s="22" t="s">
        <v>2</v>
      </c>
      <c r="C76" s="23"/>
      <c r="D76" s="23"/>
      <c r="E76" s="23" t="s">
        <v>67</v>
      </c>
      <c r="F76" s="23" t="s">
        <v>67</v>
      </c>
      <c r="G76" s="23" t="s">
        <v>67</v>
      </c>
      <c r="H76" s="23"/>
      <c r="I76" s="23"/>
      <c r="J76" s="23"/>
      <c r="K76" s="23"/>
      <c r="L76" s="23"/>
      <c r="M76" s="23" t="s">
        <v>67</v>
      </c>
      <c r="N76" s="23" t="s">
        <v>67</v>
      </c>
      <c r="O76" s="23"/>
      <c r="P76" s="23"/>
      <c r="Q76" s="23"/>
      <c r="R76" s="23"/>
      <c r="S76" s="23"/>
      <c r="T76" s="23"/>
      <c r="U76" s="23" t="s">
        <v>67</v>
      </c>
      <c r="V76" s="23"/>
      <c r="W76" s="23"/>
      <c r="X76" s="23"/>
      <c r="Y76" s="23"/>
      <c r="Z76" s="23"/>
      <c r="AA76" s="23"/>
      <c r="AB76" s="23" t="s">
        <v>67</v>
      </c>
      <c r="AC76" s="23"/>
      <c r="AD76" s="23"/>
      <c r="AE76" s="23"/>
      <c r="AF76" s="23"/>
      <c r="AG76" s="24"/>
      <c r="AH76" s="5"/>
      <c r="AI76" s="29">
        <f>COUNTIF(C76:AG76,"○")</f>
        <v>7</v>
      </c>
      <c r="AJ76" s="29">
        <f>AJ68+AI76</f>
        <v>58</v>
      </c>
      <c r="AK76" s="5"/>
      <c r="AL76" s="188" t="s">
        <v>23</v>
      </c>
      <c r="AM76" s="189"/>
      <c r="AN76" s="44">
        <f>AN74/AN73</f>
        <v>0.23333333333333334</v>
      </c>
    </row>
    <row r="77" spans="1:40" ht="27.95" customHeight="1" x14ac:dyDescent="0.15">
      <c r="B77" s="20" t="s">
        <v>3</v>
      </c>
      <c r="C77" s="17"/>
      <c r="D77" s="17"/>
      <c r="E77" s="17" t="s">
        <v>14</v>
      </c>
      <c r="F77" s="17" t="s">
        <v>14</v>
      </c>
      <c r="G77" s="17" t="s">
        <v>14</v>
      </c>
      <c r="H77" s="17"/>
      <c r="I77" s="17"/>
      <c r="J77" s="17"/>
      <c r="K77" s="17"/>
      <c r="L77" s="17"/>
      <c r="M77" s="17" t="s">
        <v>14</v>
      </c>
      <c r="N77" s="17" t="s">
        <v>14</v>
      </c>
      <c r="O77" s="17"/>
      <c r="P77" s="17"/>
      <c r="Q77" s="17"/>
      <c r="R77" s="17"/>
      <c r="S77" s="17"/>
      <c r="T77" s="17"/>
      <c r="U77" s="17" t="s">
        <v>14</v>
      </c>
      <c r="V77" s="17"/>
      <c r="W77" s="17"/>
      <c r="X77" s="17"/>
      <c r="Y77" s="17"/>
      <c r="Z77" s="17"/>
      <c r="AA77" s="17"/>
      <c r="AB77" s="17" t="s">
        <v>14</v>
      </c>
      <c r="AC77" s="17"/>
      <c r="AD77" s="17"/>
      <c r="AE77" s="17"/>
      <c r="AF77" s="17"/>
      <c r="AG77" s="12"/>
      <c r="AH77" s="5"/>
      <c r="AI77" s="29">
        <f>COUNTIF(C77:AG77,"●")</f>
        <v>7</v>
      </c>
      <c r="AJ77" s="29">
        <f>AJ69+AI77</f>
        <v>55</v>
      </c>
      <c r="AK77" s="5"/>
      <c r="AL77" s="190" t="s">
        <v>20</v>
      </c>
      <c r="AM77" s="191"/>
      <c r="AN77" s="41">
        <f>AN75/AN73</f>
        <v>0.23333333333333334</v>
      </c>
    </row>
    <row r="78" spans="1:40" ht="20.100000000000001" customHeight="1" x14ac:dyDescent="0.1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26"/>
      <c r="AL78" s="5"/>
      <c r="AM78" s="5"/>
      <c r="AN78" s="5"/>
    </row>
    <row r="79" spans="1:40" ht="20.100000000000001" customHeight="1" x14ac:dyDescent="0.15">
      <c r="A79" s="14">
        <v>12</v>
      </c>
      <c r="B79" s="18" t="s">
        <v>49</v>
      </c>
      <c r="C79" s="15">
        <f>DATE(A15,A79,1)</f>
        <v>45261</v>
      </c>
      <c r="D79" s="9">
        <f>C79+1</f>
        <v>45262</v>
      </c>
      <c r="E79" s="9">
        <f t="shared" ref="E79:AG79" si="16">D79+1</f>
        <v>45263</v>
      </c>
      <c r="F79" s="9">
        <f t="shared" si="16"/>
        <v>45264</v>
      </c>
      <c r="G79" s="9">
        <f t="shared" si="16"/>
        <v>45265</v>
      </c>
      <c r="H79" s="9">
        <f t="shared" si="16"/>
        <v>45266</v>
      </c>
      <c r="I79" s="9">
        <f t="shared" si="16"/>
        <v>45267</v>
      </c>
      <c r="J79" s="9">
        <f t="shared" si="16"/>
        <v>45268</v>
      </c>
      <c r="K79" s="9">
        <f t="shared" si="16"/>
        <v>45269</v>
      </c>
      <c r="L79" s="9">
        <f t="shared" si="16"/>
        <v>45270</v>
      </c>
      <c r="M79" s="9">
        <f t="shared" si="16"/>
        <v>45271</v>
      </c>
      <c r="N79" s="9">
        <f t="shared" si="16"/>
        <v>45272</v>
      </c>
      <c r="O79" s="9">
        <f t="shared" si="16"/>
        <v>45273</v>
      </c>
      <c r="P79" s="9">
        <f t="shared" si="16"/>
        <v>45274</v>
      </c>
      <c r="Q79" s="9">
        <f t="shared" si="16"/>
        <v>45275</v>
      </c>
      <c r="R79" s="9">
        <f t="shared" si="16"/>
        <v>45276</v>
      </c>
      <c r="S79" s="9">
        <f t="shared" si="16"/>
        <v>45277</v>
      </c>
      <c r="T79" s="9">
        <f t="shared" si="16"/>
        <v>45278</v>
      </c>
      <c r="U79" s="9">
        <f t="shared" si="16"/>
        <v>45279</v>
      </c>
      <c r="V79" s="9">
        <f t="shared" si="16"/>
        <v>45280</v>
      </c>
      <c r="W79" s="9">
        <f t="shared" si="16"/>
        <v>45281</v>
      </c>
      <c r="X79" s="9">
        <f t="shared" si="16"/>
        <v>45282</v>
      </c>
      <c r="Y79" s="9">
        <f t="shared" si="16"/>
        <v>45283</v>
      </c>
      <c r="Z79" s="9">
        <f t="shared" si="16"/>
        <v>45284</v>
      </c>
      <c r="AA79" s="9">
        <f t="shared" si="16"/>
        <v>45285</v>
      </c>
      <c r="AB79" s="9">
        <f t="shared" si="16"/>
        <v>45286</v>
      </c>
      <c r="AC79" s="9">
        <f t="shared" si="16"/>
        <v>45287</v>
      </c>
      <c r="AD79" s="9">
        <f t="shared" si="16"/>
        <v>45288</v>
      </c>
      <c r="AE79" s="9">
        <f t="shared" si="16"/>
        <v>45289</v>
      </c>
      <c r="AF79" s="9">
        <f t="shared" si="16"/>
        <v>45290</v>
      </c>
      <c r="AG79" s="13">
        <f t="shared" si="16"/>
        <v>45291</v>
      </c>
      <c r="AH79" s="26"/>
      <c r="AI79" s="125" t="s">
        <v>6</v>
      </c>
      <c r="AJ79" s="125" t="s">
        <v>13</v>
      </c>
      <c r="AK79" s="5"/>
      <c r="AL79" s="128">
        <f>MONTH(C79)</f>
        <v>12</v>
      </c>
      <c r="AM79" s="129"/>
      <c r="AN79" s="130"/>
    </row>
    <row r="80" spans="1:40" ht="20.100000000000001" customHeight="1" x14ac:dyDescent="0.15">
      <c r="B80" s="19" t="s">
        <v>4</v>
      </c>
      <c r="C80" s="16" t="str">
        <f t="shared" ref="C80:AG80" si="17">TEXT(WEEKDAY(C79),"aaa")</f>
        <v>金</v>
      </c>
      <c r="D80" s="6" t="str">
        <f t="shared" si="17"/>
        <v>土</v>
      </c>
      <c r="E80" s="6" t="str">
        <f t="shared" si="17"/>
        <v>日</v>
      </c>
      <c r="F80" s="6" t="str">
        <f t="shared" si="17"/>
        <v>月</v>
      </c>
      <c r="G80" s="6" t="str">
        <f t="shared" si="17"/>
        <v>火</v>
      </c>
      <c r="H80" s="6" t="str">
        <f t="shared" si="17"/>
        <v>水</v>
      </c>
      <c r="I80" s="6" t="str">
        <f t="shared" si="17"/>
        <v>木</v>
      </c>
      <c r="J80" s="6" t="str">
        <f t="shared" si="17"/>
        <v>金</v>
      </c>
      <c r="K80" s="6" t="str">
        <f t="shared" si="17"/>
        <v>土</v>
      </c>
      <c r="L80" s="6" t="str">
        <f t="shared" si="17"/>
        <v>日</v>
      </c>
      <c r="M80" s="6" t="str">
        <f t="shared" si="17"/>
        <v>月</v>
      </c>
      <c r="N80" s="6" t="str">
        <f t="shared" si="17"/>
        <v>火</v>
      </c>
      <c r="O80" s="6" t="str">
        <f t="shared" si="17"/>
        <v>水</v>
      </c>
      <c r="P80" s="6" t="str">
        <f t="shared" si="17"/>
        <v>木</v>
      </c>
      <c r="Q80" s="6" t="str">
        <f t="shared" si="17"/>
        <v>金</v>
      </c>
      <c r="R80" s="6" t="str">
        <f t="shared" si="17"/>
        <v>土</v>
      </c>
      <c r="S80" s="6" t="str">
        <f t="shared" si="17"/>
        <v>日</v>
      </c>
      <c r="T80" s="6" t="str">
        <f t="shared" si="17"/>
        <v>月</v>
      </c>
      <c r="U80" s="6" t="str">
        <f t="shared" si="17"/>
        <v>火</v>
      </c>
      <c r="V80" s="6" t="str">
        <f t="shared" si="17"/>
        <v>水</v>
      </c>
      <c r="W80" s="6" t="str">
        <f t="shared" si="17"/>
        <v>木</v>
      </c>
      <c r="X80" s="6" t="str">
        <f t="shared" si="17"/>
        <v>金</v>
      </c>
      <c r="Y80" s="6" t="str">
        <f t="shared" si="17"/>
        <v>土</v>
      </c>
      <c r="Z80" s="6" t="str">
        <f t="shared" si="17"/>
        <v>日</v>
      </c>
      <c r="AA80" s="6" t="str">
        <f t="shared" si="17"/>
        <v>月</v>
      </c>
      <c r="AB80" s="6" t="str">
        <f t="shared" si="17"/>
        <v>火</v>
      </c>
      <c r="AC80" s="6" t="str">
        <f t="shared" si="17"/>
        <v>水</v>
      </c>
      <c r="AD80" s="6" t="str">
        <f t="shared" si="17"/>
        <v>木</v>
      </c>
      <c r="AE80" s="67" t="str">
        <f t="shared" si="17"/>
        <v>金</v>
      </c>
      <c r="AF80" s="72" t="str">
        <f t="shared" si="17"/>
        <v>土</v>
      </c>
      <c r="AG80" s="71" t="str">
        <f t="shared" si="17"/>
        <v>日</v>
      </c>
      <c r="AH80" s="5"/>
      <c r="AI80" s="126"/>
      <c r="AJ80" s="126"/>
      <c r="AK80" s="5"/>
      <c r="AL80" s="131"/>
      <c r="AM80" s="132"/>
      <c r="AN80" s="133"/>
    </row>
    <row r="81" spans="1:41" ht="27.95" customHeight="1" x14ac:dyDescent="0.15">
      <c r="B81" s="150" t="s">
        <v>5</v>
      </c>
      <c r="C81" s="173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203"/>
      <c r="AF81" s="203"/>
      <c r="AG81" s="209"/>
      <c r="AH81" s="5"/>
      <c r="AI81" s="126"/>
      <c r="AJ81" s="126"/>
      <c r="AK81" s="27"/>
      <c r="AL81" s="179" t="s">
        <v>15</v>
      </c>
      <c r="AM81" s="185"/>
      <c r="AN81" s="43">
        <f>COUNTA(C79:AD79)</f>
        <v>28</v>
      </c>
    </row>
    <row r="82" spans="1:41" ht="27.95" customHeight="1" x14ac:dyDescent="0.15">
      <c r="B82" s="151"/>
      <c r="C82" s="174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204"/>
      <c r="AF82" s="204"/>
      <c r="AG82" s="210"/>
      <c r="AH82" s="5"/>
      <c r="AI82" s="126"/>
      <c r="AJ82" s="126"/>
      <c r="AK82" s="5"/>
      <c r="AL82" s="188" t="s">
        <v>21</v>
      </c>
      <c r="AM82" s="189"/>
      <c r="AN82" s="43">
        <f>COUNTA(C84:AD84)</f>
        <v>6</v>
      </c>
    </row>
    <row r="83" spans="1:41" ht="27.95" customHeight="1" x14ac:dyDescent="0.15">
      <c r="B83" s="172"/>
      <c r="C83" s="175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205"/>
      <c r="AF83" s="205"/>
      <c r="AG83" s="211"/>
      <c r="AH83" s="5"/>
      <c r="AI83" s="127"/>
      <c r="AJ83" s="127"/>
      <c r="AK83" s="5"/>
      <c r="AL83" s="188" t="s">
        <v>22</v>
      </c>
      <c r="AM83" s="189"/>
      <c r="AN83" s="43">
        <f>COUNTA(C85:AD85)</f>
        <v>6</v>
      </c>
    </row>
    <row r="84" spans="1:41" ht="27.95" customHeight="1" x14ac:dyDescent="0.15">
      <c r="B84" s="22" t="s">
        <v>2</v>
      </c>
      <c r="C84" s="23"/>
      <c r="D84" s="23" t="s">
        <v>67</v>
      </c>
      <c r="E84" s="23" t="s">
        <v>67</v>
      </c>
      <c r="F84" s="23"/>
      <c r="G84" s="23"/>
      <c r="H84" s="23"/>
      <c r="I84" s="23"/>
      <c r="J84" s="23"/>
      <c r="K84" s="23" t="s">
        <v>67</v>
      </c>
      <c r="L84" s="23" t="s">
        <v>67</v>
      </c>
      <c r="M84" s="23"/>
      <c r="N84" s="23"/>
      <c r="O84" s="23"/>
      <c r="P84" s="23"/>
      <c r="Q84" s="23"/>
      <c r="R84" s="23" t="s">
        <v>67</v>
      </c>
      <c r="S84" s="23"/>
      <c r="T84" s="23"/>
      <c r="U84" s="23"/>
      <c r="V84" s="23"/>
      <c r="W84" s="23"/>
      <c r="X84" s="23"/>
      <c r="Y84" s="23"/>
      <c r="Z84" s="23" t="s">
        <v>67</v>
      </c>
      <c r="AA84" s="23"/>
      <c r="AB84" s="23"/>
      <c r="AC84" s="23"/>
      <c r="AD84" s="23"/>
      <c r="AE84" s="63"/>
      <c r="AF84" s="63"/>
      <c r="AG84" s="68"/>
      <c r="AH84" s="27"/>
      <c r="AI84" s="29">
        <f>COUNTIF(C84:AG84,"○")</f>
        <v>6</v>
      </c>
      <c r="AJ84" s="29">
        <f>AJ76+AI84</f>
        <v>64</v>
      </c>
      <c r="AK84" s="5"/>
      <c r="AL84" s="188" t="s">
        <v>23</v>
      </c>
      <c r="AM84" s="189"/>
      <c r="AN84" s="44">
        <f>AN82/AN81</f>
        <v>0.21428571428571427</v>
      </c>
      <c r="AO84" s="23"/>
    </row>
    <row r="85" spans="1:41" ht="27.95" customHeight="1" x14ac:dyDescent="0.15">
      <c r="B85" s="20" t="s">
        <v>3</v>
      </c>
      <c r="C85" s="17"/>
      <c r="D85" s="17" t="s">
        <v>14</v>
      </c>
      <c r="E85" s="17" t="s">
        <v>14</v>
      </c>
      <c r="F85" s="17"/>
      <c r="G85" s="17"/>
      <c r="H85" s="17"/>
      <c r="I85" s="17"/>
      <c r="J85" s="17"/>
      <c r="K85" s="17" t="s">
        <v>14</v>
      </c>
      <c r="L85" s="17" t="s">
        <v>14</v>
      </c>
      <c r="M85" s="17"/>
      <c r="N85" s="17"/>
      <c r="O85" s="17"/>
      <c r="P85" s="17"/>
      <c r="Q85" s="17"/>
      <c r="R85" s="17" t="s">
        <v>14</v>
      </c>
      <c r="S85" s="17"/>
      <c r="T85" s="17"/>
      <c r="U85" s="17"/>
      <c r="V85" s="17"/>
      <c r="W85" s="17"/>
      <c r="X85" s="17"/>
      <c r="Y85" s="17"/>
      <c r="Z85" s="17" t="s">
        <v>14</v>
      </c>
      <c r="AA85" s="17"/>
      <c r="AB85" s="17"/>
      <c r="AC85" s="17"/>
      <c r="AD85" s="17"/>
      <c r="AE85" s="64"/>
      <c r="AF85" s="64"/>
      <c r="AG85" s="69"/>
      <c r="AH85" s="5"/>
      <c r="AI85" s="29">
        <f>COUNTIF(C85:AG85,"●")</f>
        <v>6</v>
      </c>
      <c r="AJ85" s="29">
        <f>AJ77+AI85</f>
        <v>61</v>
      </c>
      <c r="AK85" s="5"/>
      <c r="AL85" s="183" t="s">
        <v>20</v>
      </c>
      <c r="AM85" s="187"/>
      <c r="AN85" s="45">
        <f>AN83/AN81</f>
        <v>0.21428571428571427</v>
      </c>
    </row>
    <row r="86" spans="1:41" ht="20.100000000000001" customHeight="1" x14ac:dyDescent="0.15">
      <c r="A86" s="14">
        <f>A15+1</f>
        <v>2024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26"/>
      <c r="AL86" s="5"/>
      <c r="AM86" s="5"/>
      <c r="AN86" s="5"/>
    </row>
    <row r="87" spans="1:41" ht="20.100000000000001" customHeight="1" x14ac:dyDescent="0.15">
      <c r="A87" s="14">
        <v>1</v>
      </c>
      <c r="B87" s="18" t="s">
        <v>49</v>
      </c>
      <c r="C87" s="15">
        <f>DATE(A86,A87,1)</f>
        <v>45292</v>
      </c>
      <c r="D87" s="9">
        <f>C87+1</f>
        <v>45293</v>
      </c>
      <c r="E87" s="9">
        <f t="shared" ref="E87:AG87" si="18">D87+1</f>
        <v>45294</v>
      </c>
      <c r="F87" s="9">
        <f t="shared" si="18"/>
        <v>45295</v>
      </c>
      <c r="G87" s="9">
        <f t="shared" si="18"/>
        <v>45296</v>
      </c>
      <c r="H87" s="9">
        <f t="shared" si="18"/>
        <v>45297</v>
      </c>
      <c r="I87" s="9">
        <f t="shared" si="18"/>
        <v>45298</v>
      </c>
      <c r="J87" s="9">
        <f t="shared" si="18"/>
        <v>45299</v>
      </c>
      <c r="K87" s="9">
        <f t="shared" si="18"/>
        <v>45300</v>
      </c>
      <c r="L87" s="9">
        <f t="shared" si="18"/>
        <v>45301</v>
      </c>
      <c r="M87" s="9">
        <f t="shared" si="18"/>
        <v>45302</v>
      </c>
      <c r="N87" s="9">
        <f t="shared" si="18"/>
        <v>45303</v>
      </c>
      <c r="O87" s="9">
        <f t="shared" si="18"/>
        <v>45304</v>
      </c>
      <c r="P87" s="9">
        <f t="shared" si="18"/>
        <v>45305</v>
      </c>
      <c r="Q87" s="9">
        <f t="shared" si="18"/>
        <v>45306</v>
      </c>
      <c r="R87" s="9">
        <f t="shared" si="18"/>
        <v>45307</v>
      </c>
      <c r="S87" s="9">
        <f t="shared" si="18"/>
        <v>45308</v>
      </c>
      <c r="T87" s="9">
        <f t="shared" si="18"/>
        <v>45309</v>
      </c>
      <c r="U87" s="9">
        <f t="shared" si="18"/>
        <v>45310</v>
      </c>
      <c r="V87" s="9">
        <f t="shared" si="18"/>
        <v>45311</v>
      </c>
      <c r="W87" s="9">
        <f t="shared" si="18"/>
        <v>45312</v>
      </c>
      <c r="X87" s="9">
        <f t="shared" si="18"/>
        <v>45313</v>
      </c>
      <c r="Y87" s="9">
        <f t="shared" si="18"/>
        <v>45314</v>
      </c>
      <c r="Z87" s="9">
        <f t="shared" si="18"/>
        <v>45315</v>
      </c>
      <c r="AA87" s="9">
        <f t="shared" si="18"/>
        <v>45316</v>
      </c>
      <c r="AB87" s="9">
        <f t="shared" si="18"/>
        <v>45317</v>
      </c>
      <c r="AC87" s="9">
        <f t="shared" si="18"/>
        <v>45318</v>
      </c>
      <c r="AD87" s="9">
        <f t="shared" si="18"/>
        <v>45319</v>
      </c>
      <c r="AE87" s="9">
        <f t="shared" si="18"/>
        <v>45320</v>
      </c>
      <c r="AF87" s="9">
        <f t="shared" si="18"/>
        <v>45321</v>
      </c>
      <c r="AG87" s="13">
        <f t="shared" si="18"/>
        <v>45322</v>
      </c>
      <c r="AH87" s="26"/>
      <c r="AI87" s="125" t="s">
        <v>6</v>
      </c>
      <c r="AJ87" s="125" t="s">
        <v>13</v>
      </c>
      <c r="AK87" s="5"/>
      <c r="AL87" s="128">
        <f>MONTH(C87)</f>
        <v>1</v>
      </c>
      <c r="AM87" s="129"/>
      <c r="AN87" s="130"/>
    </row>
    <row r="88" spans="1:41" ht="20.100000000000001" customHeight="1" x14ac:dyDescent="0.15">
      <c r="B88" s="19" t="s">
        <v>4</v>
      </c>
      <c r="C88" s="70" t="str">
        <f t="shared" ref="C88:AG88" si="19">TEXT(WEEKDAY(C87),"aaa")</f>
        <v>月</v>
      </c>
      <c r="D88" s="67" t="str">
        <f t="shared" si="19"/>
        <v>火</v>
      </c>
      <c r="E88" s="67" t="str">
        <f t="shared" si="19"/>
        <v>水</v>
      </c>
      <c r="F88" s="6" t="str">
        <f t="shared" si="19"/>
        <v>木</v>
      </c>
      <c r="G88" s="6" t="str">
        <f t="shared" si="19"/>
        <v>金</v>
      </c>
      <c r="H88" s="6" t="str">
        <f t="shared" si="19"/>
        <v>土</v>
      </c>
      <c r="I88" s="6" t="str">
        <f t="shared" si="19"/>
        <v>日</v>
      </c>
      <c r="J88" s="6" t="str">
        <f t="shared" si="19"/>
        <v>月</v>
      </c>
      <c r="K88" s="6" t="str">
        <f t="shared" si="19"/>
        <v>火</v>
      </c>
      <c r="L88" s="6" t="str">
        <f t="shared" si="19"/>
        <v>水</v>
      </c>
      <c r="M88" s="6" t="str">
        <f t="shared" si="19"/>
        <v>木</v>
      </c>
      <c r="N88" s="6" t="str">
        <f t="shared" si="19"/>
        <v>金</v>
      </c>
      <c r="O88" s="6" t="str">
        <f t="shared" si="19"/>
        <v>土</v>
      </c>
      <c r="P88" s="6" t="str">
        <f t="shared" si="19"/>
        <v>日</v>
      </c>
      <c r="Q88" s="6" t="str">
        <f t="shared" si="19"/>
        <v>月</v>
      </c>
      <c r="R88" s="6" t="str">
        <f t="shared" si="19"/>
        <v>火</v>
      </c>
      <c r="S88" s="6" t="str">
        <f t="shared" si="19"/>
        <v>水</v>
      </c>
      <c r="T88" s="6" t="str">
        <f t="shared" si="19"/>
        <v>木</v>
      </c>
      <c r="U88" s="6" t="str">
        <f t="shared" si="19"/>
        <v>金</v>
      </c>
      <c r="V88" s="6" t="str">
        <f t="shared" si="19"/>
        <v>土</v>
      </c>
      <c r="W88" s="6" t="str">
        <f t="shared" si="19"/>
        <v>日</v>
      </c>
      <c r="X88" s="6" t="str">
        <f t="shared" si="19"/>
        <v>月</v>
      </c>
      <c r="Y88" s="6" t="str">
        <f t="shared" si="19"/>
        <v>火</v>
      </c>
      <c r="Z88" s="6" t="str">
        <f t="shared" si="19"/>
        <v>水</v>
      </c>
      <c r="AA88" s="6" t="str">
        <f t="shared" si="19"/>
        <v>木</v>
      </c>
      <c r="AB88" s="6" t="str">
        <f t="shared" si="19"/>
        <v>金</v>
      </c>
      <c r="AC88" s="6" t="str">
        <f t="shared" si="19"/>
        <v>土</v>
      </c>
      <c r="AD88" s="6" t="str">
        <f t="shared" si="19"/>
        <v>日</v>
      </c>
      <c r="AE88" s="6" t="str">
        <f t="shared" si="19"/>
        <v>月</v>
      </c>
      <c r="AF88" s="6" t="str">
        <f t="shared" si="19"/>
        <v>火</v>
      </c>
      <c r="AG88" s="11" t="str">
        <f t="shared" si="19"/>
        <v>水</v>
      </c>
      <c r="AH88" s="5"/>
      <c r="AI88" s="126"/>
      <c r="AJ88" s="126"/>
      <c r="AK88" s="5"/>
      <c r="AL88" s="131"/>
      <c r="AM88" s="132"/>
      <c r="AN88" s="133"/>
    </row>
    <row r="89" spans="1:41" ht="27.95" customHeight="1" x14ac:dyDescent="0.15">
      <c r="B89" s="150" t="s">
        <v>5</v>
      </c>
      <c r="C89" s="206"/>
      <c r="D89" s="203"/>
      <c r="E89" s="203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76"/>
      <c r="AH89" s="5"/>
      <c r="AI89" s="126"/>
      <c r="AJ89" s="126"/>
      <c r="AK89" s="5"/>
      <c r="AL89" s="179" t="s">
        <v>15</v>
      </c>
      <c r="AM89" s="185"/>
      <c r="AN89" s="43">
        <f>COUNTA(F87:AG87)</f>
        <v>28</v>
      </c>
    </row>
    <row r="90" spans="1:41" ht="27.95" customHeight="1" x14ac:dyDescent="0.15">
      <c r="B90" s="151"/>
      <c r="C90" s="207"/>
      <c r="D90" s="204"/>
      <c r="E90" s="204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77"/>
      <c r="AH90" s="5"/>
      <c r="AI90" s="126"/>
      <c r="AJ90" s="126"/>
      <c r="AK90" s="5"/>
      <c r="AL90" s="188" t="s">
        <v>21</v>
      </c>
      <c r="AM90" s="189"/>
      <c r="AN90" s="43">
        <f>COUNTA(F92:AG92)</f>
        <v>7</v>
      </c>
    </row>
    <row r="91" spans="1:41" ht="27.95" customHeight="1" x14ac:dyDescent="0.15">
      <c r="B91" s="172"/>
      <c r="C91" s="208"/>
      <c r="D91" s="205"/>
      <c r="E91" s="205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78"/>
      <c r="AH91" s="5"/>
      <c r="AI91" s="127"/>
      <c r="AJ91" s="127"/>
      <c r="AK91" s="5"/>
      <c r="AL91" s="188" t="s">
        <v>22</v>
      </c>
      <c r="AM91" s="189"/>
      <c r="AN91" s="43">
        <f>COUNTA(F93:AG93)</f>
        <v>8</v>
      </c>
    </row>
    <row r="92" spans="1:41" ht="27.95" customHeight="1" x14ac:dyDescent="0.15">
      <c r="B92" s="22" t="s">
        <v>2</v>
      </c>
      <c r="C92" s="63"/>
      <c r="D92" s="63"/>
      <c r="E92" s="63"/>
      <c r="F92" s="23"/>
      <c r="G92" s="23"/>
      <c r="H92" s="23" t="s">
        <v>67</v>
      </c>
      <c r="I92" s="23" t="s">
        <v>67</v>
      </c>
      <c r="J92" s="23"/>
      <c r="K92" s="23"/>
      <c r="L92" s="23"/>
      <c r="M92" s="23"/>
      <c r="N92" s="23"/>
      <c r="O92" s="23" t="s">
        <v>67</v>
      </c>
      <c r="P92" s="23" t="s">
        <v>67</v>
      </c>
      <c r="Q92" s="23"/>
      <c r="R92" s="23"/>
      <c r="S92" s="23"/>
      <c r="T92" s="23"/>
      <c r="U92" s="23"/>
      <c r="V92" s="23" t="s">
        <v>67</v>
      </c>
      <c r="W92" s="23"/>
      <c r="X92" s="23"/>
      <c r="Y92" s="23"/>
      <c r="Z92" s="23"/>
      <c r="AA92" s="23"/>
      <c r="AB92" s="23"/>
      <c r="AC92" s="23" t="s">
        <v>67</v>
      </c>
      <c r="AD92" s="23" t="s">
        <v>67</v>
      </c>
      <c r="AE92" s="23"/>
      <c r="AF92" s="23"/>
      <c r="AG92" s="24"/>
      <c r="AH92" s="5"/>
      <c r="AI92" s="29">
        <f>COUNTIF(C92:AG92,"○")</f>
        <v>7</v>
      </c>
      <c r="AJ92" s="29">
        <f>AJ84+AI92</f>
        <v>71</v>
      </c>
      <c r="AK92" s="5"/>
      <c r="AL92" s="188" t="s">
        <v>23</v>
      </c>
      <c r="AM92" s="189"/>
      <c r="AN92" s="44">
        <f>AN90/AN89</f>
        <v>0.25</v>
      </c>
    </row>
    <row r="93" spans="1:41" ht="27.95" customHeight="1" x14ac:dyDescent="0.15">
      <c r="B93" s="20" t="s">
        <v>3</v>
      </c>
      <c r="C93" s="64"/>
      <c r="D93" s="64"/>
      <c r="E93" s="64"/>
      <c r="F93" s="17"/>
      <c r="G93" s="17"/>
      <c r="H93" s="17" t="s">
        <v>14</v>
      </c>
      <c r="I93" s="17" t="s">
        <v>14</v>
      </c>
      <c r="J93" s="17"/>
      <c r="K93" s="17"/>
      <c r="L93" s="17"/>
      <c r="M93" s="17"/>
      <c r="N93" s="17"/>
      <c r="O93" s="17" t="s">
        <v>14</v>
      </c>
      <c r="P93" s="17" t="s">
        <v>14</v>
      </c>
      <c r="Q93" s="17"/>
      <c r="R93" s="17"/>
      <c r="S93" s="17"/>
      <c r="T93" s="17"/>
      <c r="U93" s="17"/>
      <c r="V93" s="17" t="s">
        <v>14</v>
      </c>
      <c r="W93" s="17" t="s">
        <v>14</v>
      </c>
      <c r="X93" s="17"/>
      <c r="Y93" s="17"/>
      <c r="Z93" s="17"/>
      <c r="AA93" s="17"/>
      <c r="AB93" s="17"/>
      <c r="AC93" s="17" t="s">
        <v>14</v>
      </c>
      <c r="AD93" s="17" t="s">
        <v>14</v>
      </c>
      <c r="AE93" s="17"/>
      <c r="AF93" s="17"/>
      <c r="AG93" s="12"/>
      <c r="AH93" s="5"/>
      <c r="AI93" s="29">
        <f>COUNTIF(C93:AG93,"●")</f>
        <v>8</v>
      </c>
      <c r="AJ93" s="29">
        <f>AJ85+AI93</f>
        <v>69</v>
      </c>
      <c r="AK93" s="5"/>
      <c r="AL93" s="190" t="s">
        <v>20</v>
      </c>
      <c r="AM93" s="191"/>
      <c r="AN93" s="41">
        <f>AN91/AN89</f>
        <v>0.2857142857142857</v>
      </c>
    </row>
    <row r="94" spans="1:41" ht="20.100000000000001" customHeight="1" x14ac:dyDescent="0.1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26"/>
      <c r="AL94" s="5"/>
      <c r="AM94" s="5"/>
      <c r="AN94" s="5"/>
    </row>
    <row r="95" spans="1:41" ht="20.100000000000001" customHeight="1" x14ac:dyDescent="0.15">
      <c r="A95" s="14">
        <v>2</v>
      </c>
      <c r="B95" s="18" t="s">
        <v>49</v>
      </c>
      <c r="C95" s="15">
        <f>DATE(A86,A95,1)</f>
        <v>45323</v>
      </c>
      <c r="D95" s="9">
        <f>C95+1</f>
        <v>45324</v>
      </c>
      <c r="E95" s="9">
        <f t="shared" ref="E95:AE95" si="20">D95+1</f>
        <v>45325</v>
      </c>
      <c r="F95" s="9">
        <f t="shared" si="20"/>
        <v>45326</v>
      </c>
      <c r="G95" s="9">
        <f t="shared" si="20"/>
        <v>45327</v>
      </c>
      <c r="H95" s="9">
        <f t="shared" si="20"/>
        <v>45328</v>
      </c>
      <c r="I95" s="9">
        <f t="shared" si="20"/>
        <v>45329</v>
      </c>
      <c r="J95" s="9">
        <f t="shared" si="20"/>
        <v>45330</v>
      </c>
      <c r="K95" s="9">
        <f t="shared" si="20"/>
        <v>45331</v>
      </c>
      <c r="L95" s="9">
        <f t="shared" si="20"/>
        <v>45332</v>
      </c>
      <c r="M95" s="9">
        <f t="shared" si="20"/>
        <v>45333</v>
      </c>
      <c r="N95" s="9">
        <f t="shared" si="20"/>
        <v>45334</v>
      </c>
      <c r="O95" s="9">
        <f t="shared" si="20"/>
        <v>45335</v>
      </c>
      <c r="P95" s="9">
        <f t="shared" si="20"/>
        <v>45336</v>
      </c>
      <c r="Q95" s="9">
        <f t="shared" si="20"/>
        <v>45337</v>
      </c>
      <c r="R95" s="9">
        <f t="shared" si="20"/>
        <v>45338</v>
      </c>
      <c r="S95" s="9">
        <f t="shared" si="20"/>
        <v>45339</v>
      </c>
      <c r="T95" s="9">
        <f t="shared" si="20"/>
        <v>45340</v>
      </c>
      <c r="U95" s="9">
        <f t="shared" si="20"/>
        <v>45341</v>
      </c>
      <c r="V95" s="9">
        <f t="shared" si="20"/>
        <v>45342</v>
      </c>
      <c r="W95" s="9">
        <f t="shared" si="20"/>
        <v>45343</v>
      </c>
      <c r="X95" s="9">
        <f t="shared" si="20"/>
        <v>45344</v>
      </c>
      <c r="Y95" s="9">
        <f t="shared" si="20"/>
        <v>45345</v>
      </c>
      <c r="Z95" s="9">
        <f t="shared" si="20"/>
        <v>45346</v>
      </c>
      <c r="AA95" s="9">
        <f t="shared" si="20"/>
        <v>45347</v>
      </c>
      <c r="AB95" s="9">
        <f t="shared" si="20"/>
        <v>45348</v>
      </c>
      <c r="AC95" s="9">
        <f t="shared" si="20"/>
        <v>45349</v>
      </c>
      <c r="AD95" s="9">
        <f t="shared" si="20"/>
        <v>45350</v>
      </c>
      <c r="AE95" s="9">
        <f t="shared" si="20"/>
        <v>45351</v>
      </c>
      <c r="AF95" s="9"/>
      <c r="AG95" s="13"/>
      <c r="AH95" s="26"/>
      <c r="AI95" s="125" t="s">
        <v>6</v>
      </c>
      <c r="AJ95" s="125" t="s">
        <v>13</v>
      </c>
      <c r="AK95" s="5"/>
      <c r="AL95" s="128">
        <f>MONTH(C95)</f>
        <v>2</v>
      </c>
      <c r="AM95" s="129"/>
      <c r="AN95" s="130"/>
    </row>
    <row r="96" spans="1:41" ht="20.100000000000001" customHeight="1" x14ac:dyDescent="0.15">
      <c r="B96" s="19" t="s">
        <v>4</v>
      </c>
      <c r="C96" s="16" t="str">
        <f t="shared" ref="C96:AE96" si="21">TEXT(WEEKDAY(C95),"aaa")</f>
        <v>木</v>
      </c>
      <c r="D96" s="6" t="str">
        <f t="shared" si="21"/>
        <v>金</v>
      </c>
      <c r="E96" s="6" t="str">
        <f t="shared" si="21"/>
        <v>土</v>
      </c>
      <c r="F96" s="6" t="str">
        <f t="shared" si="21"/>
        <v>日</v>
      </c>
      <c r="G96" s="6" t="str">
        <f t="shared" si="21"/>
        <v>月</v>
      </c>
      <c r="H96" s="6" t="str">
        <f t="shared" si="21"/>
        <v>火</v>
      </c>
      <c r="I96" s="6" t="str">
        <f t="shared" si="21"/>
        <v>水</v>
      </c>
      <c r="J96" s="6" t="str">
        <f t="shared" si="21"/>
        <v>木</v>
      </c>
      <c r="K96" s="6" t="str">
        <f t="shared" si="21"/>
        <v>金</v>
      </c>
      <c r="L96" s="6" t="str">
        <f t="shared" si="21"/>
        <v>土</v>
      </c>
      <c r="M96" s="6" t="str">
        <f t="shared" si="21"/>
        <v>日</v>
      </c>
      <c r="N96" s="6" t="str">
        <f t="shared" si="21"/>
        <v>月</v>
      </c>
      <c r="O96" s="6" t="str">
        <f t="shared" si="21"/>
        <v>火</v>
      </c>
      <c r="P96" s="6" t="str">
        <f t="shared" si="21"/>
        <v>水</v>
      </c>
      <c r="Q96" s="6" t="str">
        <f t="shared" si="21"/>
        <v>木</v>
      </c>
      <c r="R96" s="6" t="str">
        <f t="shared" si="21"/>
        <v>金</v>
      </c>
      <c r="S96" s="6" t="str">
        <f t="shared" si="21"/>
        <v>土</v>
      </c>
      <c r="T96" s="6" t="str">
        <f t="shared" si="21"/>
        <v>日</v>
      </c>
      <c r="U96" s="6" t="str">
        <f t="shared" si="21"/>
        <v>月</v>
      </c>
      <c r="V96" s="6" t="str">
        <f t="shared" si="21"/>
        <v>火</v>
      </c>
      <c r="W96" s="6" t="str">
        <f t="shared" si="21"/>
        <v>水</v>
      </c>
      <c r="X96" s="6" t="str">
        <f t="shared" si="21"/>
        <v>木</v>
      </c>
      <c r="Y96" s="6" t="str">
        <f t="shared" si="21"/>
        <v>金</v>
      </c>
      <c r="Z96" s="6" t="str">
        <f t="shared" si="21"/>
        <v>土</v>
      </c>
      <c r="AA96" s="6" t="str">
        <f t="shared" si="21"/>
        <v>日</v>
      </c>
      <c r="AB96" s="6" t="str">
        <f t="shared" si="21"/>
        <v>月</v>
      </c>
      <c r="AC96" s="6" t="str">
        <f t="shared" si="21"/>
        <v>火</v>
      </c>
      <c r="AD96" s="6" t="str">
        <f t="shared" si="21"/>
        <v>水</v>
      </c>
      <c r="AE96" s="6" t="str">
        <f t="shared" si="21"/>
        <v>木</v>
      </c>
      <c r="AF96" s="6"/>
      <c r="AG96" s="11"/>
      <c r="AH96" s="5"/>
      <c r="AI96" s="126"/>
      <c r="AJ96" s="126"/>
      <c r="AK96" s="5"/>
      <c r="AL96" s="131"/>
      <c r="AM96" s="132"/>
      <c r="AN96" s="133"/>
    </row>
    <row r="97" spans="1:40" ht="27.95" customHeight="1" x14ac:dyDescent="0.15">
      <c r="B97" s="150" t="s">
        <v>5</v>
      </c>
      <c r="C97" s="173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76"/>
      <c r="AH97" s="5"/>
      <c r="AI97" s="126"/>
      <c r="AJ97" s="126"/>
      <c r="AK97" s="5"/>
      <c r="AL97" s="179" t="s">
        <v>15</v>
      </c>
      <c r="AM97" s="185"/>
      <c r="AN97" s="43">
        <f>COUNTA(C95:AG95)</f>
        <v>29</v>
      </c>
    </row>
    <row r="98" spans="1:40" ht="27.95" customHeight="1" x14ac:dyDescent="0.15">
      <c r="B98" s="151"/>
      <c r="C98" s="174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77"/>
      <c r="AH98" s="5"/>
      <c r="AI98" s="126"/>
      <c r="AJ98" s="126"/>
      <c r="AK98" s="5"/>
      <c r="AL98" s="188" t="s">
        <v>21</v>
      </c>
      <c r="AM98" s="189"/>
      <c r="AN98" s="43">
        <f>COUNTA(C100:AG100)</f>
        <v>8</v>
      </c>
    </row>
    <row r="99" spans="1:40" ht="27.95" customHeight="1" x14ac:dyDescent="0.15">
      <c r="B99" s="172"/>
      <c r="C99" s="175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78"/>
      <c r="AH99" s="5"/>
      <c r="AI99" s="127"/>
      <c r="AJ99" s="127"/>
      <c r="AK99" s="5"/>
      <c r="AL99" s="188" t="s">
        <v>22</v>
      </c>
      <c r="AM99" s="189"/>
      <c r="AN99" s="43">
        <f>COUNTA(C101:AG101)</f>
        <v>9</v>
      </c>
    </row>
    <row r="100" spans="1:40" ht="27.95" customHeight="1" x14ac:dyDescent="0.15">
      <c r="B100" s="22" t="s">
        <v>2</v>
      </c>
      <c r="C100" s="23"/>
      <c r="D100" s="23"/>
      <c r="E100" s="23" t="s">
        <v>67</v>
      </c>
      <c r="F100" s="23" t="s">
        <v>67</v>
      </c>
      <c r="G100" s="23"/>
      <c r="H100" s="23"/>
      <c r="I100" s="23"/>
      <c r="J100" s="23"/>
      <c r="K100" s="23"/>
      <c r="L100" s="23" t="s">
        <v>67</v>
      </c>
      <c r="M100" s="23"/>
      <c r="N100" s="23"/>
      <c r="O100" s="23"/>
      <c r="P100" s="23"/>
      <c r="Q100" s="23"/>
      <c r="R100" s="23"/>
      <c r="S100" s="23" t="s">
        <v>67</v>
      </c>
      <c r="T100" s="23" t="s">
        <v>67</v>
      </c>
      <c r="U100" s="23"/>
      <c r="V100" s="23"/>
      <c r="W100" s="23"/>
      <c r="X100" s="23"/>
      <c r="Y100" s="23"/>
      <c r="Z100" s="23" t="s">
        <v>67</v>
      </c>
      <c r="AA100" s="23" t="s">
        <v>67</v>
      </c>
      <c r="AB100" s="23"/>
      <c r="AC100" s="23"/>
      <c r="AD100" s="23" t="s">
        <v>67</v>
      </c>
      <c r="AE100" s="23"/>
      <c r="AF100" s="23"/>
      <c r="AG100" s="24"/>
      <c r="AH100" s="5"/>
      <c r="AI100" s="29">
        <f>COUNTIF(C100:AG100,"○")</f>
        <v>8</v>
      </c>
      <c r="AJ100" s="29">
        <f>AJ92+AI100</f>
        <v>79</v>
      </c>
      <c r="AK100" s="5"/>
      <c r="AL100" s="188" t="s">
        <v>23</v>
      </c>
      <c r="AM100" s="189"/>
      <c r="AN100" s="44">
        <f>AN98/AN97</f>
        <v>0.27586206896551724</v>
      </c>
    </row>
    <row r="101" spans="1:40" ht="27.95" customHeight="1" x14ac:dyDescent="0.15">
      <c r="B101" s="20" t="s">
        <v>3</v>
      </c>
      <c r="C101" s="17"/>
      <c r="D101" s="17"/>
      <c r="E101" s="17" t="s">
        <v>14</v>
      </c>
      <c r="F101" s="17" t="s">
        <v>14</v>
      </c>
      <c r="G101" s="17"/>
      <c r="H101" s="17"/>
      <c r="I101" s="17"/>
      <c r="J101" s="17"/>
      <c r="K101" s="17"/>
      <c r="L101" s="17" t="s">
        <v>14</v>
      </c>
      <c r="M101" s="17" t="s">
        <v>14</v>
      </c>
      <c r="N101" s="17"/>
      <c r="O101" s="17"/>
      <c r="P101" s="17"/>
      <c r="Q101" s="17"/>
      <c r="R101" s="17"/>
      <c r="S101" s="17" t="s">
        <v>14</v>
      </c>
      <c r="T101" s="17" t="s">
        <v>14</v>
      </c>
      <c r="U101" s="17"/>
      <c r="V101" s="17"/>
      <c r="W101" s="17"/>
      <c r="X101" s="17"/>
      <c r="Y101" s="17"/>
      <c r="Z101" s="17" t="s">
        <v>14</v>
      </c>
      <c r="AA101" s="17" t="s">
        <v>14</v>
      </c>
      <c r="AB101" s="17"/>
      <c r="AC101" s="17"/>
      <c r="AD101" s="17" t="s">
        <v>14</v>
      </c>
      <c r="AE101" s="17"/>
      <c r="AF101" s="17"/>
      <c r="AG101" s="12"/>
      <c r="AH101" s="5"/>
      <c r="AI101" s="29">
        <f>COUNTIF(C101:AG101,"●")</f>
        <v>9</v>
      </c>
      <c r="AJ101" s="29">
        <f>AJ93+AI101</f>
        <v>78</v>
      </c>
      <c r="AK101" s="5"/>
      <c r="AL101" s="183" t="s">
        <v>20</v>
      </c>
      <c r="AM101" s="187"/>
      <c r="AN101" s="45">
        <f>AN99/AN97</f>
        <v>0.31034482758620691</v>
      </c>
    </row>
    <row r="102" spans="1:40" ht="20.100000000000001" customHeight="1" x14ac:dyDescent="0.1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26"/>
      <c r="AL102" s="5"/>
      <c r="AM102" s="5"/>
      <c r="AN102" s="5"/>
    </row>
    <row r="103" spans="1:40" ht="20.100000000000001" customHeight="1" x14ac:dyDescent="0.15">
      <c r="A103" s="14">
        <v>3</v>
      </c>
      <c r="B103" s="18" t="s">
        <v>49</v>
      </c>
      <c r="C103" s="15">
        <f>DATE(A86,A103,1)</f>
        <v>45352</v>
      </c>
      <c r="D103" s="9">
        <f>C103+1</f>
        <v>45353</v>
      </c>
      <c r="E103" s="9">
        <f t="shared" ref="E103:AG103" si="22">D103+1</f>
        <v>45354</v>
      </c>
      <c r="F103" s="9">
        <f t="shared" si="22"/>
        <v>45355</v>
      </c>
      <c r="G103" s="9">
        <f t="shared" si="22"/>
        <v>45356</v>
      </c>
      <c r="H103" s="9">
        <f t="shared" si="22"/>
        <v>45357</v>
      </c>
      <c r="I103" s="9">
        <f t="shared" si="22"/>
        <v>45358</v>
      </c>
      <c r="J103" s="9">
        <f t="shared" si="22"/>
        <v>45359</v>
      </c>
      <c r="K103" s="9">
        <f t="shared" si="22"/>
        <v>45360</v>
      </c>
      <c r="L103" s="9">
        <f t="shared" si="22"/>
        <v>45361</v>
      </c>
      <c r="M103" s="9">
        <f t="shared" si="22"/>
        <v>45362</v>
      </c>
      <c r="N103" s="9">
        <f t="shared" si="22"/>
        <v>45363</v>
      </c>
      <c r="O103" s="9">
        <f t="shared" si="22"/>
        <v>45364</v>
      </c>
      <c r="P103" s="9">
        <f t="shared" si="22"/>
        <v>45365</v>
      </c>
      <c r="Q103" s="9">
        <f t="shared" si="22"/>
        <v>45366</v>
      </c>
      <c r="R103" s="9">
        <f t="shared" si="22"/>
        <v>45367</v>
      </c>
      <c r="S103" s="9">
        <f t="shared" si="22"/>
        <v>45368</v>
      </c>
      <c r="T103" s="9">
        <f t="shared" si="22"/>
        <v>45369</v>
      </c>
      <c r="U103" s="9">
        <f t="shared" si="22"/>
        <v>45370</v>
      </c>
      <c r="V103" s="9">
        <f t="shared" si="22"/>
        <v>45371</v>
      </c>
      <c r="W103" s="9">
        <f t="shared" si="22"/>
        <v>45372</v>
      </c>
      <c r="X103" s="9">
        <f t="shared" si="22"/>
        <v>45373</v>
      </c>
      <c r="Y103" s="9">
        <f t="shared" si="22"/>
        <v>45374</v>
      </c>
      <c r="Z103" s="9">
        <f t="shared" si="22"/>
        <v>45375</v>
      </c>
      <c r="AA103" s="9">
        <f t="shared" si="22"/>
        <v>45376</v>
      </c>
      <c r="AB103" s="9">
        <f t="shared" si="22"/>
        <v>45377</v>
      </c>
      <c r="AC103" s="9">
        <f t="shared" si="22"/>
        <v>45378</v>
      </c>
      <c r="AD103" s="9">
        <f t="shared" si="22"/>
        <v>45379</v>
      </c>
      <c r="AE103" s="9">
        <f t="shared" si="22"/>
        <v>45380</v>
      </c>
      <c r="AF103" s="9">
        <f t="shared" si="22"/>
        <v>45381</v>
      </c>
      <c r="AG103" s="13">
        <f t="shared" si="22"/>
        <v>45382</v>
      </c>
      <c r="AH103" s="26"/>
      <c r="AI103" s="125" t="s">
        <v>6</v>
      </c>
      <c r="AJ103" s="125" t="s">
        <v>13</v>
      </c>
      <c r="AK103" s="5"/>
      <c r="AL103" s="128">
        <f>MONTH(C103)</f>
        <v>3</v>
      </c>
      <c r="AM103" s="129"/>
      <c r="AN103" s="130"/>
    </row>
    <row r="104" spans="1:40" ht="20.100000000000001" customHeight="1" x14ac:dyDescent="0.15">
      <c r="B104" s="19" t="s">
        <v>4</v>
      </c>
      <c r="C104" s="16" t="str">
        <f t="shared" ref="C104:AG104" si="23">TEXT(WEEKDAY(C103),"aaa")</f>
        <v>金</v>
      </c>
      <c r="D104" s="6" t="str">
        <f t="shared" si="23"/>
        <v>土</v>
      </c>
      <c r="E104" s="6" t="str">
        <f t="shared" si="23"/>
        <v>日</v>
      </c>
      <c r="F104" s="6" t="str">
        <f t="shared" si="23"/>
        <v>月</v>
      </c>
      <c r="G104" s="6" t="str">
        <f t="shared" si="23"/>
        <v>火</v>
      </c>
      <c r="H104" s="6" t="str">
        <f t="shared" si="23"/>
        <v>水</v>
      </c>
      <c r="I104" s="6" t="str">
        <f t="shared" si="23"/>
        <v>木</v>
      </c>
      <c r="J104" s="6" t="str">
        <f t="shared" si="23"/>
        <v>金</v>
      </c>
      <c r="K104" s="6" t="str">
        <f t="shared" si="23"/>
        <v>土</v>
      </c>
      <c r="L104" s="6" t="str">
        <f t="shared" si="23"/>
        <v>日</v>
      </c>
      <c r="M104" s="6" t="str">
        <f t="shared" si="23"/>
        <v>月</v>
      </c>
      <c r="N104" s="6" t="str">
        <f t="shared" si="23"/>
        <v>火</v>
      </c>
      <c r="O104" s="6" t="str">
        <f t="shared" si="23"/>
        <v>水</v>
      </c>
      <c r="P104" s="6" t="str">
        <f t="shared" si="23"/>
        <v>木</v>
      </c>
      <c r="Q104" s="6" t="str">
        <f t="shared" si="23"/>
        <v>金</v>
      </c>
      <c r="R104" s="6" t="str">
        <f t="shared" si="23"/>
        <v>土</v>
      </c>
      <c r="S104" s="6" t="str">
        <f t="shared" si="23"/>
        <v>日</v>
      </c>
      <c r="T104" s="6" t="str">
        <f t="shared" si="23"/>
        <v>月</v>
      </c>
      <c r="U104" s="6" t="str">
        <f t="shared" si="23"/>
        <v>火</v>
      </c>
      <c r="V104" s="6" t="str">
        <f t="shared" si="23"/>
        <v>水</v>
      </c>
      <c r="W104" s="6" t="str">
        <f t="shared" si="23"/>
        <v>木</v>
      </c>
      <c r="X104" s="6" t="str">
        <f t="shared" si="23"/>
        <v>金</v>
      </c>
      <c r="Y104" s="6" t="str">
        <f t="shared" si="23"/>
        <v>土</v>
      </c>
      <c r="Z104" s="6" t="str">
        <f t="shared" si="23"/>
        <v>日</v>
      </c>
      <c r="AA104" s="6" t="str">
        <f t="shared" si="23"/>
        <v>月</v>
      </c>
      <c r="AB104" s="6" t="str">
        <f t="shared" si="23"/>
        <v>火</v>
      </c>
      <c r="AC104" s="6" t="str">
        <f t="shared" si="23"/>
        <v>水</v>
      </c>
      <c r="AD104" s="6" t="str">
        <f t="shared" si="23"/>
        <v>木</v>
      </c>
      <c r="AE104" s="6" t="str">
        <f t="shared" si="23"/>
        <v>金</v>
      </c>
      <c r="AF104" s="6" t="str">
        <f t="shared" si="23"/>
        <v>土</v>
      </c>
      <c r="AG104" s="11" t="str">
        <f t="shared" si="23"/>
        <v>日</v>
      </c>
      <c r="AH104" s="5"/>
      <c r="AI104" s="126"/>
      <c r="AJ104" s="126"/>
      <c r="AL104" s="131"/>
      <c r="AM104" s="132"/>
      <c r="AN104" s="133"/>
    </row>
    <row r="105" spans="1:40" ht="27.95" customHeight="1" x14ac:dyDescent="0.15">
      <c r="B105" s="150" t="s">
        <v>5</v>
      </c>
      <c r="C105" s="192"/>
      <c r="D105" s="195"/>
      <c r="E105" s="195"/>
      <c r="F105" s="195"/>
      <c r="G105" s="195"/>
      <c r="H105" s="195"/>
      <c r="I105" s="195"/>
      <c r="J105" s="212" t="s">
        <v>77</v>
      </c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212" t="s">
        <v>76</v>
      </c>
      <c r="Y105" s="195"/>
      <c r="Z105" s="195"/>
      <c r="AA105" s="195"/>
      <c r="AB105" s="195"/>
      <c r="AC105" s="195"/>
      <c r="AD105" s="195"/>
      <c r="AE105" s="195"/>
      <c r="AF105" s="195"/>
      <c r="AG105" s="200"/>
      <c r="AI105" s="126"/>
      <c r="AJ105" s="126"/>
      <c r="AL105" s="179" t="s">
        <v>15</v>
      </c>
      <c r="AM105" s="185"/>
      <c r="AN105" s="43">
        <f>COUNTA(C103:J103)</f>
        <v>8</v>
      </c>
    </row>
    <row r="106" spans="1:40" ht="27.95" customHeight="1" x14ac:dyDescent="0.15">
      <c r="B106" s="151"/>
      <c r="C106" s="193"/>
      <c r="D106" s="196"/>
      <c r="E106" s="196"/>
      <c r="F106" s="196"/>
      <c r="G106" s="196"/>
      <c r="H106" s="196"/>
      <c r="I106" s="196"/>
      <c r="J106" s="213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213"/>
      <c r="Y106" s="196"/>
      <c r="Z106" s="196"/>
      <c r="AA106" s="196"/>
      <c r="AB106" s="196"/>
      <c r="AC106" s="196"/>
      <c r="AD106" s="196"/>
      <c r="AE106" s="196"/>
      <c r="AF106" s="196"/>
      <c r="AG106" s="201"/>
      <c r="AI106" s="126"/>
      <c r="AJ106" s="126"/>
      <c r="AL106" s="188" t="s">
        <v>21</v>
      </c>
      <c r="AM106" s="189"/>
      <c r="AN106" s="43">
        <f>COUNTA(C108:J108)</f>
        <v>1</v>
      </c>
    </row>
    <row r="107" spans="1:40" ht="27.95" customHeight="1" x14ac:dyDescent="0.15">
      <c r="B107" s="172"/>
      <c r="C107" s="194"/>
      <c r="D107" s="197"/>
      <c r="E107" s="197"/>
      <c r="F107" s="197"/>
      <c r="G107" s="197"/>
      <c r="H107" s="197"/>
      <c r="I107" s="197"/>
      <c r="J107" s="214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214"/>
      <c r="Y107" s="197"/>
      <c r="Z107" s="197"/>
      <c r="AA107" s="197"/>
      <c r="AB107" s="197"/>
      <c r="AC107" s="197"/>
      <c r="AD107" s="197"/>
      <c r="AE107" s="197"/>
      <c r="AF107" s="197"/>
      <c r="AG107" s="202"/>
      <c r="AI107" s="127"/>
      <c r="AJ107" s="127"/>
      <c r="AL107" s="188" t="s">
        <v>22</v>
      </c>
      <c r="AM107" s="189"/>
      <c r="AN107" s="43">
        <f>COUNTA(C109:J109)</f>
        <v>1</v>
      </c>
    </row>
    <row r="108" spans="1:40" ht="27.95" customHeight="1" x14ac:dyDescent="0.15">
      <c r="B108" s="22" t="s">
        <v>2</v>
      </c>
      <c r="C108" s="25"/>
      <c r="D108" s="23" t="s">
        <v>67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58"/>
      <c r="AH108" s="28"/>
      <c r="AI108" s="29">
        <f>COUNTIF(C108:AG108,"○")</f>
        <v>1</v>
      </c>
      <c r="AJ108" s="29">
        <f>AJ100+AI108</f>
        <v>80</v>
      </c>
      <c r="AL108" s="188" t="s">
        <v>23</v>
      </c>
      <c r="AM108" s="189"/>
      <c r="AN108" s="44">
        <f>AN106/AN105</f>
        <v>0.125</v>
      </c>
    </row>
    <row r="109" spans="1:40" ht="27.95" customHeight="1" x14ac:dyDescent="0.15">
      <c r="B109" s="20" t="s">
        <v>3</v>
      </c>
      <c r="C109" s="21"/>
      <c r="D109" s="17" t="s">
        <v>14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59"/>
      <c r="AH109" s="28"/>
      <c r="AI109" s="29">
        <f>COUNTIF(C109:AG109,"●")</f>
        <v>1</v>
      </c>
      <c r="AJ109" s="29">
        <f>AJ101+AI109</f>
        <v>79</v>
      </c>
      <c r="AL109" s="190" t="s">
        <v>20</v>
      </c>
      <c r="AM109" s="191"/>
      <c r="AN109" s="41">
        <f>AN107/AN105</f>
        <v>0.125</v>
      </c>
    </row>
    <row r="110" spans="1:40" ht="20.100000000000001" customHeight="1" x14ac:dyDescent="0.15">
      <c r="AI110" s="5"/>
      <c r="AJ110" s="5"/>
    </row>
    <row r="111" spans="1:40" ht="20.100000000000001" customHeight="1" x14ac:dyDescent="0.15"/>
    <row r="112" spans="1:40" ht="20.100000000000001" customHeight="1" x14ac:dyDescent="0.15"/>
    <row r="113" spans="41:45" s="14" customFormat="1" ht="20.100000000000001" customHeight="1" x14ac:dyDescent="0.15">
      <c r="AO113"/>
      <c r="AP113"/>
      <c r="AQ113"/>
      <c r="AR113"/>
      <c r="AS113"/>
    </row>
    <row r="114" spans="41:45" s="14" customFormat="1" ht="20.100000000000001" customHeight="1" x14ac:dyDescent="0.15">
      <c r="AO114"/>
      <c r="AP114"/>
      <c r="AQ114"/>
      <c r="AR114"/>
      <c r="AS114"/>
    </row>
    <row r="115" spans="41:45" s="14" customFormat="1" ht="20.100000000000001" customHeight="1" x14ac:dyDescent="0.15">
      <c r="AO115"/>
      <c r="AP115"/>
      <c r="AQ115"/>
      <c r="AR115"/>
      <c r="AS115"/>
    </row>
    <row r="116" spans="41:45" s="14" customFormat="1" ht="20.100000000000001" customHeight="1" x14ac:dyDescent="0.15">
      <c r="AO116"/>
      <c r="AP116"/>
      <c r="AQ116"/>
      <c r="AR116"/>
      <c r="AS116"/>
    </row>
    <row r="117" spans="41:45" s="14" customFormat="1" ht="20.100000000000001" customHeight="1" x14ac:dyDescent="0.15">
      <c r="AO117"/>
      <c r="AP117"/>
      <c r="AQ117"/>
      <c r="AR117"/>
      <c r="AS117"/>
    </row>
    <row r="118" spans="41:45" s="14" customFormat="1" ht="20.100000000000001" customHeight="1" x14ac:dyDescent="0.15">
      <c r="AO118"/>
      <c r="AP118"/>
      <c r="AQ118"/>
      <c r="AR118"/>
      <c r="AS118"/>
    </row>
    <row r="119" spans="41:45" s="14" customFormat="1" ht="20.100000000000001" customHeight="1" x14ac:dyDescent="0.15">
      <c r="AO119"/>
      <c r="AP119"/>
      <c r="AQ119"/>
      <c r="AR119"/>
      <c r="AS119"/>
    </row>
    <row r="120" spans="41:45" s="14" customFormat="1" ht="20.100000000000001" customHeight="1" x14ac:dyDescent="0.15">
      <c r="AO120"/>
      <c r="AP120"/>
      <c r="AQ120"/>
      <c r="AR120"/>
      <c r="AS120"/>
    </row>
    <row r="121" spans="41:45" s="14" customFormat="1" ht="20.100000000000001" customHeight="1" x14ac:dyDescent="0.15">
      <c r="AO121"/>
      <c r="AP121"/>
      <c r="AQ121"/>
      <c r="AR121"/>
      <c r="AS121"/>
    </row>
    <row r="122" spans="41:45" s="14" customFormat="1" ht="20.100000000000001" customHeight="1" x14ac:dyDescent="0.15">
      <c r="AO122"/>
      <c r="AP122"/>
      <c r="AQ122"/>
      <c r="AR122"/>
      <c r="AS122"/>
    </row>
    <row r="123" spans="41:45" s="14" customFormat="1" ht="20.100000000000001" customHeight="1" x14ac:dyDescent="0.15">
      <c r="AO123"/>
      <c r="AP123"/>
      <c r="AQ123"/>
      <c r="AR123"/>
      <c r="AS123"/>
    </row>
    <row r="124" spans="41:45" s="14" customFormat="1" ht="20.100000000000001" customHeight="1" x14ac:dyDescent="0.15">
      <c r="AO124"/>
      <c r="AP124"/>
      <c r="AQ124"/>
      <c r="AR124"/>
      <c r="AS124"/>
    </row>
    <row r="125" spans="41:45" s="14" customFormat="1" ht="20.100000000000001" customHeight="1" x14ac:dyDescent="0.15">
      <c r="AO125"/>
      <c r="AP125"/>
      <c r="AQ125"/>
      <c r="AR125"/>
      <c r="AS125"/>
    </row>
    <row r="126" spans="41:45" s="14" customFormat="1" ht="20.100000000000001" customHeight="1" x14ac:dyDescent="0.15">
      <c r="AO126"/>
      <c r="AP126"/>
      <c r="AQ126"/>
      <c r="AR126"/>
      <c r="AS126"/>
    </row>
    <row r="127" spans="41:45" s="14" customFormat="1" ht="20.100000000000001" customHeight="1" x14ac:dyDescent="0.15">
      <c r="AO127"/>
      <c r="AP127"/>
      <c r="AQ127"/>
      <c r="AR127"/>
      <c r="AS127"/>
    </row>
    <row r="128" spans="41:45" s="14" customFormat="1" ht="20.100000000000001" customHeight="1" x14ac:dyDescent="0.15">
      <c r="AO128"/>
      <c r="AP128"/>
      <c r="AQ128"/>
      <c r="AR128"/>
      <c r="AS128"/>
    </row>
    <row r="129" spans="41:45" s="14" customFormat="1" ht="20.100000000000001" customHeight="1" x14ac:dyDescent="0.15">
      <c r="AO129"/>
      <c r="AP129"/>
      <c r="AQ129"/>
      <c r="AR129"/>
      <c r="AS129"/>
    </row>
    <row r="130" spans="41:45" s="14" customFormat="1" ht="20.100000000000001" customHeight="1" x14ac:dyDescent="0.15">
      <c r="AO130"/>
      <c r="AP130"/>
      <c r="AQ130"/>
      <c r="AR130"/>
      <c r="AS130"/>
    </row>
    <row r="131" spans="41:45" s="14" customFormat="1" ht="20.100000000000001" customHeight="1" x14ac:dyDescent="0.15">
      <c r="AO131"/>
      <c r="AP131"/>
      <c r="AQ131"/>
      <c r="AR131"/>
      <c r="AS131"/>
    </row>
    <row r="132" spans="41:45" s="14" customFormat="1" ht="20.100000000000001" customHeight="1" x14ac:dyDescent="0.15">
      <c r="AO132"/>
      <c r="AP132"/>
      <c r="AQ132"/>
      <c r="AR132"/>
      <c r="AS132"/>
    </row>
    <row r="133" spans="41:45" s="14" customFormat="1" ht="20.100000000000001" customHeight="1" x14ac:dyDescent="0.15">
      <c r="AO133"/>
      <c r="AP133"/>
      <c r="AQ133"/>
      <c r="AR133"/>
      <c r="AS133"/>
    </row>
    <row r="134" spans="41:45" s="14" customFormat="1" ht="20.100000000000001" customHeight="1" x14ac:dyDescent="0.15">
      <c r="AO134"/>
      <c r="AP134"/>
      <c r="AQ134"/>
      <c r="AR134"/>
      <c r="AS134"/>
    </row>
    <row r="135" spans="41:45" s="14" customFormat="1" ht="20.100000000000001" customHeight="1" x14ac:dyDescent="0.15">
      <c r="AO135"/>
      <c r="AP135"/>
      <c r="AQ135"/>
      <c r="AR135"/>
      <c r="AS135"/>
    </row>
    <row r="136" spans="41:45" s="14" customFormat="1" ht="20.100000000000001" customHeight="1" x14ac:dyDescent="0.15">
      <c r="AO136"/>
      <c r="AP136"/>
      <c r="AQ136"/>
      <c r="AR136"/>
      <c r="AS136"/>
    </row>
    <row r="137" spans="41:45" s="14" customFormat="1" ht="20.100000000000001" customHeight="1" x14ac:dyDescent="0.15">
      <c r="AO137"/>
      <c r="AP137"/>
      <c r="AQ137"/>
      <c r="AR137"/>
      <c r="AS137"/>
    </row>
    <row r="138" spans="41:45" s="14" customFormat="1" ht="20.100000000000001" customHeight="1" x14ac:dyDescent="0.15">
      <c r="AO138"/>
      <c r="AP138"/>
      <c r="AQ138"/>
      <c r="AR138"/>
      <c r="AS138"/>
    </row>
    <row r="139" spans="41:45" s="14" customFormat="1" ht="20.100000000000001" customHeight="1" x14ac:dyDescent="0.15">
      <c r="AO139"/>
      <c r="AP139"/>
      <c r="AQ139"/>
      <c r="AR139"/>
      <c r="AS139"/>
    </row>
    <row r="140" spans="41:45" s="14" customFormat="1" ht="20.100000000000001" customHeight="1" x14ac:dyDescent="0.15">
      <c r="AO140"/>
      <c r="AP140"/>
      <c r="AQ140"/>
      <c r="AR140"/>
      <c r="AS140"/>
    </row>
    <row r="141" spans="41:45" s="14" customFormat="1" ht="20.100000000000001" customHeight="1" x14ac:dyDescent="0.15">
      <c r="AO141"/>
      <c r="AP141"/>
      <c r="AQ141"/>
      <c r="AR141"/>
      <c r="AS141"/>
    </row>
    <row r="142" spans="41:45" s="14" customFormat="1" ht="20.100000000000001" customHeight="1" x14ac:dyDescent="0.15">
      <c r="AO142"/>
      <c r="AP142"/>
      <c r="AQ142"/>
      <c r="AR142"/>
      <c r="AS142"/>
    </row>
    <row r="143" spans="41:45" s="14" customFormat="1" ht="20.100000000000001" customHeight="1" x14ac:dyDescent="0.15">
      <c r="AO143"/>
      <c r="AP143"/>
      <c r="AQ143"/>
      <c r="AR143"/>
      <c r="AS143"/>
    </row>
    <row r="144" spans="41:45" s="14" customFormat="1" ht="20.100000000000001" customHeight="1" x14ac:dyDescent="0.15">
      <c r="AO144"/>
      <c r="AP144"/>
      <c r="AQ144"/>
      <c r="AR144"/>
      <c r="AS144"/>
    </row>
    <row r="145" spans="41:45" s="14" customFormat="1" ht="20.100000000000001" customHeight="1" x14ac:dyDescent="0.15">
      <c r="AO145"/>
      <c r="AP145"/>
      <c r="AQ145"/>
      <c r="AR145"/>
      <c r="AS145"/>
    </row>
    <row r="146" spans="41:45" s="14" customFormat="1" ht="20.100000000000001" customHeight="1" x14ac:dyDescent="0.15">
      <c r="AO146"/>
      <c r="AP146"/>
      <c r="AQ146"/>
      <c r="AR146"/>
      <c r="AS146"/>
    </row>
    <row r="147" spans="41:45" s="14" customFormat="1" ht="20.100000000000001" customHeight="1" x14ac:dyDescent="0.15">
      <c r="AO147"/>
      <c r="AP147"/>
      <c r="AQ147"/>
      <c r="AR147"/>
      <c r="AS147"/>
    </row>
    <row r="148" spans="41:45" s="14" customFormat="1" ht="20.100000000000001" customHeight="1" x14ac:dyDescent="0.15">
      <c r="AO148"/>
      <c r="AP148"/>
      <c r="AQ148"/>
      <c r="AR148"/>
      <c r="AS148"/>
    </row>
    <row r="149" spans="41:45" s="14" customFormat="1" ht="20.100000000000001" customHeight="1" x14ac:dyDescent="0.15">
      <c r="AO149"/>
      <c r="AP149"/>
      <c r="AQ149"/>
      <c r="AR149"/>
      <c r="AS149"/>
    </row>
    <row r="150" spans="41:45" s="14" customFormat="1" ht="20.100000000000001" customHeight="1" x14ac:dyDescent="0.15">
      <c r="AO150"/>
      <c r="AP150"/>
      <c r="AQ150"/>
      <c r="AR150"/>
      <c r="AS150"/>
    </row>
    <row r="151" spans="41:45" s="14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I89" sqref="I89:I91"/>
      <rowBreaks count="1" manualBreakCount="1">
        <brk id="69" min="1" max="39" man="1"/>
      </rowBreaks>
      <pageMargins left="0.7" right="0.7" top="0.75" bottom="0.75" header="0.3" footer="0.3"/>
      <pageSetup paperSize="9" scale="38" fitToHeight="0" orientation="portrait" horizontalDpi="1200" verticalDpi="1200" r:id="rId1"/>
    </customSheetView>
  </customSheetViews>
  <mergeCells count="522"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H6:H7"/>
    <mergeCell ref="I6:I7"/>
    <mergeCell ref="J6:J7"/>
    <mergeCell ref="K6:K7"/>
    <mergeCell ref="L6:L7"/>
    <mergeCell ref="M6:M7"/>
    <mergeCell ref="AM13:AN13"/>
    <mergeCell ref="AI15:AI19"/>
    <mergeCell ref="AJ15:AJ19"/>
    <mergeCell ref="AL15:AN16"/>
    <mergeCell ref="AI11:AL11"/>
    <mergeCell ref="AM11:AN11"/>
    <mergeCell ref="AI12:AL12"/>
    <mergeCell ref="AM12:AN12"/>
    <mergeCell ref="AI13:AL13"/>
    <mergeCell ref="N17:N19"/>
    <mergeCell ref="O17:O19"/>
    <mergeCell ref="P17:P19"/>
    <mergeCell ref="Q17:Q19"/>
    <mergeCell ref="R17:R19"/>
    <mergeCell ref="S17:S19"/>
    <mergeCell ref="L17:L19"/>
    <mergeCell ref="M17:M19"/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</mergeCells>
  <phoneticPr fontId="1"/>
  <conditionalFormatting sqref="C15:AF15 C31:AH31 C39:AH39 C47:AH47 C55:AH55 C63:AH63 C71:AH71 C79:AH79 C87:AH87 C103:AH103 AK30 AK38 AK46 AK54 AK62 AK70 AK78 AK86 AK94 AK102 AK22 AL21 C95:AH95">
    <cfRule type="expression" dxfId="871" priority="717">
      <formula>WEEKDAY(C15)=1</formula>
    </cfRule>
    <cfRule type="expression" dxfId="870" priority="720">
      <formula>WEEKDAY(C15)=7</formula>
    </cfRule>
    <cfRule type="expression" priority="721">
      <formula>WEEKDAY(C15)=7</formula>
    </cfRule>
  </conditionalFormatting>
  <conditionalFormatting sqref="C16:AF16 AK17:AK21 AI22:AJ22 C40:AH40 AI38:AJ38 C48:AH48 AI46:AJ46 C56:AH56 C64:AH64 C72:AH72 C88:AH88 C104:AH104 C32:AH32 E18 AH17:AH19 C17:AG17 AK33:AK35 AK39:AK43 AL38:AN38 AK47:AK48 AL46:AN46 AK55:AK56 AL54:AN54 AK63:AK64 AL62:AN62 AK71:AK72 AL70:AN70 AK79:AK80 AL78:AN78 AK87:AK88 AL86:AN86 AK95:AK96 AL94:AN94 AK103 AL102:AN102 AL30:AN30 AK23:AK28 AL22:AN22 AK31 AH25:AH27 C25:AG25 E44:I44 AH41:AH43 C41:AG41 AH49:AH51 C49:AG49 AH57:AH59 C57:AG57 AH65:AH67 C65:AG65 AH73:AH75 C73:AG73 C80:AE81 AH89:AH91 C89:AG89 AH97:AH99 C97:AG97 C96:AH96 C20:AH21 C28:AH29 AH80:AH83 AA36:AH36 T36:Y36 S44:W44 Y44:AD44 AG44:AH44 C36:K36 M36:R36 K44:P44">
    <cfRule type="containsText" dxfId="869" priority="715" operator="containsText" text="日">
      <formula>NOT(ISERROR(SEARCH("日",C16)))</formula>
    </cfRule>
    <cfRule type="containsText" dxfId="868" priority="716" operator="containsText" text="日">
      <formula>NOT(ISERROR(SEARCH("日",C16)))</formula>
    </cfRule>
    <cfRule type="containsText" dxfId="867" priority="718" operator="containsText" text="土">
      <formula>NOT(ISERROR(SEARCH("土",C16)))</formula>
    </cfRule>
    <cfRule type="expression" dxfId="866" priority="719">
      <formula>WEEKDAY(C16)=7</formula>
    </cfRule>
  </conditionalFormatting>
  <conditionalFormatting sqref="C23:AH23">
    <cfRule type="expression" dxfId="865" priority="710">
      <formula>WEEKDAY(C23)=1</formula>
    </cfRule>
    <cfRule type="expression" dxfId="864" priority="713">
      <formula>WEEKDAY(C23)=7</formula>
    </cfRule>
    <cfRule type="expression" priority="714">
      <formula>WEEKDAY(C23)=7</formula>
    </cfRule>
  </conditionalFormatting>
  <conditionalFormatting sqref="C24:AH24">
    <cfRule type="containsText" dxfId="863" priority="708" operator="containsText" text="日">
      <formula>NOT(ISERROR(SEARCH("日",C24)))</formula>
    </cfRule>
    <cfRule type="containsText" dxfId="862" priority="709" operator="containsText" text="日">
      <formula>NOT(ISERROR(SEARCH("日",C24)))</formula>
    </cfRule>
    <cfRule type="containsText" dxfId="861" priority="711" operator="containsText" text="土">
      <formula>NOT(ISERROR(SEARCH("土",C24)))</formula>
    </cfRule>
    <cfRule type="expression" dxfId="860" priority="712">
      <formula>WEEKDAY(C24)=7</formula>
    </cfRule>
  </conditionalFormatting>
  <conditionalFormatting sqref="C33:AG33">
    <cfRule type="containsText" dxfId="859" priority="702" operator="containsText" text="日">
      <formula>NOT(ISERROR(SEARCH("日",C33)))</formula>
    </cfRule>
    <cfRule type="containsText" dxfId="858" priority="703" operator="containsText" text="日">
      <formula>NOT(ISERROR(SEARCH("日",C33)))</formula>
    </cfRule>
    <cfRule type="containsText" dxfId="857" priority="704" operator="containsText" text="土">
      <formula>NOT(ISERROR(SEARCH("土",C33)))</formula>
    </cfRule>
    <cfRule type="expression" dxfId="856" priority="705">
      <formula>WEEKDAY(C33)=7</formula>
    </cfRule>
  </conditionalFormatting>
  <conditionalFormatting sqref="C16:AF16 C32:AH32 C40:AH40 C48:AH48 C56:AH56 C64:AH64 C72:AH72 C80:AE80 C88:AH88 C104:AH104 AK31 AL30:AN30 AK39 AL38:AN38 AK47 AL46:AN46 AK55 AL54:AN54 AK63 AL62:AN62 AK71 AL70:AN70 AK79 AL78:AN78 AK87 AL86:AN86 AK95 AL94:AN94 AK103 AL102:AN102 AK23 AL22:AN22 C96:AH96 AH80">
    <cfRule type="expression" dxfId="855" priority="701">
      <formula>C16="土"</formula>
    </cfRule>
  </conditionalFormatting>
  <conditionalFormatting sqref="AI38:AJ38 AI46:AJ46 AK17:AK18 E18 AH17:AH18 C17:AG17 AK40 AK48 AK56 AK64 AK72 AK80 AK96 AK104 C33:AG33 AH41:AH42 C41:AG41 AH49:AH50 C49:AG49 AH57:AH58 C57:AG57 AH65:AH66 C65:AG65 AH73:AH74 C73:AG73 AH81:AH82 C81:AE81 AH97:AH98 C97:AG97 AH105:AH106 C105:AG105">
    <cfRule type="expression" dxfId="854" priority="700">
      <formula>C16="土"</formula>
    </cfRule>
  </conditionalFormatting>
  <conditionalFormatting sqref="C16:AF16">
    <cfRule type="expression" dxfId="853" priority="699">
      <formula>#REF!="日"</formula>
    </cfRule>
  </conditionalFormatting>
  <conditionalFormatting sqref="C16:AF16 C40:AH40 C48:AH48 C56:AH56 C64:AH64 C80:AE80 C88:AH88 C104:AH104 AK39 AL38:AN38 AK47 AL46:AN46 AK55 AL54:AN54 AK63 AL62:AN62 AK79 AL78:AN78 AK87 AL86:AN86 AK95 AL94:AN94 AK103 AL102:AN102 AK23 AL22:AN22 C96:AH96 AH80">
    <cfRule type="expression" dxfId="852" priority="698">
      <formula>C16="日"</formula>
    </cfRule>
  </conditionalFormatting>
  <conditionalFormatting sqref="AI22:AJ22 AI38:AJ38 AI46:AJ46 AK17:AK18 E18 AH17:AH18 C17:AG17 AK24 AK40 AK48 AK56 AK64 AK72 AK80 AK88 AK96 AK104 AH25:AH26 C25:AG25 C33:AG33 AH41:AH42 C41:AG41 AH49:AH50 C49:AG49 AH57:AH58 C57:AG57 AH65:AH66 C65:AG65 AH73:AH74 C73:AG73 AH81:AH82 C81:AE81 AH89:AH90 C89:AG89 AH97:AH98 C97:AG97 AH105:AH106 C105:AG105">
    <cfRule type="expression" dxfId="851" priority="697">
      <formula>C16="日"</formula>
    </cfRule>
  </conditionalFormatting>
  <conditionalFormatting sqref="C24:AH24">
    <cfRule type="expression" dxfId="850" priority="696">
      <formula>C24="土"</formula>
    </cfRule>
  </conditionalFormatting>
  <conditionalFormatting sqref="AI22:AJ22 AK24 AH25:AH26 C25:AG25">
    <cfRule type="expression" dxfId="849" priority="694">
      <formula>C21="土"</formula>
    </cfRule>
    <cfRule type="expression" dxfId="848" priority="695">
      <formula>C22="土"</formula>
    </cfRule>
  </conditionalFormatting>
  <conditionalFormatting sqref="C24:AH24">
    <cfRule type="expression" dxfId="847" priority="693">
      <formula>C24="日"</formula>
    </cfRule>
  </conditionalFormatting>
  <conditionalFormatting sqref="C32:AF32">
    <cfRule type="expression" dxfId="846" priority="692">
      <formula>C32="日"</formula>
    </cfRule>
  </conditionalFormatting>
  <conditionalFormatting sqref="C72:AF72">
    <cfRule type="expression" dxfId="845" priority="691">
      <formula>C72="日"</formula>
    </cfRule>
  </conditionalFormatting>
  <conditionalFormatting sqref="AK88 AH89:AH90 C89:AG89">
    <cfRule type="expression" dxfId="844" priority="689">
      <formula>C87="土"</formula>
    </cfRule>
    <cfRule type="expression" priority="690">
      <formula>C87="土"</formula>
    </cfRule>
  </conditionalFormatting>
  <conditionalFormatting sqref="AK19 AH19 AK25:AK26 AK33:AK34 AH43 AK41:AK42 AH51 AK49:AK50 AH59 AK57:AK58 AH67 AK65:AK66 AH75 AK73:AK74 AH83 AK81:AK82 AH99 AK97:AK98 AH107 AK105:AK106">
    <cfRule type="expression" dxfId="843" priority="688">
      <formula>AH17="土"</formula>
    </cfRule>
  </conditionalFormatting>
  <conditionalFormatting sqref="AK19 AH19 AH27 AK25:AK26 AK33:AK34 AH43 AK41:AK42 AH51 AK49:AK50 AH59 AK57:AK58 AH67 AK65:AK66 AH75 AK73:AK74 AH83 AK81:AK82 AH91 AK89:AK90 AH99 AK97:AK98 AH107">
    <cfRule type="expression" dxfId="842" priority="687">
      <formula>AH17="日"</formula>
    </cfRule>
  </conditionalFormatting>
  <conditionalFormatting sqref="AK27 AK35 AK43 AK51 AK59 AK67 AK73:AK75 AK83 AK99 AK107">
    <cfRule type="expression" dxfId="841" priority="686">
      <formula>AK24="土"</formula>
    </cfRule>
  </conditionalFormatting>
  <conditionalFormatting sqref="AK27 AK35 AK43 AK51 AK59 AK67 AK73:AK75 AK83 AK91 AK99">
    <cfRule type="expression" dxfId="840" priority="685">
      <formula>AK24="日"</formula>
    </cfRule>
  </conditionalFormatting>
  <conditionalFormatting sqref="AK20 E44:I44 C52:E52 C60 D68:I68 AK75 C76:D76 C84 AO84 C100:D100 AH108 C20:AH20 C28:AH28 AH84 AA36:AH36 T36:Y36 S44:W44 Y44:AD44 AG44:AH44 I52:M52 W52:AB52 AD52:AH52 F60:J60 S60:X60 AA60:AE60 AH60 K68:P68 R68:V68 Y68:AC68 AF68:AH68 H76:L76 O76:T76 V76:AA76 AC76:AH76 F84:J84 M84:Q84 S84:Y84 AA84:AE84 G100:K100 M100:R100 U100:Y100 AB100:AC100 AE100:AH100 C36:K36 M36:R36 K44:P44 L60:Q60 P52:U52">
    <cfRule type="expression" dxfId="839" priority="684">
      <formula>C16="土"</formula>
    </cfRule>
  </conditionalFormatting>
  <conditionalFormatting sqref="AH27 AK89:AK90">
    <cfRule type="expression" dxfId="838" priority="682">
      <formula>AH25="土"</formula>
    </cfRule>
    <cfRule type="expression" dxfId="837" priority="683">
      <formula>AH27="土"</formula>
    </cfRule>
  </conditionalFormatting>
  <conditionalFormatting sqref="AK105:AK106">
    <cfRule type="expression" dxfId="836" priority="681">
      <formula>AK95="日"</formula>
    </cfRule>
  </conditionalFormatting>
  <conditionalFormatting sqref="AH108">
    <cfRule type="expression" dxfId="835" priority="680">
      <formula>AH96="日"</formula>
    </cfRule>
  </conditionalFormatting>
  <conditionalFormatting sqref="AI54:AJ54 AI70:AJ70 AI78:AJ78">
    <cfRule type="containsText" dxfId="834" priority="676" operator="containsText" text="日">
      <formula>NOT(ISERROR(SEARCH("日",AI54)))</formula>
    </cfRule>
    <cfRule type="containsText" dxfId="833" priority="677" operator="containsText" text="日">
      <formula>NOT(ISERROR(SEARCH("日",AI54)))</formula>
    </cfRule>
    <cfRule type="containsText" dxfId="832" priority="678" operator="containsText" text="土">
      <formula>NOT(ISERROR(SEARCH("土",AI54)))</formula>
    </cfRule>
    <cfRule type="expression" dxfId="831" priority="679">
      <formula>WEEKDAY(AI54)=7</formula>
    </cfRule>
  </conditionalFormatting>
  <conditionalFormatting sqref="AI70:AJ70 AI78:AJ78">
    <cfRule type="expression" dxfId="830" priority="675">
      <formula>AI69="土"</formula>
    </cfRule>
  </conditionalFormatting>
  <conditionalFormatting sqref="AI54:AJ54 AI70:AJ70 AI78:AJ78">
    <cfRule type="expression" dxfId="829" priority="674">
      <formula>AI53="日"</formula>
    </cfRule>
  </conditionalFormatting>
  <conditionalFormatting sqref="AI54:AJ54">
    <cfRule type="expression" dxfId="828" priority="672">
      <formula>AI53="土"</formula>
    </cfRule>
    <cfRule type="expression" dxfId="827" priority="673">
      <formula>AI54="土"</formula>
    </cfRule>
  </conditionalFormatting>
  <conditionalFormatting sqref="AI86:AJ86 AI102:AJ102 AI110:AJ110">
    <cfRule type="containsText" dxfId="826" priority="668" operator="containsText" text="日">
      <formula>NOT(ISERROR(SEARCH("日",AI86)))</formula>
    </cfRule>
    <cfRule type="containsText" dxfId="825" priority="669" operator="containsText" text="日">
      <formula>NOT(ISERROR(SEARCH("日",AI86)))</formula>
    </cfRule>
    <cfRule type="containsText" dxfId="824" priority="670" operator="containsText" text="土">
      <formula>NOT(ISERROR(SEARCH("土",AI86)))</formula>
    </cfRule>
    <cfRule type="expression" dxfId="823" priority="671">
      <formula>WEEKDAY(AI86)=7</formula>
    </cfRule>
  </conditionalFormatting>
  <conditionalFormatting sqref="AI102:AJ102 AI110:AJ110">
    <cfRule type="expression" dxfId="822" priority="667">
      <formula>AI101="土"</formula>
    </cfRule>
  </conditionalFormatting>
  <conditionalFormatting sqref="AI86:AJ86 AI102:AJ102 AI110:AJ110">
    <cfRule type="expression" dxfId="821" priority="666">
      <formula>AI85="日"</formula>
    </cfRule>
  </conditionalFormatting>
  <conditionalFormatting sqref="AI86:AJ86">
    <cfRule type="expression" dxfId="820" priority="664">
      <formula>AI85="土"</formula>
    </cfRule>
    <cfRule type="expression" dxfId="819" priority="665">
      <formula>AI86="土"</formula>
    </cfRule>
  </conditionalFormatting>
  <conditionalFormatting sqref="AK21 AK28 AK36 E45:I45 AK44 C53:E53 AK52 C61 AK60 D69:I69 AK68 C76:D76 C85 AK84 C93:G93 AK92 C21:AH21 C29:AH29 AH85 M37:R37 T37:Y37 S45:W45 K45:P45 Y45:AD45 AG45:AH45 I53:M53 P53:U53 W53:AB53 AD53:AH53 F61:J61 AA61:AE61 AH61 K69:P69 R69:V69 Y69:AC69 AF69:AH69 H76:L76 O76:T76 V76:AA76 AC76:AH76 F85:J85 M85:Q85 S85:Y85 AA85:AE85 J93:N93 Q93:U93 AE93:AH93 C37:K37 AA37:AH37 L61:Q61 S61:X61 W93:AB93">
    <cfRule type="expression" dxfId="818" priority="722">
      <formula>C16="日"</formula>
    </cfRule>
  </conditionalFormatting>
  <conditionalFormatting sqref="AK20 E44:I44 C52:E52 C60 D68:I68 AK75 C76:D76 C84 AO84 C92:G92 C100:D100 C20:AH20 C28:AH28 AH84 AA36:AH36 T36:Y36 S44:W44 Y44:AD44 AG44:AH44 I52:M52 W52:AB52 AD52:AH52 F60:J60 S60:X60 AA60:AE60 AH60 K68:P68 R68:V68 Y68:AC68 AF68:AH68 H76:L76 O76:T76 V76:AA76 AC76:AH76 F84:J84 M84:Q84 S84:Y84 AA84:AE84 J92:N92 Q92:U92 W92:AB92 AE92:AH92 G100:K100 M100:R100 U100:Y100 AB100:AC100 AE100:AH100 C36:K36 M36:R36 K44:P44 L60:Q60 P52:U52">
    <cfRule type="expression" dxfId="817" priority="723">
      <formula>C16="日"</formula>
    </cfRule>
  </conditionalFormatting>
  <conditionalFormatting sqref="AK21 AK28 AK36 E45:I45 AK44 C53:E53 AK52 C61 AK60 D69:I69 AK68 C76:D77 AK76 C85 AK84 C101:D101 AK100 C21:AH21 C29:AH29 AH85 M37:R37 T37:Y37 S45:W45 K45:P45 Y45:AD45 AG45:AH45 I53:M53 P53:U53 W53:AB53 AD53:AH53 F61:J61 AA61:AE61 AH61 K69:P69 R69:V69 Y69:AC69 AF69:AH69 H76:L77 O76:T77 V76:AA77 AC76:AH77 F85:J85 M85:Q85 S85:Y85 AA85:AE85 G101:K101 U101:Y101 AB101:AC101 AE101:AH101 C37:K37 AA37:AH37 L61:Q61 S61:X61 M101:R101">
    <cfRule type="expression" dxfId="816" priority="724">
      <formula>C16="土"</formula>
    </cfRule>
  </conditionalFormatting>
  <conditionalFormatting sqref="AK76 C77:D77 H77:L77 O77:T77 V77:AA77 AC77:AH77">
    <cfRule type="expression" dxfId="815" priority="725">
      <formula>C71="日"</formula>
    </cfRule>
    <cfRule type="expression" priority="726">
      <formula>C70="日"</formula>
    </cfRule>
  </conditionalFormatting>
  <conditionalFormatting sqref="C77:D77 AK76 H77:L77 O77:T77 V77:AA77 AC77:AH77">
    <cfRule type="expression" dxfId="814" priority="727">
      <formula>C70="土"</formula>
    </cfRule>
  </conditionalFormatting>
  <conditionalFormatting sqref="C92:G92 J92:N92 Q92:U92 W92:AB92 AE92:AH92">
    <cfRule type="expression" dxfId="813" priority="728">
      <formula>C88="土"</formula>
    </cfRule>
    <cfRule type="expression" dxfId="812" priority="729">
      <formula>C92="土"</formula>
    </cfRule>
  </conditionalFormatting>
  <conditionalFormatting sqref="AK92 C93:G93 J93:N93 Q93:U93 W93:AB93 AE93:AH93">
    <cfRule type="expression" dxfId="811" priority="730">
      <formula>C87="土"</formula>
    </cfRule>
    <cfRule type="expression" priority="731">
      <formula>C87="土"</formula>
    </cfRule>
  </conditionalFormatting>
  <conditionalFormatting sqref="AH91">
    <cfRule type="expression" dxfId="810" priority="732">
      <formula>AH89="土"</formula>
    </cfRule>
    <cfRule type="expression" priority="733">
      <formula>AH89="土"</formula>
    </cfRule>
  </conditionalFormatting>
  <conditionalFormatting sqref="AK91">
    <cfRule type="expression" dxfId="809" priority="734">
      <formula>AK88="土"</formula>
    </cfRule>
    <cfRule type="expression" dxfId="808" priority="735">
      <formula>AK91="土"</formula>
    </cfRule>
  </conditionalFormatting>
  <conditionalFormatting sqref="AK100 C101:D101 G101:K101 M101:R101 U101:Y101 AB101:AC101 AE101:AH101">
    <cfRule type="expression" dxfId="807" priority="736">
      <formula>C95="日"</formula>
    </cfRule>
    <cfRule type="expression" priority="737">
      <formula>C95="日"</formula>
    </cfRule>
  </conditionalFormatting>
  <conditionalFormatting sqref="AK108 AH109">
    <cfRule type="expression" dxfId="806" priority="738">
      <formula>AH95="土"</formula>
    </cfRule>
  </conditionalFormatting>
  <conditionalFormatting sqref="AK108 AH109">
    <cfRule type="expression" dxfId="805" priority="739">
      <formula>AH95="日"</formula>
    </cfRule>
  </conditionalFormatting>
  <conditionalFormatting sqref="AK107">
    <cfRule type="expression" dxfId="804" priority="740">
      <formula>AK96="日"</formula>
    </cfRule>
  </conditionalFormatting>
  <conditionalFormatting sqref="E23 E31 E39 E47 E55 E63 E71 E79 E87 E95 E103">
    <cfRule type="expression" dxfId="803" priority="741">
      <formula>COUNTIF($AP$15:$AP$38,$E$23)=1</formula>
    </cfRule>
  </conditionalFormatting>
  <conditionalFormatting sqref="AK30 AK38 AK102 AK94 AK86 AK78 AK70 AK62 AK46 AK54 AK22">
    <cfRule type="expression" dxfId="802" priority="742">
      <formula>COUNTIF($AP$15:$AP$57,$C$23)=1</formula>
    </cfRule>
    <cfRule type="expression" priority="743">
      <formula>COUNTIF($AP$15:$AP$64,$C$23)=1</formula>
    </cfRule>
    <cfRule type="expression" dxfId="801" priority="744">
      <formula>COUNTIF($AP$15:$AP$64,$C$23)=1</formula>
    </cfRule>
    <cfRule type="expression" dxfId="800" priority="745">
      <formula>COUNTIF(祝日リスト,$C23)=1</formula>
    </cfRule>
    <cfRule type="expression" dxfId="799" priority="746">
      <formula>COUNTIF(祝日リスト,$C23)=1</formula>
    </cfRule>
    <cfRule type="expression" priority="747">
      <formula>COUNTIF(祝日リスト,$C23)=1</formula>
    </cfRule>
  </conditionalFormatting>
  <conditionalFormatting sqref="C47:AH47 C23:AH23 C31:AH31 C39:AH39 C55:AH55 C63:AH63 C71:AH71 C79:AH79 C87:AH87 C103:AH103 C95:AH95">
    <cfRule type="expression" dxfId="798" priority="748">
      <formula>COUNTIF($AP$15:$AP$64,C$23)=1</formula>
    </cfRule>
  </conditionalFormatting>
  <conditionalFormatting sqref="C23:AH23 C31:AH31 C39:AH39 C103:AH103 C87:AH87 C79:AH79 C71:AH71 C63:AH63 C47:AH47 C55:AH55 C95:AH95">
    <cfRule type="expression" dxfId="797" priority="749">
      <formula>COUNTIF($AP$15:$AP$57,$C$23)=1</formula>
    </cfRule>
    <cfRule type="expression" priority="750">
      <formula>COUNTIF($AP$15:$AP$64,$C$23)=1</formula>
    </cfRule>
    <cfRule type="expression" dxfId="796" priority="751">
      <formula>COUNTIF($AP$15:$AP$64,$C$23)=1</formula>
    </cfRule>
    <cfRule type="expression" dxfId="795" priority="752">
      <formula>COUNTIF(祝日リスト,$C23)=1</formula>
    </cfRule>
    <cfRule type="expression" dxfId="794" priority="753">
      <formula>COUNTIF(祝日リスト,$C23)=1</formula>
    </cfRule>
    <cfRule type="expression" priority="754">
      <formula>COUNTIF(祝日リスト,$C23)=1</formula>
    </cfRule>
  </conditionalFormatting>
  <conditionalFormatting sqref="AK22 AK46 AK30 AK38 AK54 AK62 AK70 AK78 AK86 AK94 AK102">
    <cfRule type="expression" dxfId="793" priority="755">
      <formula>COUNTIF($AP$15:$AP$64,AK$22)=1</formula>
    </cfRule>
  </conditionalFormatting>
  <conditionalFormatting sqref="AL21">
    <cfRule type="expression" dxfId="792" priority="756">
      <formula>COUNTIF($AP$15:$AP$57,$C$23)=1</formula>
    </cfRule>
    <cfRule type="expression" priority="757">
      <formula>COUNTIF($AP$15:$AP$64,$C$23)=1</formula>
    </cfRule>
    <cfRule type="expression" dxfId="791" priority="758">
      <formula>COUNTIF($AP$15:$AP$64,$C$23)=1</formula>
    </cfRule>
    <cfRule type="expression" dxfId="790" priority="759">
      <formula>COUNTIF(祝日リスト,$C23)=1</formula>
    </cfRule>
    <cfRule type="expression" dxfId="789" priority="760">
      <formula>COUNTIF(祝日リスト,$C23)=1</formula>
    </cfRule>
    <cfRule type="expression" priority="761">
      <formula>COUNTIF(祝日リスト,$C23)=1</formula>
    </cfRule>
  </conditionalFormatting>
  <conditionalFormatting sqref="AL21">
    <cfRule type="expression" dxfId="788" priority="762">
      <formula>COUNTIF($AP$15:$AP$64,AL$21)=1</formula>
    </cfRule>
  </conditionalFormatting>
  <conditionalFormatting sqref="AL29">
    <cfRule type="expression" dxfId="787" priority="654">
      <formula>WEEKDAY(AL29)=1</formula>
    </cfRule>
    <cfRule type="expression" dxfId="786" priority="655">
      <formula>WEEKDAY(AL29)=7</formula>
    </cfRule>
    <cfRule type="expression" priority="656">
      <formula>WEEKDAY(AL29)=7</formula>
    </cfRule>
  </conditionalFormatting>
  <conditionalFormatting sqref="AL29">
    <cfRule type="expression" dxfId="785" priority="657">
      <formula>COUNTIF($AP$15:$AP$57,$C$23)=1</formula>
    </cfRule>
    <cfRule type="expression" priority="658">
      <formula>COUNTIF($AP$15:$AP$64,$C$23)=1</formula>
    </cfRule>
    <cfRule type="expression" dxfId="784" priority="659">
      <formula>COUNTIF($AP$15:$AP$64,$C$23)=1</formula>
    </cfRule>
    <cfRule type="expression" dxfId="783" priority="660">
      <formula>COUNTIF(祝日リスト,$C31)=1</formula>
    </cfRule>
    <cfRule type="expression" dxfId="782" priority="661">
      <formula>COUNTIF(祝日リスト,$C31)=1</formula>
    </cfRule>
    <cfRule type="expression" priority="662">
      <formula>COUNTIF(祝日リスト,$C31)=1</formula>
    </cfRule>
  </conditionalFormatting>
  <conditionalFormatting sqref="AL29">
    <cfRule type="expression" dxfId="781" priority="663">
      <formula>COUNTIF($AP$15:$AP$64,AL$21)=1</formula>
    </cfRule>
  </conditionalFormatting>
  <conditionalFormatting sqref="AL37">
    <cfRule type="expression" dxfId="780" priority="643">
      <formula>WEEKDAY(AL37)=1</formula>
    </cfRule>
    <cfRule type="expression" dxfId="779" priority="644">
      <formula>WEEKDAY(AL37)=7</formula>
    </cfRule>
    <cfRule type="expression" priority="645">
      <formula>WEEKDAY(AL37)=7</formula>
    </cfRule>
  </conditionalFormatting>
  <conditionalFormatting sqref="AL37">
    <cfRule type="expression" dxfId="778" priority="646">
      <formula>COUNTIF($AP$15:$AP$57,$C$23)=1</formula>
    </cfRule>
    <cfRule type="expression" priority="647">
      <formula>COUNTIF($AP$15:$AP$64,$C$23)=1</formula>
    </cfRule>
    <cfRule type="expression" dxfId="777" priority="648">
      <formula>COUNTIF($AP$15:$AP$64,$C$23)=1</formula>
    </cfRule>
    <cfRule type="expression" dxfId="776" priority="649">
      <formula>COUNTIF(祝日リスト,$C39)=1</formula>
    </cfRule>
    <cfRule type="expression" dxfId="775" priority="650">
      <formula>COUNTIF(祝日リスト,$C39)=1</formula>
    </cfRule>
    <cfRule type="expression" priority="651">
      <formula>COUNTIF(祝日リスト,$C39)=1</formula>
    </cfRule>
  </conditionalFormatting>
  <conditionalFormatting sqref="AL37">
    <cfRule type="expression" dxfId="774" priority="652">
      <formula>COUNTIF($AP$15:$AP$64,AL$21)=1</formula>
    </cfRule>
  </conditionalFormatting>
  <conditionalFormatting sqref="AL45">
    <cfRule type="expression" dxfId="773" priority="632">
      <formula>WEEKDAY(AL45)=1</formula>
    </cfRule>
    <cfRule type="expression" dxfId="772" priority="633">
      <formula>WEEKDAY(AL45)=7</formula>
    </cfRule>
    <cfRule type="expression" priority="634">
      <formula>WEEKDAY(AL45)=7</formula>
    </cfRule>
  </conditionalFormatting>
  <conditionalFormatting sqref="AL45">
    <cfRule type="expression" dxfId="771" priority="635">
      <formula>COUNTIF($AP$15:$AP$57,$C$23)=1</formula>
    </cfRule>
    <cfRule type="expression" priority="636">
      <formula>COUNTIF($AP$15:$AP$64,$C$23)=1</formula>
    </cfRule>
    <cfRule type="expression" dxfId="770" priority="637">
      <formula>COUNTIF($AP$15:$AP$64,$C$23)=1</formula>
    </cfRule>
    <cfRule type="expression" dxfId="769" priority="638">
      <formula>COUNTIF(祝日リスト,$C47)=1</formula>
    </cfRule>
    <cfRule type="expression" dxfId="768" priority="639">
      <formula>COUNTIF(祝日リスト,$C47)=1</formula>
    </cfRule>
    <cfRule type="expression" priority="640">
      <formula>COUNTIF(祝日リスト,$C47)=1</formula>
    </cfRule>
  </conditionalFormatting>
  <conditionalFormatting sqref="AL45">
    <cfRule type="expression" dxfId="767" priority="641">
      <formula>COUNTIF($AP$15:$AP$64,AL$21)=1</formula>
    </cfRule>
  </conditionalFormatting>
  <conditionalFormatting sqref="AL53">
    <cfRule type="expression" dxfId="766" priority="621">
      <formula>WEEKDAY(AL53)=1</formula>
    </cfRule>
    <cfRule type="expression" dxfId="765" priority="622">
      <formula>WEEKDAY(AL53)=7</formula>
    </cfRule>
    <cfRule type="expression" priority="623">
      <formula>WEEKDAY(AL53)=7</formula>
    </cfRule>
  </conditionalFormatting>
  <conditionalFormatting sqref="AL53">
    <cfRule type="expression" dxfId="764" priority="624">
      <formula>COUNTIF($AP$15:$AP$57,$C$23)=1</formula>
    </cfRule>
    <cfRule type="expression" priority="625">
      <formula>COUNTIF($AP$15:$AP$64,$C$23)=1</formula>
    </cfRule>
    <cfRule type="expression" dxfId="763" priority="626">
      <formula>COUNTIF($AP$15:$AP$64,$C$23)=1</formula>
    </cfRule>
    <cfRule type="expression" dxfId="762" priority="627">
      <formula>COUNTIF(祝日リスト,$C55)=1</formula>
    </cfRule>
    <cfRule type="expression" dxfId="761" priority="628">
      <formula>COUNTIF(祝日リスト,$C55)=1</formula>
    </cfRule>
    <cfRule type="expression" priority="629">
      <formula>COUNTIF(祝日リスト,$C55)=1</formula>
    </cfRule>
  </conditionalFormatting>
  <conditionalFormatting sqref="AL53">
    <cfRule type="expression" dxfId="760" priority="630">
      <formula>COUNTIF($AP$15:$AP$64,AL$21)=1</formula>
    </cfRule>
  </conditionalFormatting>
  <conditionalFormatting sqref="AL61">
    <cfRule type="expression" dxfId="759" priority="610">
      <formula>WEEKDAY(AL61)=1</formula>
    </cfRule>
    <cfRule type="expression" dxfId="758" priority="611">
      <formula>WEEKDAY(AL61)=7</formula>
    </cfRule>
    <cfRule type="expression" priority="612">
      <formula>WEEKDAY(AL61)=7</formula>
    </cfRule>
  </conditionalFormatting>
  <conditionalFormatting sqref="AL61">
    <cfRule type="expression" dxfId="757" priority="613">
      <formula>COUNTIF($AP$15:$AP$57,$C$23)=1</formula>
    </cfRule>
    <cfRule type="expression" priority="614">
      <formula>COUNTIF($AP$15:$AP$64,$C$23)=1</formula>
    </cfRule>
    <cfRule type="expression" dxfId="756" priority="615">
      <formula>COUNTIF($AP$15:$AP$64,$C$23)=1</formula>
    </cfRule>
    <cfRule type="expression" dxfId="755" priority="616">
      <formula>COUNTIF(祝日リスト,$C63)=1</formula>
    </cfRule>
    <cfRule type="expression" dxfId="754" priority="617">
      <formula>COUNTIF(祝日リスト,$C63)=1</formula>
    </cfRule>
    <cfRule type="expression" priority="618">
      <formula>COUNTIF(祝日リスト,$C63)=1</formula>
    </cfRule>
  </conditionalFormatting>
  <conditionalFormatting sqref="AL61">
    <cfRule type="expression" dxfId="753" priority="619">
      <formula>COUNTIF($AP$15:$AP$64,AL$21)=1</formula>
    </cfRule>
  </conditionalFormatting>
  <conditionalFormatting sqref="AL69">
    <cfRule type="expression" dxfId="752" priority="599">
      <formula>WEEKDAY(AL69)=1</formula>
    </cfRule>
    <cfRule type="expression" dxfId="751" priority="600">
      <formula>WEEKDAY(AL69)=7</formula>
    </cfRule>
    <cfRule type="expression" priority="601">
      <formula>WEEKDAY(AL69)=7</formula>
    </cfRule>
  </conditionalFormatting>
  <conditionalFormatting sqref="AL69">
    <cfRule type="expression" dxfId="750" priority="602">
      <formula>COUNTIF($AP$15:$AP$57,$C$23)=1</formula>
    </cfRule>
    <cfRule type="expression" priority="603">
      <formula>COUNTIF($AP$15:$AP$64,$C$23)=1</formula>
    </cfRule>
    <cfRule type="expression" dxfId="749" priority="604">
      <formula>COUNTIF($AP$15:$AP$64,$C$23)=1</formula>
    </cfRule>
    <cfRule type="expression" dxfId="748" priority="605">
      <formula>COUNTIF(祝日リスト,$C71)=1</formula>
    </cfRule>
    <cfRule type="expression" dxfId="747" priority="606">
      <formula>COUNTIF(祝日リスト,$C71)=1</formula>
    </cfRule>
    <cfRule type="expression" priority="607">
      <formula>COUNTIF(祝日リスト,$C71)=1</formula>
    </cfRule>
  </conditionalFormatting>
  <conditionalFormatting sqref="AL69">
    <cfRule type="expression" dxfId="746" priority="608">
      <formula>COUNTIF($AP$15:$AP$64,AL$21)=1</formula>
    </cfRule>
  </conditionalFormatting>
  <conditionalFormatting sqref="AL77">
    <cfRule type="expression" dxfId="745" priority="588">
      <formula>WEEKDAY(AL77)=1</formula>
    </cfRule>
    <cfRule type="expression" dxfId="744" priority="589">
      <formula>WEEKDAY(AL77)=7</formula>
    </cfRule>
    <cfRule type="expression" priority="590">
      <formula>WEEKDAY(AL77)=7</formula>
    </cfRule>
  </conditionalFormatting>
  <conditionalFormatting sqref="AL77">
    <cfRule type="expression" dxfId="743" priority="591">
      <formula>COUNTIF($AP$15:$AP$57,$C$23)=1</formula>
    </cfRule>
    <cfRule type="expression" priority="592">
      <formula>COUNTIF($AP$15:$AP$64,$C$23)=1</formula>
    </cfRule>
    <cfRule type="expression" dxfId="742" priority="593">
      <formula>COUNTIF($AP$15:$AP$64,$C$23)=1</formula>
    </cfRule>
    <cfRule type="expression" dxfId="741" priority="594">
      <formula>COUNTIF(祝日リスト,$C79)=1</formula>
    </cfRule>
    <cfRule type="expression" dxfId="740" priority="595">
      <formula>COUNTIF(祝日リスト,$C79)=1</formula>
    </cfRule>
    <cfRule type="expression" priority="596">
      <formula>COUNTIF(祝日リスト,$C79)=1</formula>
    </cfRule>
  </conditionalFormatting>
  <conditionalFormatting sqref="AL77">
    <cfRule type="expression" dxfId="739" priority="597">
      <formula>COUNTIF($AP$15:$AP$64,AL$21)=1</formula>
    </cfRule>
  </conditionalFormatting>
  <conditionalFormatting sqref="AL85">
    <cfRule type="expression" dxfId="738" priority="577">
      <formula>WEEKDAY(AL85)=1</formula>
    </cfRule>
    <cfRule type="expression" dxfId="737" priority="578">
      <formula>WEEKDAY(AL85)=7</formula>
    </cfRule>
    <cfRule type="expression" priority="579">
      <formula>WEEKDAY(AL85)=7</formula>
    </cfRule>
  </conditionalFormatting>
  <conditionalFormatting sqref="AL85">
    <cfRule type="expression" dxfId="736" priority="580">
      <formula>COUNTIF($AP$15:$AP$57,$C$23)=1</formula>
    </cfRule>
    <cfRule type="expression" priority="581">
      <formula>COUNTIF($AP$15:$AP$64,$C$23)=1</formula>
    </cfRule>
    <cfRule type="expression" dxfId="735" priority="582">
      <formula>COUNTIF($AP$15:$AP$64,$C$23)=1</formula>
    </cfRule>
    <cfRule type="expression" dxfId="734" priority="583">
      <formula>COUNTIF(祝日リスト,$C87)=1</formula>
    </cfRule>
    <cfRule type="expression" dxfId="733" priority="584">
      <formula>COUNTIF(祝日リスト,$C87)=1</formula>
    </cfRule>
    <cfRule type="expression" priority="585">
      <formula>COUNTIF(祝日リスト,$C87)=1</formula>
    </cfRule>
  </conditionalFormatting>
  <conditionalFormatting sqref="AL85">
    <cfRule type="expression" dxfId="732" priority="586">
      <formula>COUNTIF($AP$15:$AP$64,AL$21)=1</formula>
    </cfRule>
  </conditionalFormatting>
  <conditionalFormatting sqref="AL93">
    <cfRule type="expression" dxfId="731" priority="566">
      <formula>WEEKDAY(AL93)=1</formula>
    </cfRule>
    <cfRule type="expression" dxfId="730" priority="567">
      <formula>WEEKDAY(AL93)=7</formula>
    </cfRule>
    <cfRule type="expression" priority="568">
      <formula>WEEKDAY(AL93)=7</formula>
    </cfRule>
  </conditionalFormatting>
  <conditionalFormatting sqref="AL93">
    <cfRule type="expression" dxfId="729" priority="569">
      <formula>COUNTIF($AP$15:$AP$57,$C$23)=1</formula>
    </cfRule>
    <cfRule type="expression" priority="570">
      <formula>COUNTIF($AP$15:$AP$64,$C$23)=1</formula>
    </cfRule>
    <cfRule type="expression" dxfId="728" priority="571">
      <formula>COUNTIF($AP$15:$AP$64,$C$23)=1</formula>
    </cfRule>
    <cfRule type="expression" dxfId="727" priority="572">
      <formula>COUNTIF(祝日リスト,$C95)=1</formula>
    </cfRule>
    <cfRule type="expression" dxfId="726" priority="573">
      <formula>COUNTIF(祝日リスト,$C95)=1</formula>
    </cfRule>
    <cfRule type="expression" priority="574">
      <formula>COUNTIF(祝日リスト,$C95)=1</formula>
    </cfRule>
  </conditionalFormatting>
  <conditionalFormatting sqref="AL93">
    <cfRule type="expression" dxfId="725" priority="575">
      <formula>COUNTIF($AP$15:$AP$64,AL$21)=1</formula>
    </cfRule>
  </conditionalFormatting>
  <conditionalFormatting sqref="AL101">
    <cfRule type="expression" dxfId="724" priority="555">
      <formula>WEEKDAY(AL101)=1</formula>
    </cfRule>
    <cfRule type="expression" dxfId="723" priority="556">
      <formula>WEEKDAY(AL101)=7</formula>
    </cfRule>
    <cfRule type="expression" priority="557">
      <formula>WEEKDAY(AL101)=7</formula>
    </cfRule>
  </conditionalFormatting>
  <conditionalFormatting sqref="AL101">
    <cfRule type="expression" dxfId="722" priority="558">
      <formula>COUNTIF($AP$15:$AP$57,$C$23)=1</formula>
    </cfRule>
    <cfRule type="expression" priority="559">
      <formula>COUNTIF($AP$15:$AP$64,$C$23)=1</formula>
    </cfRule>
    <cfRule type="expression" dxfId="721" priority="560">
      <formula>COUNTIF($AP$15:$AP$64,$C$23)=1</formula>
    </cfRule>
    <cfRule type="expression" dxfId="720" priority="561">
      <formula>COUNTIF(祝日リスト,$C103)=1</formula>
    </cfRule>
    <cfRule type="expression" dxfId="719" priority="562">
      <formula>COUNTIF(祝日リスト,$C103)=1</formula>
    </cfRule>
    <cfRule type="expression" priority="563">
      <formula>COUNTIF(祝日リスト,$C103)=1</formula>
    </cfRule>
  </conditionalFormatting>
  <conditionalFormatting sqref="AL101">
    <cfRule type="expression" dxfId="718" priority="564">
      <formula>COUNTIF($AP$15:$AP$64,AL$21)=1</formula>
    </cfRule>
  </conditionalFormatting>
  <conditionalFormatting sqref="AL109">
    <cfRule type="expression" dxfId="717" priority="544">
      <formula>WEEKDAY(AL109)=1</formula>
    </cfRule>
    <cfRule type="expression" dxfId="716" priority="545">
      <formula>WEEKDAY(AL109)=7</formula>
    </cfRule>
    <cfRule type="expression" priority="546">
      <formula>WEEKDAY(AL109)=7</formula>
    </cfRule>
  </conditionalFormatting>
  <conditionalFormatting sqref="AL109">
    <cfRule type="expression" dxfId="715" priority="547">
      <formula>COUNTIF($AP$15:$AP$57,$C$23)=1</formula>
    </cfRule>
    <cfRule type="expression" priority="548">
      <formula>COUNTIF($AP$15:$AP$64,$C$23)=1</formula>
    </cfRule>
    <cfRule type="expression" dxfId="714" priority="549">
      <formula>COUNTIF($AP$15:$AP$64,$C$23)=1</formula>
    </cfRule>
    <cfRule type="expression" dxfId="713" priority="550">
      <formula>COUNTIF(祝日リスト,$C111)=1</formula>
    </cfRule>
    <cfRule type="expression" dxfId="712" priority="551">
      <formula>COUNTIF(祝日リスト,$C111)=1</formula>
    </cfRule>
    <cfRule type="expression" priority="552">
      <formula>COUNTIF(祝日リスト,$C111)=1</formula>
    </cfRule>
  </conditionalFormatting>
  <conditionalFormatting sqref="AL109">
    <cfRule type="expression" dxfId="711" priority="553">
      <formula>COUNTIF($AP$15:$AP$64,AL$21)=1</formula>
    </cfRule>
  </conditionalFormatting>
  <conditionalFormatting sqref="C15:AF15">
    <cfRule type="expression" dxfId="710" priority="707">
      <formula>COUNTIF(#REF!,$C$15)=1</formula>
    </cfRule>
  </conditionalFormatting>
  <conditionalFormatting sqref="C23:AH23 C31:AH31 C39:AH39 C47:AH47 C55:AH55 C63:AH63 C71:AH71 C79:AH79 C87:AH87 C103:AH103 AK22 AL21 AK30 AK38 AK46 AK54 AK62 AK70 AK78 AK86 AK94 AK102 C95:AH95">
    <cfRule type="expression" dxfId="709" priority="706">
      <formula>COUNTIF(#REF!,$C$23)=1</formula>
    </cfRule>
  </conditionalFormatting>
  <conditionalFormatting sqref="AL109">
    <cfRule type="expression" dxfId="708" priority="543">
      <formula>COUNTIF(#REF!,$C$23)=1</formula>
    </cfRule>
  </conditionalFormatting>
  <conditionalFormatting sqref="AL29">
    <cfRule type="expression" dxfId="707" priority="653">
      <formula>COUNTIF(#REF!,$C$23)=1</formula>
    </cfRule>
  </conditionalFormatting>
  <conditionalFormatting sqref="AL37">
    <cfRule type="expression" dxfId="706" priority="642">
      <formula>COUNTIF(#REF!,$C$23)=1</formula>
    </cfRule>
  </conditionalFormatting>
  <conditionalFormatting sqref="AL45">
    <cfRule type="expression" dxfId="705" priority="631">
      <formula>COUNTIF(#REF!,$C$23)=1</formula>
    </cfRule>
  </conditionalFormatting>
  <conditionalFormatting sqref="AL53">
    <cfRule type="expression" dxfId="704" priority="620">
      <formula>COUNTIF(#REF!,$C$23)=1</formula>
    </cfRule>
  </conditionalFormatting>
  <conditionalFormatting sqref="AL61">
    <cfRule type="expression" dxfId="703" priority="609">
      <formula>COUNTIF(#REF!,$C$23)=1</formula>
    </cfRule>
  </conditionalFormatting>
  <conditionalFormatting sqref="AL69">
    <cfRule type="expression" dxfId="702" priority="598">
      <formula>COUNTIF(#REF!,$C$23)=1</formula>
    </cfRule>
  </conditionalFormatting>
  <conditionalFormatting sqref="AL77">
    <cfRule type="expression" dxfId="701" priority="587">
      <formula>COUNTIF(#REF!,$C$23)=1</formula>
    </cfRule>
  </conditionalFormatting>
  <conditionalFormatting sqref="AL85">
    <cfRule type="expression" dxfId="700" priority="576">
      <formula>COUNTIF(#REF!,$C$23)=1</formula>
    </cfRule>
  </conditionalFormatting>
  <conditionalFormatting sqref="AL93">
    <cfRule type="expression" dxfId="699" priority="565">
      <formula>COUNTIF(#REF!,$C$23)=1</formula>
    </cfRule>
  </conditionalFormatting>
  <conditionalFormatting sqref="AL101">
    <cfRule type="expression" dxfId="698" priority="554">
      <formula>COUNTIF(#REF!,$C$23)=1</formula>
    </cfRule>
  </conditionalFormatting>
  <conditionalFormatting sqref="C108 E108:AG108">
    <cfRule type="expression" dxfId="697" priority="542">
      <formula>C104="土"</formula>
    </cfRule>
  </conditionalFormatting>
  <conditionalFormatting sqref="C109 E109:AG109">
    <cfRule type="expression" dxfId="696" priority="541">
      <formula>C104="土"</formula>
    </cfRule>
  </conditionalFormatting>
  <conditionalFormatting sqref="C108 E108:AG108">
    <cfRule type="expression" dxfId="695" priority="540">
      <formula>C104="日"</formula>
    </cfRule>
  </conditionalFormatting>
  <conditionalFormatting sqref="C109 E109:AG109">
    <cfRule type="expression" dxfId="694" priority="539">
      <formula>C104="日"</formula>
    </cfRule>
  </conditionalFormatting>
  <conditionalFormatting sqref="L36:L37">
    <cfRule type="containsText" dxfId="693" priority="532" operator="containsText" text="日">
      <formula>NOT(ISERROR(SEARCH("日",L36)))</formula>
    </cfRule>
    <cfRule type="containsText" dxfId="692" priority="533" operator="containsText" text="日">
      <formula>NOT(ISERROR(SEARCH("日",L36)))</formula>
    </cfRule>
    <cfRule type="containsText" dxfId="691" priority="534" operator="containsText" text="土">
      <formula>NOT(ISERROR(SEARCH("土",L36)))</formula>
    </cfRule>
    <cfRule type="expression" dxfId="690" priority="535">
      <formula>WEEKDAY(L36)=7</formula>
    </cfRule>
  </conditionalFormatting>
  <conditionalFormatting sqref="L36">
    <cfRule type="expression" dxfId="689" priority="531">
      <formula>L32="土"</formula>
    </cfRule>
  </conditionalFormatting>
  <conditionalFormatting sqref="L37">
    <cfRule type="expression" dxfId="688" priority="536">
      <formula>L32="日"</formula>
    </cfRule>
  </conditionalFormatting>
  <conditionalFormatting sqref="L36">
    <cfRule type="expression" dxfId="687" priority="537">
      <formula>L32="日"</formula>
    </cfRule>
  </conditionalFormatting>
  <conditionalFormatting sqref="L37">
    <cfRule type="expression" dxfId="686" priority="538">
      <formula>L32="土"</formula>
    </cfRule>
  </conditionalFormatting>
  <conditionalFormatting sqref="Z36:Z37">
    <cfRule type="containsText" dxfId="685" priority="524" operator="containsText" text="日">
      <formula>NOT(ISERROR(SEARCH("日",Z36)))</formula>
    </cfRule>
    <cfRule type="containsText" dxfId="684" priority="525" operator="containsText" text="日">
      <formula>NOT(ISERROR(SEARCH("日",Z36)))</formula>
    </cfRule>
    <cfRule type="containsText" dxfId="683" priority="526" operator="containsText" text="土">
      <formula>NOT(ISERROR(SEARCH("土",Z36)))</formula>
    </cfRule>
    <cfRule type="expression" dxfId="682" priority="527">
      <formula>WEEKDAY(Z36)=7</formula>
    </cfRule>
  </conditionalFormatting>
  <conditionalFormatting sqref="Z36">
    <cfRule type="expression" dxfId="681" priority="523">
      <formula>Z32="土"</formula>
    </cfRule>
  </conditionalFormatting>
  <conditionalFormatting sqref="Z37">
    <cfRule type="expression" dxfId="680" priority="528">
      <formula>Z32="日"</formula>
    </cfRule>
  </conditionalFormatting>
  <conditionalFormatting sqref="Z36">
    <cfRule type="expression" dxfId="679" priority="529">
      <formula>Z32="日"</formula>
    </cfRule>
  </conditionalFormatting>
  <conditionalFormatting sqref="Z37">
    <cfRule type="expression" dxfId="678" priority="530">
      <formula>Z32="土"</formula>
    </cfRule>
  </conditionalFormatting>
  <conditionalFormatting sqref="S36:S37">
    <cfRule type="containsText" dxfId="677" priority="516" operator="containsText" text="日">
      <formula>NOT(ISERROR(SEARCH("日",S36)))</formula>
    </cfRule>
    <cfRule type="containsText" dxfId="676" priority="517" operator="containsText" text="日">
      <formula>NOT(ISERROR(SEARCH("日",S36)))</formula>
    </cfRule>
    <cfRule type="containsText" dxfId="675" priority="518" operator="containsText" text="土">
      <formula>NOT(ISERROR(SEARCH("土",S36)))</formula>
    </cfRule>
    <cfRule type="expression" dxfId="674" priority="519">
      <formula>WEEKDAY(S36)=7</formula>
    </cfRule>
  </conditionalFormatting>
  <conditionalFormatting sqref="S36">
    <cfRule type="expression" dxfId="673" priority="515">
      <formula>S32="土"</formula>
    </cfRule>
  </conditionalFormatting>
  <conditionalFormatting sqref="S37">
    <cfRule type="expression" dxfId="672" priority="520">
      <formula>S32="日"</formula>
    </cfRule>
  </conditionalFormatting>
  <conditionalFormatting sqref="S36">
    <cfRule type="expression" dxfId="671" priority="521">
      <formula>S32="日"</formula>
    </cfRule>
  </conditionalFormatting>
  <conditionalFormatting sqref="S37">
    <cfRule type="expression" dxfId="670" priority="522">
      <formula>S32="土"</formula>
    </cfRule>
  </conditionalFormatting>
  <conditionalFormatting sqref="C44:C45">
    <cfRule type="containsText" dxfId="669" priority="508" operator="containsText" text="日">
      <formula>NOT(ISERROR(SEARCH("日",C44)))</formula>
    </cfRule>
    <cfRule type="containsText" dxfId="668" priority="509" operator="containsText" text="日">
      <formula>NOT(ISERROR(SEARCH("日",C44)))</formula>
    </cfRule>
    <cfRule type="containsText" dxfId="667" priority="510" operator="containsText" text="土">
      <formula>NOT(ISERROR(SEARCH("土",C44)))</formula>
    </cfRule>
    <cfRule type="expression" dxfId="666" priority="511">
      <formula>WEEKDAY(C44)=7</formula>
    </cfRule>
  </conditionalFormatting>
  <conditionalFormatting sqref="C44">
    <cfRule type="expression" dxfId="665" priority="507">
      <formula>C40="土"</formula>
    </cfRule>
  </conditionalFormatting>
  <conditionalFormatting sqref="C45">
    <cfRule type="expression" dxfId="664" priority="512">
      <formula>C40="日"</formula>
    </cfRule>
  </conditionalFormatting>
  <conditionalFormatting sqref="C44">
    <cfRule type="expression" dxfId="663" priority="513">
      <formula>C40="日"</formula>
    </cfRule>
  </conditionalFormatting>
  <conditionalFormatting sqref="C45">
    <cfRule type="expression" dxfId="662" priority="514">
      <formula>C40="土"</formula>
    </cfRule>
  </conditionalFormatting>
  <conditionalFormatting sqref="D44:D45">
    <cfRule type="containsText" dxfId="661" priority="500" operator="containsText" text="日">
      <formula>NOT(ISERROR(SEARCH("日",D44)))</formula>
    </cfRule>
    <cfRule type="containsText" dxfId="660" priority="501" operator="containsText" text="日">
      <formula>NOT(ISERROR(SEARCH("日",D44)))</formula>
    </cfRule>
    <cfRule type="containsText" dxfId="659" priority="502" operator="containsText" text="土">
      <formula>NOT(ISERROR(SEARCH("土",D44)))</formula>
    </cfRule>
    <cfRule type="expression" dxfId="658" priority="503">
      <formula>WEEKDAY(D44)=7</formula>
    </cfRule>
  </conditionalFormatting>
  <conditionalFormatting sqref="D44">
    <cfRule type="expression" dxfId="657" priority="499">
      <formula>D40="土"</formula>
    </cfRule>
  </conditionalFormatting>
  <conditionalFormatting sqref="D45">
    <cfRule type="expression" dxfId="656" priority="504">
      <formula>D40="日"</formula>
    </cfRule>
  </conditionalFormatting>
  <conditionalFormatting sqref="D44">
    <cfRule type="expression" dxfId="655" priority="505">
      <formula>D40="日"</formula>
    </cfRule>
  </conditionalFormatting>
  <conditionalFormatting sqref="D45">
    <cfRule type="expression" dxfId="654" priority="506">
      <formula>D40="土"</formula>
    </cfRule>
  </conditionalFormatting>
  <conditionalFormatting sqref="Q44:Q45">
    <cfRule type="containsText" dxfId="653" priority="492" operator="containsText" text="日">
      <formula>NOT(ISERROR(SEARCH("日",Q44)))</formula>
    </cfRule>
    <cfRule type="containsText" dxfId="652" priority="493" operator="containsText" text="日">
      <formula>NOT(ISERROR(SEARCH("日",Q44)))</formula>
    </cfRule>
    <cfRule type="containsText" dxfId="651" priority="494" operator="containsText" text="土">
      <formula>NOT(ISERROR(SEARCH("土",Q44)))</formula>
    </cfRule>
    <cfRule type="expression" dxfId="650" priority="495">
      <formula>WEEKDAY(Q44)=7</formula>
    </cfRule>
  </conditionalFormatting>
  <conditionalFormatting sqref="Q44">
    <cfRule type="expression" dxfId="649" priority="491">
      <formula>Q40="土"</formula>
    </cfRule>
  </conditionalFormatting>
  <conditionalFormatting sqref="Q45">
    <cfRule type="expression" dxfId="648" priority="496">
      <formula>Q40="日"</formula>
    </cfRule>
  </conditionalFormatting>
  <conditionalFormatting sqref="Q44">
    <cfRule type="expression" dxfId="647" priority="497">
      <formula>Q40="日"</formula>
    </cfRule>
  </conditionalFormatting>
  <conditionalFormatting sqref="Q45">
    <cfRule type="expression" dxfId="646" priority="498">
      <formula>Q40="土"</formula>
    </cfRule>
  </conditionalFormatting>
  <conditionalFormatting sqref="R44:R45">
    <cfRule type="containsText" dxfId="645" priority="484" operator="containsText" text="日">
      <formula>NOT(ISERROR(SEARCH("日",R44)))</formula>
    </cfRule>
    <cfRule type="containsText" dxfId="644" priority="485" operator="containsText" text="日">
      <formula>NOT(ISERROR(SEARCH("日",R44)))</formula>
    </cfRule>
    <cfRule type="containsText" dxfId="643" priority="486" operator="containsText" text="土">
      <formula>NOT(ISERROR(SEARCH("土",R44)))</formula>
    </cfRule>
    <cfRule type="expression" dxfId="642" priority="487">
      <formula>WEEKDAY(R44)=7</formula>
    </cfRule>
  </conditionalFormatting>
  <conditionalFormatting sqref="R44">
    <cfRule type="expression" dxfId="641" priority="483">
      <formula>R40="土"</formula>
    </cfRule>
  </conditionalFormatting>
  <conditionalFormatting sqref="R45">
    <cfRule type="expression" dxfId="640" priority="488">
      <formula>R40="日"</formula>
    </cfRule>
  </conditionalFormatting>
  <conditionalFormatting sqref="R44">
    <cfRule type="expression" dxfId="639" priority="489">
      <formula>R40="日"</formula>
    </cfRule>
  </conditionalFormatting>
  <conditionalFormatting sqref="R45">
    <cfRule type="expression" dxfId="638" priority="490">
      <formula>R40="土"</formula>
    </cfRule>
  </conditionalFormatting>
  <conditionalFormatting sqref="J44:J45">
    <cfRule type="containsText" dxfId="637" priority="476" operator="containsText" text="日">
      <formula>NOT(ISERROR(SEARCH("日",J44)))</formula>
    </cfRule>
    <cfRule type="containsText" dxfId="636" priority="477" operator="containsText" text="日">
      <formula>NOT(ISERROR(SEARCH("日",J44)))</formula>
    </cfRule>
    <cfRule type="containsText" dxfId="635" priority="478" operator="containsText" text="土">
      <formula>NOT(ISERROR(SEARCH("土",J44)))</formula>
    </cfRule>
    <cfRule type="expression" dxfId="634" priority="479">
      <formula>WEEKDAY(J44)=7</formula>
    </cfRule>
  </conditionalFormatting>
  <conditionalFormatting sqref="J44">
    <cfRule type="expression" dxfId="633" priority="475">
      <formula>J40="土"</formula>
    </cfRule>
  </conditionalFormatting>
  <conditionalFormatting sqref="J45">
    <cfRule type="expression" dxfId="632" priority="480">
      <formula>J40="日"</formula>
    </cfRule>
  </conditionalFormatting>
  <conditionalFormatting sqref="J44">
    <cfRule type="expression" dxfId="631" priority="481">
      <formula>J40="日"</formula>
    </cfRule>
  </conditionalFormatting>
  <conditionalFormatting sqref="J45">
    <cfRule type="expression" dxfId="630" priority="482">
      <formula>J40="土"</formula>
    </cfRule>
  </conditionalFormatting>
  <conditionalFormatting sqref="X44:X45">
    <cfRule type="containsText" dxfId="629" priority="468" operator="containsText" text="日">
      <formula>NOT(ISERROR(SEARCH("日",X44)))</formula>
    </cfRule>
    <cfRule type="containsText" dxfId="628" priority="469" operator="containsText" text="日">
      <formula>NOT(ISERROR(SEARCH("日",X44)))</formula>
    </cfRule>
    <cfRule type="containsText" dxfId="627" priority="470" operator="containsText" text="土">
      <formula>NOT(ISERROR(SEARCH("土",X44)))</formula>
    </cfRule>
    <cfRule type="expression" dxfId="626" priority="471">
      <formula>WEEKDAY(X44)=7</formula>
    </cfRule>
  </conditionalFormatting>
  <conditionalFormatting sqref="X44">
    <cfRule type="expression" dxfId="625" priority="467">
      <formula>X40="土"</formula>
    </cfRule>
  </conditionalFormatting>
  <conditionalFormatting sqref="X45">
    <cfRule type="expression" dxfId="624" priority="472">
      <formula>X40="日"</formula>
    </cfRule>
  </conditionalFormatting>
  <conditionalFormatting sqref="X44">
    <cfRule type="expression" dxfId="623" priority="473">
      <formula>X40="日"</formula>
    </cfRule>
  </conditionalFormatting>
  <conditionalFormatting sqref="X45">
    <cfRule type="expression" dxfId="622" priority="474">
      <formula>X40="土"</formula>
    </cfRule>
  </conditionalFormatting>
  <conditionalFormatting sqref="AE44:AE45">
    <cfRule type="containsText" dxfId="621" priority="460" operator="containsText" text="日">
      <formula>NOT(ISERROR(SEARCH("日",AE44)))</formula>
    </cfRule>
    <cfRule type="containsText" dxfId="620" priority="461" operator="containsText" text="日">
      <formula>NOT(ISERROR(SEARCH("日",AE44)))</formula>
    </cfRule>
    <cfRule type="containsText" dxfId="619" priority="462" operator="containsText" text="土">
      <formula>NOT(ISERROR(SEARCH("土",AE44)))</formula>
    </cfRule>
    <cfRule type="expression" dxfId="618" priority="463">
      <formula>WEEKDAY(AE44)=7</formula>
    </cfRule>
  </conditionalFormatting>
  <conditionalFormatting sqref="AE44">
    <cfRule type="expression" dxfId="617" priority="459">
      <formula>AE40="土"</formula>
    </cfRule>
  </conditionalFormatting>
  <conditionalFormatting sqref="AE45">
    <cfRule type="expression" dxfId="616" priority="464">
      <formula>AE40="日"</formula>
    </cfRule>
  </conditionalFormatting>
  <conditionalFormatting sqref="AE44">
    <cfRule type="expression" dxfId="615" priority="465">
      <formula>AE40="日"</formula>
    </cfRule>
  </conditionalFormatting>
  <conditionalFormatting sqref="AE45">
    <cfRule type="expression" dxfId="614" priority="466">
      <formula>AE40="土"</formula>
    </cfRule>
  </conditionalFormatting>
  <conditionalFormatting sqref="AF44:AF45">
    <cfRule type="containsText" dxfId="613" priority="452" operator="containsText" text="日">
      <formula>NOT(ISERROR(SEARCH("日",AF44)))</formula>
    </cfRule>
    <cfRule type="containsText" dxfId="612" priority="453" operator="containsText" text="日">
      <formula>NOT(ISERROR(SEARCH("日",AF44)))</formula>
    </cfRule>
    <cfRule type="containsText" dxfId="611" priority="454" operator="containsText" text="土">
      <formula>NOT(ISERROR(SEARCH("土",AF44)))</formula>
    </cfRule>
    <cfRule type="expression" dxfId="610" priority="455">
      <formula>WEEKDAY(AF44)=7</formula>
    </cfRule>
  </conditionalFormatting>
  <conditionalFormatting sqref="AF44">
    <cfRule type="expression" dxfId="609" priority="451">
      <formula>AF40="土"</formula>
    </cfRule>
  </conditionalFormatting>
  <conditionalFormatting sqref="AF45">
    <cfRule type="expression" dxfId="608" priority="456">
      <formula>AF40="日"</formula>
    </cfRule>
  </conditionalFormatting>
  <conditionalFormatting sqref="AF44">
    <cfRule type="expression" dxfId="607" priority="457">
      <formula>AF40="日"</formula>
    </cfRule>
  </conditionalFormatting>
  <conditionalFormatting sqref="AF45">
    <cfRule type="expression" dxfId="606" priority="458">
      <formula>AF40="土"</formula>
    </cfRule>
  </conditionalFormatting>
  <conditionalFormatting sqref="G52:G53">
    <cfRule type="containsText" dxfId="605" priority="444" operator="containsText" text="日">
      <formula>NOT(ISERROR(SEARCH("日",G52)))</formula>
    </cfRule>
    <cfRule type="containsText" dxfId="604" priority="445" operator="containsText" text="日">
      <formula>NOT(ISERROR(SEARCH("日",G52)))</formula>
    </cfRule>
    <cfRule type="containsText" dxfId="603" priority="446" operator="containsText" text="土">
      <formula>NOT(ISERROR(SEARCH("土",G52)))</formula>
    </cfRule>
    <cfRule type="expression" dxfId="602" priority="447">
      <formula>WEEKDAY(G52)=7</formula>
    </cfRule>
  </conditionalFormatting>
  <conditionalFormatting sqref="G52">
    <cfRule type="expression" dxfId="601" priority="443">
      <formula>G48="土"</formula>
    </cfRule>
  </conditionalFormatting>
  <conditionalFormatting sqref="G53">
    <cfRule type="expression" dxfId="600" priority="448">
      <formula>G48="日"</formula>
    </cfRule>
  </conditionalFormatting>
  <conditionalFormatting sqref="G52">
    <cfRule type="expression" dxfId="599" priority="449">
      <formula>G48="日"</formula>
    </cfRule>
  </conditionalFormatting>
  <conditionalFormatting sqref="G53">
    <cfRule type="expression" dxfId="598" priority="450">
      <formula>G48="土"</formula>
    </cfRule>
  </conditionalFormatting>
  <conditionalFormatting sqref="H52:H53">
    <cfRule type="containsText" dxfId="597" priority="436" operator="containsText" text="日">
      <formula>NOT(ISERROR(SEARCH("日",H52)))</formula>
    </cfRule>
    <cfRule type="containsText" dxfId="596" priority="437" operator="containsText" text="日">
      <formula>NOT(ISERROR(SEARCH("日",H52)))</formula>
    </cfRule>
    <cfRule type="containsText" dxfId="595" priority="438" operator="containsText" text="土">
      <formula>NOT(ISERROR(SEARCH("土",H52)))</formula>
    </cfRule>
    <cfRule type="expression" dxfId="594" priority="439">
      <formula>WEEKDAY(H52)=7</formula>
    </cfRule>
  </conditionalFormatting>
  <conditionalFormatting sqref="H52">
    <cfRule type="expression" dxfId="593" priority="435">
      <formula>H48="土"</formula>
    </cfRule>
  </conditionalFormatting>
  <conditionalFormatting sqref="H53">
    <cfRule type="expression" dxfId="592" priority="440">
      <formula>H48="日"</formula>
    </cfRule>
  </conditionalFormatting>
  <conditionalFormatting sqref="H52">
    <cfRule type="expression" dxfId="591" priority="441">
      <formula>H48="日"</formula>
    </cfRule>
  </conditionalFormatting>
  <conditionalFormatting sqref="H53">
    <cfRule type="expression" dxfId="590" priority="442">
      <formula>H48="土"</formula>
    </cfRule>
  </conditionalFormatting>
  <conditionalFormatting sqref="F52:F53">
    <cfRule type="containsText" dxfId="589" priority="428" operator="containsText" text="日">
      <formula>NOT(ISERROR(SEARCH("日",F52)))</formula>
    </cfRule>
    <cfRule type="containsText" dxfId="588" priority="429" operator="containsText" text="日">
      <formula>NOT(ISERROR(SEARCH("日",F52)))</formula>
    </cfRule>
    <cfRule type="containsText" dxfId="587" priority="430" operator="containsText" text="土">
      <formula>NOT(ISERROR(SEARCH("土",F52)))</formula>
    </cfRule>
    <cfRule type="expression" dxfId="586" priority="431">
      <formula>WEEKDAY(F52)=7</formula>
    </cfRule>
  </conditionalFormatting>
  <conditionalFormatting sqref="F52">
    <cfRule type="expression" dxfId="585" priority="427">
      <formula>F48="土"</formula>
    </cfRule>
  </conditionalFormatting>
  <conditionalFormatting sqref="F53">
    <cfRule type="expression" dxfId="584" priority="432">
      <formula>F48="日"</formula>
    </cfRule>
  </conditionalFormatting>
  <conditionalFormatting sqref="F52">
    <cfRule type="expression" dxfId="583" priority="433">
      <formula>F48="日"</formula>
    </cfRule>
  </conditionalFormatting>
  <conditionalFormatting sqref="F53">
    <cfRule type="expression" dxfId="582" priority="434">
      <formula>F48="土"</formula>
    </cfRule>
  </conditionalFormatting>
  <conditionalFormatting sqref="N52:N53">
    <cfRule type="containsText" dxfId="581" priority="420" operator="containsText" text="日">
      <formula>NOT(ISERROR(SEARCH("日",N52)))</formula>
    </cfRule>
    <cfRule type="containsText" dxfId="580" priority="421" operator="containsText" text="日">
      <formula>NOT(ISERROR(SEARCH("日",N52)))</formula>
    </cfRule>
    <cfRule type="containsText" dxfId="579" priority="422" operator="containsText" text="土">
      <formula>NOT(ISERROR(SEARCH("土",N52)))</formula>
    </cfRule>
    <cfRule type="expression" dxfId="578" priority="423">
      <formula>WEEKDAY(N52)=7</formula>
    </cfRule>
  </conditionalFormatting>
  <conditionalFormatting sqref="N52">
    <cfRule type="expression" dxfId="577" priority="419">
      <formula>N48="土"</formula>
    </cfRule>
  </conditionalFormatting>
  <conditionalFormatting sqref="N53">
    <cfRule type="expression" dxfId="576" priority="424">
      <formula>N48="日"</formula>
    </cfRule>
  </conditionalFormatting>
  <conditionalFormatting sqref="N52">
    <cfRule type="expression" dxfId="575" priority="425">
      <formula>N48="日"</formula>
    </cfRule>
  </conditionalFormatting>
  <conditionalFormatting sqref="N53">
    <cfRule type="expression" dxfId="574" priority="426">
      <formula>N48="土"</formula>
    </cfRule>
  </conditionalFormatting>
  <conditionalFormatting sqref="O52:O53">
    <cfRule type="containsText" dxfId="573" priority="412" operator="containsText" text="日">
      <formula>NOT(ISERROR(SEARCH("日",O52)))</formula>
    </cfRule>
    <cfRule type="containsText" dxfId="572" priority="413" operator="containsText" text="日">
      <formula>NOT(ISERROR(SEARCH("日",O52)))</formula>
    </cfRule>
    <cfRule type="containsText" dxfId="571" priority="414" operator="containsText" text="土">
      <formula>NOT(ISERROR(SEARCH("土",O52)))</formula>
    </cfRule>
    <cfRule type="expression" dxfId="570" priority="415">
      <formula>WEEKDAY(O52)=7</formula>
    </cfRule>
  </conditionalFormatting>
  <conditionalFormatting sqref="O52">
    <cfRule type="expression" dxfId="569" priority="411">
      <formula>O48="土"</formula>
    </cfRule>
  </conditionalFormatting>
  <conditionalFormatting sqref="O53">
    <cfRule type="expression" dxfId="568" priority="416">
      <formula>O48="日"</formula>
    </cfRule>
  </conditionalFormatting>
  <conditionalFormatting sqref="O52">
    <cfRule type="expression" dxfId="567" priority="417">
      <formula>O48="日"</formula>
    </cfRule>
  </conditionalFormatting>
  <conditionalFormatting sqref="O53">
    <cfRule type="expression" dxfId="566" priority="418">
      <formula>O48="土"</formula>
    </cfRule>
  </conditionalFormatting>
  <conditionalFormatting sqref="V52:V53">
    <cfRule type="containsText" dxfId="565" priority="404" operator="containsText" text="日">
      <formula>NOT(ISERROR(SEARCH("日",V52)))</formula>
    </cfRule>
    <cfRule type="containsText" dxfId="564" priority="405" operator="containsText" text="日">
      <formula>NOT(ISERROR(SEARCH("日",V52)))</formula>
    </cfRule>
    <cfRule type="containsText" dxfId="563" priority="406" operator="containsText" text="土">
      <formula>NOT(ISERROR(SEARCH("土",V52)))</formula>
    </cfRule>
    <cfRule type="expression" dxfId="562" priority="407">
      <formula>WEEKDAY(V52)=7</formula>
    </cfRule>
  </conditionalFormatting>
  <conditionalFormatting sqref="V52">
    <cfRule type="expression" dxfId="561" priority="403">
      <formula>V48="土"</formula>
    </cfRule>
  </conditionalFormatting>
  <conditionalFormatting sqref="V53">
    <cfRule type="expression" dxfId="560" priority="408">
      <formula>V48="日"</formula>
    </cfRule>
  </conditionalFormatting>
  <conditionalFormatting sqref="V52">
    <cfRule type="expression" dxfId="559" priority="409">
      <formula>V48="日"</formula>
    </cfRule>
  </conditionalFormatting>
  <conditionalFormatting sqref="V53">
    <cfRule type="expression" dxfId="558" priority="410">
      <formula>V48="土"</formula>
    </cfRule>
  </conditionalFormatting>
  <conditionalFormatting sqref="AC52:AC53">
    <cfRule type="containsText" dxfId="557" priority="396" operator="containsText" text="日">
      <formula>NOT(ISERROR(SEARCH("日",AC52)))</formula>
    </cfRule>
    <cfRule type="containsText" dxfId="556" priority="397" operator="containsText" text="日">
      <formula>NOT(ISERROR(SEARCH("日",AC52)))</formula>
    </cfRule>
    <cfRule type="containsText" dxfId="555" priority="398" operator="containsText" text="土">
      <formula>NOT(ISERROR(SEARCH("土",AC52)))</formula>
    </cfRule>
    <cfRule type="expression" dxfId="554" priority="399">
      <formula>WEEKDAY(AC52)=7</formula>
    </cfRule>
  </conditionalFormatting>
  <conditionalFormatting sqref="AC52">
    <cfRule type="expression" dxfId="553" priority="395">
      <formula>AC48="土"</formula>
    </cfRule>
  </conditionalFormatting>
  <conditionalFormatting sqref="AC53">
    <cfRule type="expression" dxfId="552" priority="400">
      <formula>AC48="日"</formula>
    </cfRule>
  </conditionalFormatting>
  <conditionalFormatting sqref="AC52">
    <cfRule type="expression" dxfId="551" priority="401">
      <formula>AC48="日"</formula>
    </cfRule>
  </conditionalFormatting>
  <conditionalFormatting sqref="AC53">
    <cfRule type="expression" dxfId="550" priority="402">
      <formula>AC48="土"</formula>
    </cfRule>
  </conditionalFormatting>
  <conditionalFormatting sqref="D60:D61">
    <cfRule type="containsText" dxfId="549" priority="388" operator="containsText" text="日">
      <formula>NOT(ISERROR(SEARCH("日",D60)))</formula>
    </cfRule>
    <cfRule type="containsText" dxfId="548" priority="389" operator="containsText" text="日">
      <formula>NOT(ISERROR(SEARCH("日",D60)))</formula>
    </cfRule>
    <cfRule type="containsText" dxfId="547" priority="390" operator="containsText" text="土">
      <formula>NOT(ISERROR(SEARCH("土",D60)))</formula>
    </cfRule>
    <cfRule type="expression" dxfId="546" priority="391">
      <formula>WEEKDAY(D60)=7</formula>
    </cfRule>
  </conditionalFormatting>
  <conditionalFormatting sqref="D60">
    <cfRule type="expression" dxfId="545" priority="387">
      <formula>D56="土"</formula>
    </cfRule>
  </conditionalFormatting>
  <conditionalFormatting sqref="D61">
    <cfRule type="expression" dxfId="544" priority="392">
      <formula>D56="日"</formula>
    </cfRule>
  </conditionalFormatting>
  <conditionalFormatting sqref="D60">
    <cfRule type="expression" dxfId="543" priority="393">
      <formula>D56="日"</formula>
    </cfRule>
  </conditionalFormatting>
  <conditionalFormatting sqref="D61">
    <cfRule type="expression" dxfId="542" priority="394">
      <formula>D56="土"</formula>
    </cfRule>
  </conditionalFormatting>
  <conditionalFormatting sqref="E60:E61">
    <cfRule type="containsText" dxfId="541" priority="380" operator="containsText" text="日">
      <formula>NOT(ISERROR(SEARCH("日",E60)))</formula>
    </cfRule>
    <cfRule type="containsText" dxfId="540" priority="381" operator="containsText" text="日">
      <formula>NOT(ISERROR(SEARCH("日",E60)))</formula>
    </cfRule>
    <cfRule type="containsText" dxfId="539" priority="382" operator="containsText" text="土">
      <formula>NOT(ISERROR(SEARCH("土",E60)))</formula>
    </cfRule>
    <cfRule type="expression" dxfId="538" priority="383">
      <formula>WEEKDAY(E60)=7</formula>
    </cfRule>
  </conditionalFormatting>
  <conditionalFormatting sqref="E60">
    <cfRule type="expression" dxfId="537" priority="379">
      <formula>E56="土"</formula>
    </cfRule>
  </conditionalFormatting>
  <conditionalFormatting sqref="E61">
    <cfRule type="expression" dxfId="536" priority="384">
      <formula>E56="日"</formula>
    </cfRule>
  </conditionalFormatting>
  <conditionalFormatting sqref="E60">
    <cfRule type="expression" dxfId="535" priority="385">
      <formula>E56="日"</formula>
    </cfRule>
  </conditionalFormatting>
  <conditionalFormatting sqref="E61">
    <cfRule type="expression" dxfId="534" priority="386">
      <formula>E56="土"</formula>
    </cfRule>
  </conditionalFormatting>
  <conditionalFormatting sqref="K60:K61">
    <cfRule type="containsText" dxfId="533" priority="372" operator="containsText" text="日">
      <formula>NOT(ISERROR(SEARCH("日",K60)))</formula>
    </cfRule>
    <cfRule type="containsText" dxfId="532" priority="373" operator="containsText" text="日">
      <formula>NOT(ISERROR(SEARCH("日",K60)))</formula>
    </cfRule>
    <cfRule type="containsText" dxfId="531" priority="374" operator="containsText" text="土">
      <formula>NOT(ISERROR(SEARCH("土",K60)))</formula>
    </cfRule>
    <cfRule type="expression" dxfId="530" priority="375">
      <formula>WEEKDAY(K60)=7</formula>
    </cfRule>
  </conditionalFormatting>
  <conditionalFormatting sqref="K60">
    <cfRule type="expression" dxfId="529" priority="371">
      <formula>K56="土"</formula>
    </cfRule>
  </conditionalFormatting>
  <conditionalFormatting sqref="K61">
    <cfRule type="expression" dxfId="528" priority="376">
      <formula>K56="日"</formula>
    </cfRule>
  </conditionalFormatting>
  <conditionalFormatting sqref="K60">
    <cfRule type="expression" dxfId="527" priority="377">
      <formula>K56="日"</formula>
    </cfRule>
  </conditionalFormatting>
  <conditionalFormatting sqref="K61">
    <cfRule type="expression" dxfId="526" priority="378">
      <formula>K56="土"</formula>
    </cfRule>
  </conditionalFormatting>
  <conditionalFormatting sqref="R60:R61">
    <cfRule type="containsText" dxfId="525" priority="364" operator="containsText" text="日">
      <formula>NOT(ISERROR(SEARCH("日",R60)))</formula>
    </cfRule>
    <cfRule type="containsText" dxfId="524" priority="365" operator="containsText" text="日">
      <formula>NOT(ISERROR(SEARCH("日",R60)))</formula>
    </cfRule>
    <cfRule type="containsText" dxfId="523" priority="366" operator="containsText" text="土">
      <formula>NOT(ISERROR(SEARCH("土",R60)))</formula>
    </cfRule>
    <cfRule type="expression" dxfId="522" priority="367">
      <formula>WEEKDAY(R60)=7</formula>
    </cfRule>
  </conditionalFormatting>
  <conditionalFormatting sqref="R60">
    <cfRule type="expression" dxfId="521" priority="363">
      <formula>R56="土"</formula>
    </cfRule>
  </conditionalFormatting>
  <conditionalFormatting sqref="R61">
    <cfRule type="expression" dxfId="520" priority="368">
      <formula>R56="日"</formula>
    </cfRule>
  </conditionalFormatting>
  <conditionalFormatting sqref="R60">
    <cfRule type="expression" dxfId="519" priority="369">
      <formula>R56="日"</formula>
    </cfRule>
  </conditionalFormatting>
  <conditionalFormatting sqref="R61">
    <cfRule type="expression" dxfId="518" priority="370">
      <formula>R56="土"</formula>
    </cfRule>
  </conditionalFormatting>
  <conditionalFormatting sqref="Y60:Y61">
    <cfRule type="containsText" dxfId="517" priority="356" operator="containsText" text="日">
      <formula>NOT(ISERROR(SEARCH("日",Y60)))</formula>
    </cfRule>
    <cfRule type="containsText" dxfId="516" priority="357" operator="containsText" text="日">
      <formula>NOT(ISERROR(SEARCH("日",Y60)))</formula>
    </cfRule>
    <cfRule type="containsText" dxfId="515" priority="358" operator="containsText" text="土">
      <formula>NOT(ISERROR(SEARCH("土",Y60)))</formula>
    </cfRule>
    <cfRule type="expression" dxfId="514" priority="359">
      <formula>WEEKDAY(Y60)=7</formula>
    </cfRule>
  </conditionalFormatting>
  <conditionalFormatting sqref="Y60">
    <cfRule type="expression" dxfId="513" priority="355">
      <formula>Y56="土"</formula>
    </cfRule>
  </conditionalFormatting>
  <conditionalFormatting sqref="Y61">
    <cfRule type="expression" dxfId="512" priority="360">
      <formula>Y56="日"</formula>
    </cfRule>
  </conditionalFormatting>
  <conditionalFormatting sqref="Y60">
    <cfRule type="expression" dxfId="511" priority="361">
      <formula>Y56="日"</formula>
    </cfRule>
  </conditionalFormatting>
  <conditionalFormatting sqref="Y61">
    <cfRule type="expression" dxfId="510" priority="362">
      <formula>Y56="土"</formula>
    </cfRule>
  </conditionalFormatting>
  <conditionalFormatting sqref="Z60:Z61">
    <cfRule type="containsText" dxfId="509" priority="348" operator="containsText" text="日">
      <formula>NOT(ISERROR(SEARCH("日",Z60)))</formula>
    </cfRule>
    <cfRule type="containsText" dxfId="508" priority="349" operator="containsText" text="日">
      <formula>NOT(ISERROR(SEARCH("日",Z60)))</formula>
    </cfRule>
    <cfRule type="containsText" dxfId="507" priority="350" operator="containsText" text="土">
      <formula>NOT(ISERROR(SEARCH("土",Z60)))</formula>
    </cfRule>
    <cfRule type="expression" dxfId="506" priority="351">
      <formula>WEEKDAY(Z60)=7</formula>
    </cfRule>
  </conditionalFormatting>
  <conditionalFormatting sqref="Z60">
    <cfRule type="expression" dxfId="505" priority="347">
      <formula>Z56="土"</formula>
    </cfRule>
  </conditionalFormatting>
  <conditionalFormatting sqref="Z61">
    <cfRule type="expression" dxfId="504" priority="352">
      <formula>Z56="日"</formula>
    </cfRule>
  </conditionalFormatting>
  <conditionalFormatting sqref="Z60">
    <cfRule type="expression" dxfId="503" priority="353">
      <formula>Z56="日"</formula>
    </cfRule>
  </conditionalFormatting>
  <conditionalFormatting sqref="Z61">
    <cfRule type="expression" dxfId="502" priority="354">
      <formula>Z56="土"</formula>
    </cfRule>
  </conditionalFormatting>
  <conditionalFormatting sqref="AF60:AF61">
    <cfRule type="containsText" dxfId="501" priority="340" operator="containsText" text="日">
      <formula>NOT(ISERROR(SEARCH("日",AF60)))</formula>
    </cfRule>
    <cfRule type="containsText" dxfId="500" priority="341" operator="containsText" text="日">
      <formula>NOT(ISERROR(SEARCH("日",AF60)))</formula>
    </cfRule>
    <cfRule type="containsText" dxfId="499" priority="342" operator="containsText" text="土">
      <formula>NOT(ISERROR(SEARCH("土",AF60)))</formula>
    </cfRule>
    <cfRule type="expression" dxfId="498" priority="343">
      <formula>WEEKDAY(AF60)=7</formula>
    </cfRule>
  </conditionalFormatting>
  <conditionalFormatting sqref="AF60">
    <cfRule type="expression" dxfId="497" priority="339">
      <formula>AF56="土"</formula>
    </cfRule>
  </conditionalFormatting>
  <conditionalFormatting sqref="AF61">
    <cfRule type="expression" dxfId="496" priority="344">
      <formula>AF56="日"</formula>
    </cfRule>
  </conditionalFormatting>
  <conditionalFormatting sqref="AF60">
    <cfRule type="expression" dxfId="495" priority="345">
      <formula>AF56="日"</formula>
    </cfRule>
  </conditionalFormatting>
  <conditionalFormatting sqref="AF61">
    <cfRule type="expression" dxfId="494" priority="346">
      <formula>AF56="土"</formula>
    </cfRule>
  </conditionalFormatting>
  <conditionalFormatting sqref="AG60:AG61">
    <cfRule type="containsText" dxfId="493" priority="332" operator="containsText" text="日">
      <formula>NOT(ISERROR(SEARCH("日",AG60)))</formula>
    </cfRule>
    <cfRule type="containsText" dxfId="492" priority="333" operator="containsText" text="日">
      <formula>NOT(ISERROR(SEARCH("日",AG60)))</formula>
    </cfRule>
    <cfRule type="containsText" dxfId="491" priority="334" operator="containsText" text="土">
      <formula>NOT(ISERROR(SEARCH("土",AG60)))</formula>
    </cfRule>
    <cfRule type="expression" dxfId="490" priority="335">
      <formula>WEEKDAY(AG60)=7</formula>
    </cfRule>
  </conditionalFormatting>
  <conditionalFormatting sqref="AG60">
    <cfRule type="expression" dxfId="489" priority="331">
      <formula>AG56="土"</formula>
    </cfRule>
  </conditionalFormatting>
  <conditionalFormatting sqref="AG61">
    <cfRule type="expression" dxfId="488" priority="336">
      <formula>AG56="日"</formula>
    </cfRule>
  </conditionalFormatting>
  <conditionalFormatting sqref="AG60">
    <cfRule type="expression" dxfId="487" priority="337">
      <formula>AG56="日"</formula>
    </cfRule>
  </conditionalFormatting>
  <conditionalFormatting sqref="AG61">
    <cfRule type="expression" dxfId="486" priority="338">
      <formula>AG56="土"</formula>
    </cfRule>
  </conditionalFormatting>
  <conditionalFormatting sqref="C68:C69">
    <cfRule type="containsText" dxfId="485" priority="324" operator="containsText" text="日">
      <formula>NOT(ISERROR(SEARCH("日",C68)))</formula>
    </cfRule>
    <cfRule type="containsText" dxfId="484" priority="325" operator="containsText" text="日">
      <formula>NOT(ISERROR(SEARCH("日",C68)))</formula>
    </cfRule>
    <cfRule type="containsText" dxfId="483" priority="326" operator="containsText" text="土">
      <formula>NOT(ISERROR(SEARCH("土",C68)))</formula>
    </cfRule>
    <cfRule type="expression" dxfId="482" priority="327">
      <formula>WEEKDAY(C68)=7</formula>
    </cfRule>
  </conditionalFormatting>
  <conditionalFormatting sqref="C68">
    <cfRule type="expression" dxfId="481" priority="323">
      <formula>C64="土"</formula>
    </cfRule>
  </conditionalFormatting>
  <conditionalFormatting sqref="C69">
    <cfRule type="expression" dxfId="480" priority="328">
      <formula>C64="日"</formula>
    </cfRule>
  </conditionalFormatting>
  <conditionalFormatting sqref="C68">
    <cfRule type="expression" dxfId="479" priority="329">
      <formula>C64="日"</formula>
    </cfRule>
  </conditionalFormatting>
  <conditionalFormatting sqref="C69">
    <cfRule type="expression" dxfId="478" priority="330">
      <formula>C64="土"</formula>
    </cfRule>
  </conditionalFormatting>
  <conditionalFormatting sqref="J68:J69">
    <cfRule type="containsText" dxfId="477" priority="316" operator="containsText" text="日">
      <formula>NOT(ISERROR(SEARCH("日",J68)))</formula>
    </cfRule>
    <cfRule type="containsText" dxfId="476" priority="317" operator="containsText" text="日">
      <formula>NOT(ISERROR(SEARCH("日",J68)))</formula>
    </cfRule>
    <cfRule type="containsText" dxfId="475" priority="318" operator="containsText" text="土">
      <formula>NOT(ISERROR(SEARCH("土",J68)))</formula>
    </cfRule>
    <cfRule type="expression" dxfId="474" priority="319">
      <formula>WEEKDAY(J68)=7</formula>
    </cfRule>
  </conditionalFormatting>
  <conditionalFormatting sqref="J68">
    <cfRule type="expression" dxfId="473" priority="315">
      <formula>J64="土"</formula>
    </cfRule>
  </conditionalFormatting>
  <conditionalFormatting sqref="J69">
    <cfRule type="expression" dxfId="472" priority="320">
      <formula>J64="日"</formula>
    </cfRule>
  </conditionalFormatting>
  <conditionalFormatting sqref="J68">
    <cfRule type="expression" dxfId="471" priority="321">
      <formula>J64="日"</formula>
    </cfRule>
  </conditionalFormatting>
  <conditionalFormatting sqref="J69">
    <cfRule type="expression" dxfId="470" priority="322">
      <formula>J64="土"</formula>
    </cfRule>
  </conditionalFormatting>
  <conditionalFormatting sqref="Q68:Q69">
    <cfRule type="containsText" dxfId="469" priority="308" operator="containsText" text="日">
      <formula>NOT(ISERROR(SEARCH("日",Q68)))</formula>
    </cfRule>
    <cfRule type="containsText" dxfId="468" priority="309" operator="containsText" text="日">
      <formula>NOT(ISERROR(SEARCH("日",Q68)))</formula>
    </cfRule>
    <cfRule type="containsText" dxfId="467" priority="310" operator="containsText" text="土">
      <formula>NOT(ISERROR(SEARCH("土",Q68)))</formula>
    </cfRule>
    <cfRule type="expression" dxfId="466" priority="311">
      <formula>WEEKDAY(Q68)=7</formula>
    </cfRule>
  </conditionalFormatting>
  <conditionalFormatting sqref="Q68">
    <cfRule type="expression" dxfId="465" priority="307">
      <formula>Q64="土"</formula>
    </cfRule>
  </conditionalFormatting>
  <conditionalFormatting sqref="Q69">
    <cfRule type="expression" dxfId="464" priority="312">
      <formula>Q64="日"</formula>
    </cfRule>
  </conditionalFormatting>
  <conditionalFormatting sqref="Q68">
    <cfRule type="expression" dxfId="463" priority="313">
      <formula>Q64="日"</formula>
    </cfRule>
  </conditionalFormatting>
  <conditionalFormatting sqref="Q69">
    <cfRule type="expression" dxfId="462" priority="314">
      <formula>Q64="土"</formula>
    </cfRule>
  </conditionalFormatting>
  <conditionalFormatting sqref="W68:W69">
    <cfRule type="containsText" dxfId="461" priority="300" operator="containsText" text="日">
      <formula>NOT(ISERROR(SEARCH("日",W68)))</formula>
    </cfRule>
    <cfRule type="containsText" dxfId="460" priority="301" operator="containsText" text="日">
      <formula>NOT(ISERROR(SEARCH("日",W68)))</formula>
    </cfRule>
    <cfRule type="containsText" dxfId="459" priority="302" operator="containsText" text="土">
      <formula>NOT(ISERROR(SEARCH("土",W68)))</formula>
    </cfRule>
    <cfRule type="expression" dxfId="458" priority="303">
      <formula>WEEKDAY(W68)=7</formula>
    </cfRule>
  </conditionalFormatting>
  <conditionalFormatting sqref="W68">
    <cfRule type="expression" dxfId="457" priority="299">
      <formula>W64="土"</formula>
    </cfRule>
  </conditionalFormatting>
  <conditionalFormatting sqref="W69">
    <cfRule type="expression" dxfId="456" priority="304">
      <formula>W64="日"</formula>
    </cfRule>
  </conditionalFormatting>
  <conditionalFormatting sqref="W68">
    <cfRule type="expression" dxfId="455" priority="305">
      <formula>W64="日"</formula>
    </cfRule>
  </conditionalFormatting>
  <conditionalFormatting sqref="W69">
    <cfRule type="expression" dxfId="454" priority="306">
      <formula>W64="土"</formula>
    </cfRule>
  </conditionalFormatting>
  <conditionalFormatting sqref="X68:X69">
    <cfRule type="containsText" dxfId="453" priority="292" operator="containsText" text="日">
      <formula>NOT(ISERROR(SEARCH("日",X68)))</formula>
    </cfRule>
    <cfRule type="containsText" dxfId="452" priority="293" operator="containsText" text="日">
      <formula>NOT(ISERROR(SEARCH("日",X68)))</formula>
    </cfRule>
    <cfRule type="containsText" dxfId="451" priority="294" operator="containsText" text="土">
      <formula>NOT(ISERROR(SEARCH("土",X68)))</formula>
    </cfRule>
    <cfRule type="expression" dxfId="450" priority="295">
      <formula>WEEKDAY(X68)=7</formula>
    </cfRule>
  </conditionalFormatting>
  <conditionalFormatting sqref="X68">
    <cfRule type="expression" dxfId="449" priority="291">
      <formula>X64="土"</formula>
    </cfRule>
  </conditionalFormatting>
  <conditionalFormatting sqref="X69">
    <cfRule type="expression" dxfId="448" priority="296">
      <formula>X64="日"</formula>
    </cfRule>
  </conditionalFormatting>
  <conditionalFormatting sqref="X68">
    <cfRule type="expression" dxfId="447" priority="297">
      <formula>X64="日"</formula>
    </cfRule>
  </conditionalFormatting>
  <conditionalFormatting sqref="X69">
    <cfRule type="expression" dxfId="446" priority="298">
      <formula>X64="土"</formula>
    </cfRule>
  </conditionalFormatting>
  <conditionalFormatting sqref="AD68:AD69">
    <cfRule type="containsText" dxfId="445" priority="284" operator="containsText" text="日">
      <formula>NOT(ISERROR(SEARCH("日",AD68)))</formula>
    </cfRule>
    <cfRule type="containsText" dxfId="444" priority="285" operator="containsText" text="日">
      <formula>NOT(ISERROR(SEARCH("日",AD68)))</formula>
    </cfRule>
    <cfRule type="containsText" dxfId="443" priority="286" operator="containsText" text="土">
      <formula>NOT(ISERROR(SEARCH("土",AD68)))</formula>
    </cfRule>
    <cfRule type="expression" dxfId="442" priority="287">
      <formula>WEEKDAY(AD68)=7</formula>
    </cfRule>
  </conditionalFormatting>
  <conditionalFormatting sqref="AD68">
    <cfRule type="expression" dxfId="441" priority="283">
      <formula>AD64="土"</formula>
    </cfRule>
  </conditionalFormatting>
  <conditionalFormatting sqref="AD69">
    <cfRule type="expression" dxfId="440" priority="288">
      <formula>AD64="日"</formula>
    </cfRule>
  </conditionalFormatting>
  <conditionalFormatting sqref="AD68">
    <cfRule type="expression" dxfId="439" priority="289">
      <formula>AD64="日"</formula>
    </cfRule>
  </conditionalFormatting>
  <conditionalFormatting sqref="AD69">
    <cfRule type="expression" dxfId="438" priority="290">
      <formula>AD64="土"</formula>
    </cfRule>
  </conditionalFormatting>
  <conditionalFormatting sqref="AE68:AE69">
    <cfRule type="containsText" dxfId="437" priority="276" operator="containsText" text="日">
      <formula>NOT(ISERROR(SEARCH("日",AE68)))</formula>
    </cfRule>
    <cfRule type="containsText" dxfId="436" priority="277" operator="containsText" text="日">
      <formula>NOT(ISERROR(SEARCH("日",AE68)))</formula>
    </cfRule>
    <cfRule type="containsText" dxfId="435" priority="278" operator="containsText" text="土">
      <formula>NOT(ISERROR(SEARCH("土",AE68)))</formula>
    </cfRule>
    <cfRule type="expression" dxfId="434" priority="279">
      <formula>WEEKDAY(AE68)=7</formula>
    </cfRule>
  </conditionalFormatting>
  <conditionalFormatting sqref="AE68">
    <cfRule type="expression" dxfId="433" priority="275">
      <formula>AE64="土"</formula>
    </cfRule>
  </conditionalFormatting>
  <conditionalFormatting sqref="AE69">
    <cfRule type="expression" dxfId="432" priority="280">
      <formula>AE64="日"</formula>
    </cfRule>
  </conditionalFormatting>
  <conditionalFormatting sqref="AE68">
    <cfRule type="expression" dxfId="431" priority="281">
      <formula>AE64="日"</formula>
    </cfRule>
  </conditionalFormatting>
  <conditionalFormatting sqref="AE69">
    <cfRule type="expression" dxfId="430" priority="282">
      <formula>AE64="土"</formula>
    </cfRule>
  </conditionalFormatting>
  <conditionalFormatting sqref="F76:F77">
    <cfRule type="containsText" dxfId="429" priority="268" operator="containsText" text="日">
      <formula>NOT(ISERROR(SEARCH("日",F76)))</formula>
    </cfRule>
    <cfRule type="containsText" dxfId="428" priority="269" operator="containsText" text="日">
      <formula>NOT(ISERROR(SEARCH("日",F76)))</formula>
    </cfRule>
    <cfRule type="containsText" dxfId="427" priority="270" operator="containsText" text="土">
      <formula>NOT(ISERROR(SEARCH("土",F76)))</formula>
    </cfRule>
    <cfRule type="expression" dxfId="426" priority="271">
      <formula>WEEKDAY(F76)=7</formula>
    </cfRule>
  </conditionalFormatting>
  <conditionalFormatting sqref="F76">
    <cfRule type="expression" dxfId="425" priority="267">
      <formula>F72="土"</formula>
    </cfRule>
  </conditionalFormatting>
  <conditionalFormatting sqref="F77">
    <cfRule type="expression" dxfId="424" priority="272">
      <formula>F72="日"</formula>
    </cfRule>
  </conditionalFormatting>
  <conditionalFormatting sqref="F76">
    <cfRule type="expression" dxfId="423" priority="273">
      <formula>F72="日"</formula>
    </cfRule>
  </conditionalFormatting>
  <conditionalFormatting sqref="F77">
    <cfRule type="expression" dxfId="422" priority="274">
      <formula>F72="土"</formula>
    </cfRule>
  </conditionalFormatting>
  <conditionalFormatting sqref="G76:G77">
    <cfRule type="containsText" dxfId="421" priority="260" operator="containsText" text="日">
      <formula>NOT(ISERROR(SEARCH("日",G76)))</formula>
    </cfRule>
    <cfRule type="containsText" dxfId="420" priority="261" operator="containsText" text="日">
      <formula>NOT(ISERROR(SEARCH("日",G76)))</formula>
    </cfRule>
    <cfRule type="containsText" dxfId="419" priority="262" operator="containsText" text="土">
      <formula>NOT(ISERROR(SEARCH("土",G76)))</formula>
    </cfRule>
    <cfRule type="expression" dxfId="418" priority="263">
      <formula>WEEKDAY(G76)=7</formula>
    </cfRule>
  </conditionalFormatting>
  <conditionalFormatting sqref="G76">
    <cfRule type="expression" dxfId="417" priority="259">
      <formula>G72="土"</formula>
    </cfRule>
  </conditionalFormatting>
  <conditionalFormatting sqref="G77">
    <cfRule type="expression" dxfId="416" priority="264">
      <formula>G72="日"</formula>
    </cfRule>
  </conditionalFormatting>
  <conditionalFormatting sqref="G76">
    <cfRule type="expression" dxfId="415" priority="265">
      <formula>G72="日"</formula>
    </cfRule>
  </conditionalFormatting>
  <conditionalFormatting sqref="G77">
    <cfRule type="expression" dxfId="414" priority="266">
      <formula>G72="土"</formula>
    </cfRule>
  </conditionalFormatting>
  <conditionalFormatting sqref="E76:E77">
    <cfRule type="containsText" dxfId="413" priority="252" operator="containsText" text="日">
      <formula>NOT(ISERROR(SEARCH("日",E76)))</formula>
    </cfRule>
    <cfRule type="containsText" dxfId="412" priority="253" operator="containsText" text="日">
      <formula>NOT(ISERROR(SEARCH("日",E76)))</formula>
    </cfRule>
    <cfRule type="containsText" dxfId="411" priority="254" operator="containsText" text="土">
      <formula>NOT(ISERROR(SEARCH("土",E76)))</formula>
    </cfRule>
    <cfRule type="expression" dxfId="410" priority="255">
      <formula>WEEKDAY(E76)=7</formula>
    </cfRule>
  </conditionalFormatting>
  <conditionalFormatting sqref="E76">
    <cfRule type="expression" dxfId="409" priority="251">
      <formula>E72="土"</formula>
    </cfRule>
  </conditionalFormatting>
  <conditionalFormatting sqref="E77">
    <cfRule type="expression" dxfId="408" priority="256">
      <formula>E72="日"</formula>
    </cfRule>
  </conditionalFormatting>
  <conditionalFormatting sqref="E76">
    <cfRule type="expression" dxfId="407" priority="257">
      <formula>E72="日"</formula>
    </cfRule>
  </conditionalFormatting>
  <conditionalFormatting sqref="E77">
    <cfRule type="expression" dxfId="406" priority="258">
      <formula>E72="土"</formula>
    </cfRule>
  </conditionalFormatting>
  <conditionalFormatting sqref="M76:M77">
    <cfRule type="containsText" dxfId="405" priority="244" operator="containsText" text="日">
      <formula>NOT(ISERROR(SEARCH("日",M76)))</formula>
    </cfRule>
    <cfRule type="containsText" dxfId="404" priority="245" operator="containsText" text="日">
      <formula>NOT(ISERROR(SEARCH("日",M76)))</formula>
    </cfRule>
    <cfRule type="containsText" dxfId="403" priority="246" operator="containsText" text="土">
      <formula>NOT(ISERROR(SEARCH("土",M76)))</formula>
    </cfRule>
    <cfRule type="expression" dxfId="402" priority="247">
      <formula>WEEKDAY(M76)=7</formula>
    </cfRule>
  </conditionalFormatting>
  <conditionalFormatting sqref="M76">
    <cfRule type="expression" dxfId="401" priority="243">
      <formula>M72="土"</formula>
    </cfRule>
  </conditionalFormatting>
  <conditionalFormatting sqref="M77">
    <cfRule type="expression" dxfId="400" priority="248">
      <formula>M72="日"</formula>
    </cfRule>
  </conditionalFormatting>
  <conditionalFormatting sqref="M76">
    <cfRule type="expression" dxfId="399" priority="249">
      <formula>M72="日"</formula>
    </cfRule>
  </conditionalFormatting>
  <conditionalFormatting sqref="M77">
    <cfRule type="expression" dxfId="398" priority="250">
      <formula>M72="土"</formula>
    </cfRule>
  </conditionalFormatting>
  <conditionalFormatting sqref="N76:N77">
    <cfRule type="containsText" dxfId="397" priority="236" operator="containsText" text="日">
      <formula>NOT(ISERROR(SEARCH("日",N76)))</formula>
    </cfRule>
    <cfRule type="containsText" dxfId="396" priority="237" operator="containsText" text="日">
      <formula>NOT(ISERROR(SEARCH("日",N76)))</formula>
    </cfRule>
    <cfRule type="containsText" dxfId="395" priority="238" operator="containsText" text="土">
      <formula>NOT(ISERROR(SEARCH("土",N76)))</formula>
    </cfRule>
    <cfRule type="expression" dxfId="394" priority="239">
      <formula>WEEKDAY(N76)=7</formula>
    </cfRule>
  </conditionalFormatting>
  <conditionalFormatting sqref="N76">
    <cfRule type="expression" dxfId="393" priority="235">
      <formula>N72="土"</formula>
    </cfRule>
  </conditionalFormatting>
  <conditionalFormatting sqref="N77">
    <cfRule type="expression" dxfId="392" priority="240">
      <formula>N72="日"</formula>
    </cfRule>
  </conditionalFormatting>
  <conditionalFormatting sqref="N76">
    <cfRule type="expression" dxfId="391" priority="241">
      <formula>N72="日"</formula>
    </cfRule>
  </conditionalFormatting>
  <conditionalFormatting sqref="N77">
    <cfRule type="expression" dxfId="390" priority="242">
      <formula>N72="土"</formula>
    </cfRule>
  </conditionalFormatting>
  <conditionalFormatting sqref="U76:U77">
    <cfRule type="containsText" dxfId="389" priority="228" operator="containsText" text="日">
      <formula>NOT(ISERROR(SEARCH("日",U76)))</formula>
    </cfRule>
    <cfRule type="containsText" dxfId="388" priority="229" operator="containsText" text="日">
      <formula>NOT(ISERROR(SEARCH("日",U76)))</formula>
    </cfRule>
    <cfRule type="containsText" dxfId="387" priority="230" operator="containsText" text="土">
      <formula>NOT(ISERROR(SEARCH("土",U76)))</formula>
    </cfRule>
    <cfRule type="expression" dxfId="386" priority="231">
      <formula>WEEKDAY(U76)=7</formula>
    </cfRule>
  </conditionalFormatting>
  <conditionalFormatting sqref="U76">
    <cfRule type="expression" dxfId="385" priority="227">
      <formula>U72="土"</formula>
    </cfRule>
  </conditionalFormatting>
  <conditionalFormatting sqref="U77">
    <cfRule type="expression" dxfId="384" priority="232">
      <formula>U72="日"</formula>
    </cfRule>
  </conditionalFormatting>
  <conditionalFormatting sqref="U76">
    <cfRule type="expression" dxfId="383" priority="233">
      <formula>U72="日"</formula>
    </cfRule>
  </conditionalFormatting>
  <conditionalFormatting sqref="U77">
    <cfRule type="expression" dxfId="382" priority="234">
      <formula>U72="土"</formula>
    </cfRule>
  </conditionalFormatting>
  <conditionalFormatting sqref="AB76:AB77">
    <cfRule type="containsText" dxfId="381" priority="220" operator="containsText" text="日">
      <formula>NOT(ISERROR(SEARCH("日",AB76)))</formula>
    </cfRule>
    <cfRule type="containsText" dxfId="380" priority="221" operator="containsText" text="日">
      <formula>NOT(ISERROR(SEARCH("日",AB76)))</formula>
    </cfRule>
    <cfRule type="containsText" dxfId="379" priority="222" operator="containsText" text="土">
      <formula>NOT(ISERROR(SEARCH("土",AB76)))</formula>
    </cfRule>
    <cfRule type="expression" dxfId="378" priority="223">
      <formula>WEEKDAY(AB76)=7</formula>
    </cfRule>
  </conditionalFormatting>
  <conditionalFormatting sqref="AB76">
    <cfRule type="expression" dxfId="377" priority="219">
      <formula>AB72="土"</formula>
    </cfRule>
  </conditionalFormatting>
  <conditionalFormatting sqref="AB77">
    <cfRule type="expression" dxfId="376" priority="224">
      <formula>AB72="日"</formula>
    </cfRule>
  </conditionalFormatting>
  <conditionalFormatting sqref="AB76">
    <cfRule type="expression" dxfId="375" priority="225">
      <formula>AB72="日"</formula>
    </cfRule>
  </conditionalFormatting>
  <conditionalFormatting sqref="AB77">
    <cfRule type="expression" dxfId="374" priority="226">
      <formula>AB72="土"</formula>
    </cfRule>
  </conditionalFormatting>
  <conditionalFormatting sqref="D84:D85">
    <cfRule type="containsText" dxfId="373" priority="212" operator="containsText" text="日">
      <formula>NOT(ISERROR(SEARCH("日",D84)))</formula>
    </cfRule>
    <cfRule type="containsText" dxfId="372" priority="213" operator="containsText" text="日">
      <formula>NOT(ISERROR(SEARCH("日",D84)))</formula>
    </cfRule>
    <cfRule type="containsText" dxfId="371" priority="214" operator="containsText" text="土">
      <formula>NOT(ISERROR(SEARCH("土",D84)))</formula>
    </cfRule>
    <cfRule type="expression" dxfId="370" priority="215">
      <formula>WEEKDAY(D84)=7</formula>
    </cfRule>
  </conditionalFormatting>
  <conditionalFormatting sqref="D84">
    <cfRule type="expression" dxfId="369" priority="211">
      <formula>D80="土"</formula>
    </cfRule>
  </conditionalFormatting>
  <conditionalFormatting sqref="D85">
    <cfRule type="expression" dxfId="368" priority="216">
      <formula>D80="日"</formula>
    </cfRule>
  </conditionalFormatting>
  <conditionalFormatting sqref="D84">
    <cfRule type="expression" dxfId="367" priority="217">
      <formula>D80="日"</formula>
    </cfRule>
  </conditionalFormatting>
  <conditionalFormatting sqref="D85">
    <cfRule type="expression" dxfId="366" priority="218">
      <formula>D80="土"</formula>
    </cfRule>
  </conditionalFormatting>
  <conditionalFormatting sqref="E84:E85">
    <cfRule type="containsText" dxfId="365" priority="204" operator="containsText" text="日">
      <formula>NOT(ISERROR(SEARCH("日",E84)))</formula>
    </cfRule>
    <cfRule type="containsText" dxfId="364" priority="205" operator="containsText" text="日">
      <formula>NOT(ISERROR(SEARCH("日",E84)))</formula>
    </cfRule>
    <cfRule type="containsText" dxfId="363" priority="206" operator="containsText" text="土">
      <formula>NOT(ISERROR(SEARCH("土",E84)))</formula>
    </cfRule>
    <cfRule type="expression" dxfId="362" priority="207">
      <formula>WEEKDAY(E84)=7</formula>
    </cfRule>
  </conditionalFormatting>
  <conditionalFormatting sqref="E84">
    <cfRule type="expression" dxfId="361" priority="203">
      <formula>E80="土"</formula>
    </cfRule>
  </conditionalFormatting>
  <conditionalFormatting sqref="E85">
    <cfRule type="expression" dxfId="360" priority="208">
      <formula>E80="日"</formula>
    </cfRule>
  </conditionalFormatting>
  <conditionalFormatting sqref="E84">
    <cfRule type="expression" dxfId="359" priority="209">
      <formula>E80="日"</formula>
    </cfRule>
  </conditionalFormatting>
  <conditionalFormatting sqref="E85">
    <cfRule type="expression" dxfId="358" priority="210">
      <formula>E80="土"</formula>
    </cfRule>
  </conditionalFormatting>
  <conditionalFormatting sqref="K84:K85">
    <cfRule type="containsText" dxfId="357" priority="196" operator="containsText" text="日">
      <formula>NOT(ISERROR(SEARCH("日",K84)))</formula>
    </cfRule>
    <cfRule type="containsText" dxfId="356" priority="197" operator="containsText" text="日">
      <formula>NOT(ISERROR(SEARCH("日",K84)))</formula>
    </cfRule>
    <cfRule type="containsText" dxfId="355" priority="198" operator="containsText" text="土">
      <formula>NOT(ISERROR(SEARCH("土",K84)))</formula>
    </cfRule>
    <cfRule type="expression" dxfId="354" priority="199">
      <formula>WEEKDAY(K84)=7</formula>
    </cfRule>
  </conditionalFormatting>
  <conditionalFormatting sqref="K84">
    <cfRule type="expression" dxfId="353" priority="195">
      <formula>K80="土"</formula>
    </cfRule>
  </conditionalFormatting>
  <conditionalFormatting sqref="K85">
    <cfRule type="expression" dxfId="352" priority="200">
      <formula>K80="日"</formula>
    </cfRule>
  </conditionalFormatting>
  <conditionalFormatting sqref="K84">
    <cfRule type="expression" dxfId="351" priority="201">
      <formula>K80="日"</formula>
    </cfRule>
  </conditionalFormatting>
  <conditionalFormatting sqref="K85">
    <cfRule type="expression" dxfId="350" priority="202">
      <formula>K80="土"</formula>
    </cfRule>
  </conditionalFormatting>
  <conditionalFormatting sqref="L84:L85">
    <cfRule type="containsText" dxfId="349" priority="188" operator="containsText" text="日">
      <formula>NOT(ISERROR(SEARCH("日",L84)))</formula>
    </cfRule>
    <cfRule type="containsText" dxfId="348" priority="189" operator="containsText" text="日">
      <formula>NOT(ISERROR(SEARCH("日",L84)))</formula>
    </cfRule>
    <cfRule type="containsText" dxfId="347" priority="190" operator="containsText" text="土">
      <formula>NOT(ISERROR(SEARCH("土",L84)))</formula>
    </cfRule>
    <cfRule type="expression" dxfId="346" priority="191">
      <formula>WEEKDAY(L84)=7</formula>
    </cfRule>
  </conditionalFormatting>
  <conditionalFormatting sqref="L84">
    <cfRule type="expression" dxfId="345" priority="187">
      <formula>L80="土"</formula>
    </cfRule>
  </conditionalFormatting>
  <conditionalFormatting sqref="L85">
    <cfRule type="expression" dxfId="344" priority="192">
      <formula>L80="日"</formula>
    </cfRule>
  </conditionalFormatting>
  <conditionalFormatting sqref="L84">
    <cfRule type="expression" dxfId="343" priority="193">
      <formula>L80="日"</formula>
    </cfRule>
  </conditionalFormatting>
  <conditionalFormatting sqref="L85">
    <cfRule type="expression" dxfId="342" priority="194">
      <formula>L80="土"</formula>
    </cfRule>
  </conditionalFormatting>
  <conditionalFormatting sqref="R84:R85">
    <cfRule type="containsText" dxfId="341" priority="180" operator="containsText" text="日">
      <formula>NOT(ISERROR(SEARCH("日",R84)))</formula>
    </cfRule>
    <cfRule type="containsText" dxfId="340" priority="181" operator="containsText" text="日">
      <formula>NOT(ISERROR(SEARCH("日",R84)))</formula>
    </cfRule>
    <cfRule type="containsText" dxfId="339" priority="182" operator="containsText" text="土">
      <formula>NOT(ISERROR(SEARCH("土",R84)))</formula>
    </cfRule>
    <cfRule type="expression" dxfId="338" priority="183">
      <formula>WEEKDAY(R84)=7</formula>
    </cfRule>
  </conditionalFormatting>
  <conditionalFormatting sqref="R84">
    <cfRule type="expression" dxfId="337" priority="179">
      <formula>R80="土"</formula>
    </cfRule>
  </conditionalFormatting>
  <conditionalFormatting sqref="R85">
    <cfRule type="expression" dxfId="336" priority="184">
      <formula>R80="日"</formula>
    </cfRule>
  </conditionalFormatting>
  <conditionalFormatting sqref="R84">
    <cfRule type="expression" dxfId="335" priority="185">
      <formula>R80="日"</formula>
    </cfRule>
  </conditionalFormatting>
  <conditionalFormatting sqref="R85">
    <cfRule type="expression" dxfId="334" priority="186">
      <formula>R80="土"</formula>
    </cfRule>
  </conditionalFormatting>
  <conditionalFormatting sqref="Z84:Z85">
    <cfRule type="containsText" dxfId="333" priority="172" operator="containsText" text="日">
      <formula>NOT(ISERROR(SEARCH("日",Z84)))</formula>
    </cfRule>
    <cfRule type="containsText" dxfId="332" priority="173" operator="containsText" text="日">
      <formula>NOT(ISERROR(SEARCH("日",Z84)))</formula>
    </cfRule>
    <cfRule type="containsText" dxfId="331" priority="174" operator="containsText" text="土">
      <formula>NOT(ISERROR(SEARCH("土",Z84)))</formula>
    </cfRule>
    <cfRule type="expression" dxfId="330" priority="175">
      <formula>WEEKDAY(Z84)=7</formula>
    </cfRule>
  </conditionalFormatting>
  <conditionalFormatting sqref="Z84">
    <cfRule type="expression" dxfId="329" priority="171">
      <formula>Z80="土"</formula>
    </cfRule>
  </conditionalFormatting>
  <conditionalFormatting sqref="Z85">
    <cfRule type="expression" dxfId="328" priority="176">
      <formula>Z80="日"</formula>
    </cfRule>
  </conditionalFormatting>
  <conditionalFormatting sqref="Z84">
    <cfRule type="expression" dxfId="327" priority="177">
      <formula>Z80="日"</formula>
    </cfRule>
  </conditionalFormatting>
  <conditionalFormatting sqref="Z85">
    <cfRule type="expression" dxfId="326" priority="178">
      <formula>Z80="土"</formula>
    </cfRule>
  </conditionalFormatting>
  <conditionalFormatting sqref="H92:H93">
    <cfRule type="containsText" dxfId="325" priority="164" operator="containsText" text="日">
      <formula>NOT(ISERROR(SEARCH("日",H92)))</formula>
    </cfRule>
    <cfRule type="containsText" dxfId="324" priority="165" operator="containsText" text="日">
      <formula>NOT(ISERROR(SEARCH("日",H92)))</formula>
    </cfRule>
    <cfRule type="containsText" dxfId="323" priority="166" operator="containsText" text="土">
      <formula>NOT(ISERROR(SEARCH("土",H92)))</formula>
    </cfRule>
    <cfRule type="expression" dxfId="322" priority="167">
      <formula>WEEKDAY(H92)=7</formula>
    </cfRule>
  </conditionalFormatting>
  <conditionalFormatting sqref="H92">
    <cfRule type="expression" dxfId="321" priority="163">
      <formula>H88="土"</formula>
    </cfRule>
  </conditionalFormatting>
  <conditionalFormatting sqref="H93">
    <cfRule type="expression" dxfId="320" priority="168">
      <formula>H88="日"</formula>
    </cfRule>
  </conditionalFormatting>
  <conditionalFormatting sqref="H92">
    <cfRule type="expression" dxfId="319" priority="169">
      <formula>H88="日"</formula>
    </cfRule>
  </conditionalFormatting>
  <conditionalFormatting sqref="H93">
    <cfRule type="expression" dxfId="318" priority="170">
      <formula>H88="土"</formula>
    </cfRule>
  </conditionalFormatting>
  <conditionalFormatting sqref="I92:I93">
    <cfRule type="containsText" dxfId="317" priority="156" operator="containsText" text="日">
      <formula>NOT(ISERROR(SEARCH("日",I92)))</formula>
    </cfRule>
    <cfRule type="containsText" dxfId="316" priority="157" operator="containsText" text="日">
      <formula>NOT(ISERROR(SEARCH("日",I92)))</formula>
    </cfRule>
    <cfRule type="containsText" dxfId="315" priority="158" operator="containsText" text="土">
      <formula>NOT(ISERROR(SEARCH("土",I92)))</formula>
    </cfRule>
    <cfRule type="expression" dxfId="314" priority="159">
      <formula>WEEKDAY(I92)=7</formula>
    </cfRule>
  </conditionalFormatting>
  <conditionalFormatting sqref="I92">
    <cfRule type="expression" dxfId="313" priority="155">
      <formula>I88="土"</formula>
    </cfRule>
  </conditionalFormatting>
  <conditionalFormatting sqref="I93">
    <cfRule type="expression" dxfId="312" priority="160">
      <formula>I88="日"</formula>
    </cfRule>
  </conditionalFormatting>
  <conditionalFormatting sqref="I92">
    <cfRule type="expression" dxfId="311" priority="161">
      <formula>I88="日"</formula>
    </cfRule>
  </conditionalFormatting>
  <conditionalFormatting sqref="I93">
    <cfRule type="expression" dxfId="310" priority="162">
      <formula>I88="土"</formula>
    </cfRule>
  </conditionalFormatting>
  <conditionalFormatting sqref="O92:O93">
    <cfRule type="containsText" dxfId="309" priority="148" operator="containsText" text="日">
      <formula>NOT(ISERROR(SEARCH("日",O92)))</formula>
    </cfRule>
    <cfRule type="containsText" dxfId="308" priority="149" operator="containsText" text="日">
      <formula>NOT(ISERROR(SEARCH("日",O92)))</formula>
    </cfRule>
    <cfRule type="containsText" dxfId="307" priority="150" operator="containsText" text="土">
      <formula>NOT(ISERROR(SEARCH("土",O92)))</formula>
    </cfRule>
    <cfRule type="expression" dxfId="306" priority="151">
      <formula>WEEKDAY(O92)=7</formula>
    </cfRule>
  </conditionalFormatting>
  <conditionalFormatting sqref="O92">
    <cfRule type="expression" dxfId="305" priority="147">
      <formula>O88="土"</formula>
    </cfRule>
  </conditionalFormatting>
  <conditionalFormatting sqref="O93">
    <cfRule type="expression" dxfId="304" priority="152">
      <formula>O88="日"</formula>
    </cfRule>
  </conditionalFormatting>
  <conditionalFormatting sqref="O92">
    <cfRule type="expression" dxfId="303" priority="153">
      <formula>O88="日"</formula>
    </cfRule>
  </conditionalFormatting>
  <conditionalFormatting sqref="O93">
    <cfRule type="expression" dxfId="302" priority="154">
      <formula>O88="土"</formula>
    </cfRule>
  </conditionalFormatting>
  <conditionalFormatting sqref="P92:P93">
    <cfRule type="containsText" dxfId="301" priority="140" operator="containsText" text="日">
      <formula>NOT(ISERROR(SEARCH("日",P92)))</formula>
    </cfRule>
    <cfRule type="containsText" dxfId="300" priority="141" operator="containsText" text="日">
      <formula>NOT(ISERROR(SEARCH("日",P92)))</formula>
    </cfRule>
    <cfRule type="containsText" dxfId="299" priority="142" operator="containsText" text="土">
      <formula>NOT(ISERROR(SEARCH("土",P92)))</formula>
    </cfRule>
    <cfRule type="expression" dxfId="298" priority="143">
      <formula>WEEKDAY(P92)=7</formula>
    </cfRule>
  </conditionalFormatting>
  <conditionalFormatting sqref="P92">
    <cfRule type="expression" dxfId="297" priority="139">
      <formula>P88="土"</formula>
    </cfRule>
  </conditionalFormatting>
  <conditionalFormatting sqref="P93">
    <cfRule type="expression" dxfId="296" priority="144">
      <formula>P88="日"</formula>
    </cfRule>
  </conditionalFormatting>
  <conditionalFormatting sqref="P92">
    <cfRule type="expression" dxfId="295" priority="145">
      <formula>P88="日"</formula>
    </cfRule>
  </conditionalFormatting>
  <conditionalFormatting sqref="P93">
    <cfRule type="expression" dxfId="294" priority="146">
      <formula>P88="土"</formula>
    </cfRule>
  </conditionalFormatting>
  <conditionalFormatting sqref="V92:V93">
    <cfRule type="containsText" dxfId="293" priority="124" operator="containsText" text="日">
      <formula>NOT(ISERROR(SEARCH("日",V92)))</formula>
    </cfRule>
    <cfRule type="containsText" dxfId="292" priority="125" operator="containsText" text="日">
      <formula>NOT(ISERROR(SEARCH("日",V92)))</formula>
    </cfRule>
    <cfRule type="containsText" dxfId="291" priority="126" operator="containsText" text="土">
      <formula>NOT(ISERROR(SEARCH("土",V92)))</formula>
    </cfRule>
    <cfRule type="expression" dxfId="290" priority="127">
      <formula>WEEKDAY(V92)=7</formula>
    </cfRule>
  </conditionalFormatting>
  <conditionalFormatting sqref="V92">
    <cfRule type="expression" dxfId="289" priority="123">
      <formula>V88="土"</formula>
    </cfRule>
  </conditionalFormatting>
  <conditionalFormatting sqref="V93">
    <cfRule type="expression" dxfId="288" priority="128">
      <formula>V88="日"</formula>
    </cfRule>
  </conditionalFormatting>
  <conditionalFormatting sqref="V92">
    <cfRule type="expression" dxfId="287" priority="129">
      <formula>V88="日"</formula>
    </cfRule>
  </conditionalFormatting>
  <conditionalFormatting sqref="V93">
    <cfRule type="expression" dxfId="286" priority="130">
      <formula>V88="土"</formula>
    </cfRule>
  </conditionalFormatting>
  <conditionalFormatting sqref="AC92:AC93">
    <cfRule type="containsText" dxfId="285" priority="116" operator="containsText" text="日">
      <formula>NOT(ISERROR(SEARCH("日",AC92)))</formula>
    </cfRule>
    <cfRule type="containsText" dxfId="284" priority="117" operator="containsText" text="日">
      <formula>NOT(ISERROR(SEARCH("日",AC92)))</formula>
    </cfRule>
    <cfRule type="containsText" dxfId="283" priority="118" operator="containsText" text="土">
      <formula>NOT(ISERROR(SEARCH("土",AC92)))</formula>
    </cfRule>
    <cfRule type="expression" dxfId="282" priority="119">
      <formula>WEEKDAY(AC92)=7</formula>
    </cfRule>
  </conditionalFormatting>
  <conditionalFormatting sqref="AC92">
    <cfRule type="expression" dxfId="281" priority="115">
      <formula>AC88="土"</formula>
    </cfRule>
  </conditionalFormatting>
  <conditionalFormatting sqref="AC93">
    <cfRule type="expression" dxfId="280" priority="120">
      <formula>AC88="日"</formula>
    </cfRule>
  </conditionalFormatting>
  <conditionalFormatting sqref="AC92">
    <cfRule type="expression" dxfId="279" priority="121">
      <formula>AC88="日"</formula>
    </cfRule>
  </conditionalFormatting>
  <conditionalFormatting sqref="AC93">
    <cfRule type="expression" dxfId="278" priority="122">
      <formula>AC88="土"</formula>
    </cfRule>
  </conditionalFormatting>
  <conditionalFormatting sqref="AD92:AD93">
    <cfRule type="containsText" dxfId="277" priority="108" operator="containsText" text="日">
      <formula>NOT(ISERROR(SEARCH("日",AD92)))</formula>
    </cfRule>
    <cfRule type="containsText" dxfId="276" priority="109" operator="containsText" text="日">
      <formula>NOT(ISERROR(SEARCH("日",AD92)))</formula>
    </cfRule>
    <cfRule type="containsText" dxfId="275" priority="110" operator="containsText" text="土">
      <formula>NOT(ISERROR(SEARCH("土",AD92)))</formula>
    </cfRule>
    <cfRule type="expression" dxfId="274" priority="111">
      <formula>WEEKDAY(AD92)=7</formula>
    </cfRule>
  </conditionalFormatting>
  <conditionalFormatting sqref="AD92">
    <cfRule type="expression" dxfId="273" priority="107">
      <formula>AD88="土"</formula>
    </cfRule>
  </conditionalFormatting>
  <conditionalFormatting sqref="AD93">
    <cfRule type="expression" dxfId="272" priority="112">
      <formula>AD88="日"</formula>
    </cfRule>
  </conditionalFormatting>
  <conditionalFormatting sqref="AD92">
    <cfRule type="expression" dxfId="271" priority="113">
      <formula>AD88="日"</formula>
    </cfRule>
  </conditionalFormatting>
  <conditionalFormatting sqref="AD93">
    <cfRule type="expression" dxfId="270" priority="114">
      <formula>AD88="土"</formula>
    </cfRule>
  </conditionalFormatting>
  <conditionalFormatting sqref="E100:E101">
    <cfRule type="containsText" dxfId="269" priority="100" operator="containsText" text="日">
      <formula>NOT(ISERROR(SEARCH("日",E100)))</formula>
    </cfRule>
    <cfRule type="containsText" dxfId="268" priority="101" operator="containsText" text="日">
      <formula>NOT(ISERROR(SEARCH("日",E100)))</formula>
    </cfRule>
    <cfRule type="containsText" dxfId="267" priority="102" operator="containsText" text="土">
      <formula>NOT(ISERROR(SEARCH("土",E100)))</formula>
    </cfRule>
    <cfRule type="expression" dxfId="266" priority="103">
      <formula>WEEKDAY(E100)=7</formula>
    </cfRule>
  </conditionalFormatting>
  <conditionalFormatting sqref="E100">
    <cfRule type="expression" dxfId="265" priority="99">
      <formula>E96="土"</formula>
    </cfRule>
  </conditionalFormatting>
  <conditionalFormatting sqref="E101">
    <cfRule type="expression" dxfId="264" priority="104">
      <formula>E96="日"</formula>
    </cfRule>
  </conditionalFormatting>
  <conditionalFormatting sqref="E100">
    <cfRule type="expression" dxfId="263" priority="105">
      <formula>E96="日"</formula>
    </cfRule>
  </conditionalFormatting>
  <conditionalFormatting sqref="E101">
    <cfRule type="expression" dxfId="262" priority="106">
      <formula>E96="土"</formula>
    </cfRule>
  </conditionalFormatting>
  <conditionalFormatting sqref="F100:F101">
    <cfRule type="containsText" dxfId="261" priority="92" operator="containsText" text="日">
      <formula>NOT(ISERROR(SEARCH("日",F100)))</formula>
    </cfRule>
    <cfRule type="containsText" dxfId="260" priority="93" operator="containsText" text="日">
      <formula>NOT(ISERROR(SEARCH("日",F100)))</formula>
    </cfRule>
    <cfRule type="containsText" dxfId="259" priority="94" operator="containsText" text="土">
      <formula>NOT(ISERROR(SEARCH("土",F100)))</formula>
    </cfRule>
    <cfRule type="expression" dxfId="258" priority="95">
      <formula>WEEKDAY(F100)=7</formula>
    </cfRule>
  </conditionalFormatting>
  <conditionalFormatting sqref="F100">
    <cfRule type="expression" dxfId="257" priority="91">
      <formula>F96="土"</formula>
    </cfRule>
  </conditionalFormatting>
  <conditionalFormatting sqref="F101">
    <cfRule type="expression" dxfId="256" priority="96">
      <formula>F96="日"</formula>
    </cfRule>
  </conditionalFormatting>
  <conditionalFormatting sqref="F100">
    <cfRule type="expression" dxfId="255" priority="97">
      <formula>F96="日"</formula>
    </cfRule>
  </conditionalFormatting>
  <conditionalFormatting sqref="F101">
    <cfRule type="expression" dxfId="254" priority="98">
      <formula>F96="土"</formula>
    </cfRule>
  </conditionalFormatting>
  <conditionalFormatting sqref="L100:L101">
    <cfRule type="containsText" dxfId="253" priority="84" operator="containsText" text="日">
      <formula>NOT(ISERROR(SEARCH("日",L100)))</formula>
    </cfRule>
    <cfRule type="containsText" dxfId="252" priority="85" operator="containsText" text="日">
      <formula>NOT(ISERROR(SEARCH("日",L100)))</formula>
    </cfRule>
    <cfRule type="containsText" dxfId="251" priority="86" operator="containsText" text="土">
      <formula>NOT(ISERROR(SEARCH("土",L100)))</formula>
    </cfRule>
    <cfRule type="expression" dxfId="250" priority="87">
      <formula>WEEKDAY(L100)=7</formula>
    </cfRule>
  </conditionalFormatting>
  <conditionalFormatting sqref="L100">
    <cfRule type="expression" dxfId="249" priority="83">
      <formula>L96="土"</formula>
    </cfRule>
  </conditionalFormatting>
  <conditionalFormatting sqref="L101">
    <cfRule type="expression" dxfId="248" priority="88">
      <formula>L96="日"</formula>
    </cfRule>
  </conditionalFormatting>
  <conditionalFormatting sqref="L100">
    <cfRule type="expression" dxfId="247" priority="89">
      <formula>L96="日"</formula>
    </cfRule>
  </conditionalFormatting>
  <conditionalFormatting sqref="L101">
    <cfRule type="expression" dxfId="246" priority="90">
      <formula>L96="土"</formula>
    </cfRule>
  </conditionalFormatting>
  <conditionalFormatting sqref="S100:S101">
    <cfRule type="containsText" dxfId="245" priority="76" operator="containsText" text="日">
      <formula>NOT(ISERROR(SEARCH("日",S100)))</formula>
    </cfRule>
    <cfRule type="containsText" dxfId="244" priority="77" operator="containsText" text="日">
      <formula>NOT(ISERROR(SEARCH("日",S100)))</formula>
    </cfRule>
    <cfRule type="containsText" dxfId="243" priority="78" operator="containsText" text="土">
      <formula>NOT(ISERROR(SEARCH("土",S100)))</formula>
    </cfRule>
    <cfRule type="expression" dxfId="242" priority="79">
      <formula>WEEKDAY(S100)=7</formula>
    </cfRule>
  </conditionalFormatting>
  <conditionalFormatting sqref="S100">
    <cfRule type="expression" dxfId="241" priority="75">
      <formula>S96="土"</formula>
    </cfRule>
  </conditionalFormatting>
  <conditionalFormatting sqref="S101">
    <cfRule type="expression" dxfId="240" priority="80">
      <formula>S96="日"</formula>
    </cfRule>
  </conditionalFormatting>
  <conditionalFormatting sqref="S100">
    <cfRule type="expression" dxfId="239" priority="81">
      <formula>S96="日"</formula>
    </cfRule>
  </conditionalFormatting>
  <conditionalFormatting sqref="S101">
    <cfRule type="expression" dxfId="238" priority="82">
      <formula>S96="土"</formula>
    </cfRule>
  </conditionalFormatting>
  <conditionalFormatting sqref="T100:T101">
    <cfRule type="containsText" dxfId="237" priority="68" operator="containsText" text="日">
      <formula>NOT(ISERROR(SEARCH("日",T100)))</formula>
    </cfRule>
    <cfRule type="containsText" dxfId="236" priority="69" operator="containsText" text="日">
      <formula>NOT(ISERROR(SEARCH("日",T100)))</formula>
    </cfRule>
    <cfRule type="containsText" dxfId="235" priority="70" operator="containsText" text="土">
      <formula>NOT(ISERROR(SEARCH("土",T100)))</formula>
    </cfRule>
    <cfRule type="expression" dxfId="234" priority="71">
      <formula>WEEKDAY(T100)=7</formula>
    </cfRule>
  </conditionalFormatting>
  <conditionalFormatting sqref="T100">
    <cfRule type="expression" dxfId="233" priority="67">
      <formula>T96="土"</formula>
    </cfRule>
  </conditionalFormatting>
  <conditionalFormatting sqref="T101">
    <cfRule type="expression" dxfId="232" priority="72">
      <formula>T96="日"</formula>
    </cfRule>
  </conditionalFormatting>
  <conditionalFormatting sqref="T100">
    <cfRule type="expression" dxfId="231" priority="73">
      <formula>T96="日"</formula>
    </cfRule>
  </conditionalFormatting>
  <conditionalFormatting sqref="T101">
    <cfRule type="expression" dxfId="230" priority="74">
      <formula>T96="土"</formula>
    </cfRule>
  </conditionalFormatting>
  <conditionalFormatting sqref="Z100:Z101">
    <cfRule type="containsText" dxfId="229" priority="60" operator="containsText" text="日">
      <formula>NOT(ISERROR(SEARCH("日",Z100)))</formula>
    </cfRule>
    <cfRule type="containsText" dxfId="228" priority="61" operator="containsText" text="日">
      <formula>NOT(ISERROR(SEARCH("日",Z100)))</formula>
    </cfRule>
    <cfRule type="containsText" dxfId="227" priority="62" operator="containsText" text="土">
      <formula>NOT(ISERROR(SEARCH("土",Z100)))</formula>
    </cfRule>
    <cfRule type="expression" dxfId="226" priority="63">
      <formula>WEEKDAY(Z100)=7</formula>
    </cfRule>
  </conditionalFormatting>
  <conditionalFormatting sqref="Z100">
    <cfRule type="expression" dxfId="225" priority="59">
      <formula>Z96="土"</formula>
    </cfRule>
  </conditionalFormatting>
  <conditionalFormatting sqref="Z101">
    <cfRule type="expression" dxfId="224" priority="64">
      <formula>Z96="日"</formula>
    </cfRule>
  </conditionalFormatting>
  <conditionalFormatting sqref="Z100">
    <cfRule type="expression" dxfId="223" priority="65">
      <formula>Z96="日"</formula>
    </cfRule>
  </conditionalFormatting>
  <conditionalFormatting sqref="Z101">
    <cfRule type="expression" dxfId="222" priority="66">
      <formula>Z96="土"</formula>
    </cfRule>
  </conditionalFormatting>
  <conditionalFormatting sqref="AA100:AA101">
    <cfRule type="containsText" dxfId="221" priority="52" operator="containsText" text="日">
      <formula>NOT(ISERROR(SEARCH("日",AA100)))</formula>
    </cfRule>
    <cfRule type="containsText" dxfId="220" priority="53" operator="containsText" text="日">
      <formula>NOT(ISERROR(SEARCH("日",AA100)))</formula>
    </cfRule>
    <cfRule type="containsText" dxfId="219" priority="54" operator="containsText" text="土">
      <formula>NOT(ISERROR(SEARCH("土",AA100)))</formula>
    </cfRule>
    <cfRule type="expression" dxfId="218" priority="55">
      <formula>WEEKDAY(AA100)=7</formula>
    </cfRule>
  </conditionalFormatting>
  <conditionalFormatting sqref="AA100">
    <cfRule type="expression" dxfId="217" priority="51">
      <formula>AA96="土"</formula>
    </cfRule>
  </conditionalFormatting>
  <conditionalFormatting sqref="AA101">
    <cfRule type="expression" dxfId="216" priority="56">
      <formula>AA96="日"</formula>
    </cfRule>
  </conditionalFormatting>
  <conditionalFormatting sqref="AA100">
    <cfRule type="expression" dxfId="215" priority="57">
      <formula>AA96="日"</formula>
    </cfRule>
  </conditionalFormatting>
  <conditionalFormatting sqref="AA101">
    <cfRule type="expression" dxfId="214" priority="58">
      <formula>AA96="土"</formula>
    </cfRule>
  </conditionalFormatting>
  <conditionalFormatting sqref="AD100:AD101">
    <cfRule type="containsText" dxfId="213" priority="44" operator="containsText" text="日">
      <formula>NOT(ISERROR(SEARCH("日",AD100)))</formula>
    </cfRule>
    <cfRule type="containsText" dxfId="212" priority="45" operator="containsText" text="日">
      <formula>NOT(ISERROR(SEARCH("日",AD100)))</formula>
    </cfRule>
    <cfRule type="containsText" dxfId="211" priority="46" operator="containsText" text="土">
      <formula>NOT(ISERROR(SEARCH("土",AD100)))</formula>
    </cfRule>
    <cfRule type="expression" dxfId="210" priority="47">
      <formula>WEEKDAY(AD100)=7</formula>
    </cfRule>
  </conditionalFormatting>
  <conditionalFormatting sqref="AD100">
    <cfRule type="expression" dxfId="209" priority="43">
      <formula>AD96="土"</formula>
    </cfRule>
  </conditionalFormatting>
  <conditionalFormatting sqref="AD101">
    <cfRule type="expression" dxfId="208" priority="48">
      <formula>AD96="日"</formula>
    </cfRule>
  </conditionalFormatting>
  <conditionalFormatting sqref="AD100">
    <cfRule type="expression" dxfId="207" priority="49">
      <formula>AD96="日"</formula>
    </cfRule>
  </conditionalFormatting>
  <conditionalFormatting sqref="AD101">
    <cfRule type="expression" dxfId="206" priority="50">
      <formula>AD96="土"</formula>
    </cfRule>
  </conditionalFormatting>
  <conditionalFormatting sqref="D108:D109">
    <cfRule type="containsText" dxfId="205" priority="36" operator="containsText" text="日">
      <formula>NOT(ISERROR(SEARCH("日",D108)))</formula>
    </cfRule>
    <cfRule type="containsText" dxfId="204" priority="37" operator="containsText" text="日">
      <formula>NOT(ISERROR(SEARCH("日",D108)))</formula>
    </cfRule>
    <cfRule type="containsText" dxfId="203" priority="38" operator="containsText" text="土">
      <formula>NOT(ISERROR(SEARCH("土",D108)))</formula>
    </cfRule>
    <cfRule type="expression" dxfId="202" priority="39">
      <formula>WEEKDAY(D108)=7</formula>
    </cfRule>
  </conditionalFormatting>
  <conditionalFormatting sqref="D108">
    <cfRule type="expression" dxfId="201" priority="35">
      <formula>D104="土"</formula>
    </cfRule>
  </conditionalFormatting>
  <conditionalFormatting sqref="D109">
    <cfRule type="expression" dxfId="200" priority="40">
      <formula>D104="日"</formula>
    </cfRule>
  </conditionalFormatting>
  <conditionalFormatting sqref="D108">
    <cfRule type="expression" dxfId="199" priority="41">
      <formula>D104="日"</formula>
    </cfRule>
  </conditionalFormatting>
  <conditionalFormatting sqref="D109">
    <cfRule type="expression" dxfId="198" priority="42">
      <formula>D104="土"</formula>
    </cfRule>
  </conditionalFormatting>
  <conditionalFormatting sqref="E37">
    <cfRule type="containsText" dxfId="197" priority="31" operator="containsText" text="日">
      <formula>NOT(ISERROR(SEARCH("日",E37)))</formula>
    </cfRule>
    <cfRule type="containsText" dxfId="196" priority="32" operator="containsText" text="日">
      <formula>NOT(ISERROR(SEARCH("日",E37)))</formula>
    </cfRule>
    <cfRule type="containsText" dxfId="195" priority="33" operator="containsText" text="土">
      <formula>NOT(ISERROR(SEARCH("土",E37)))</formula>
    </cfRule>
    <cfRule type="expression" dxfId="194" priority="34">
      <formula>WEEKDAY(E37)=7</formula>
    </cfRule>
  </conditionalFormatting>
  <conditionalFormatting sqref="AA37">
    <cfRule type="containsText" dxfId="193" priority="27" operator="containsText" text="日">
      <formula>NOT(ISERROR(SEARCH("日",AA37)))</formula>
    </cfRule>
    <cfRule type="containsText" dxfId="192" priority="28" operator="containsText" text="日">
      <formula>NOT(ISERROR(SEARCH("日",AA37)))</formula>
    </cfRule>
    <cfRule type="containsText" dxfId="191" priority="29" operator="containsText" text="土">
      <formula>NOT(ISERROR(SEARCH("土",AA37)))</formula>
    </cfRule>
    <cfRule type="expression" dxfId="190" priority="30">
      <formula>WEEKDAY(AA37)=7</formula>
    </cfRule>
  </conditionalFormatting>
  <conditionalFormatting sqref="L61">
    <cfRule type="containsText" dxfId="189" priority="23" operator="containsText" text="日">
      <formula>NOT(ISERROR(SEARCH("日",L61)))</formula>
    </cfRule>
    <cfRule type="containsText" dxfId="188" priority="24" operator="containsText" text="日">
      <formula>NOT(ISERROR(SEARCH("日",L61)))</formula>
    </cfRule>
    <cfRule type="containsText" dxfId="187" priority="25" operator="containsText" text="土">
      <formula>NOT(ISERROR(SEARCH("土",L61)))</formula>
    </cfRule>
    <cfRule type="expression" dxfId="186" priority="26">
      <formula>WEEKDAY(L61)=7</formula>
    </cfRule>
  </conditionalFormatting>
  <conditionalFormatting sqref="S61">
    <cfRule type="containsText" dxfId="185" priority="19" operator="containsText" text="日">
      <formula>NOT(ISERROR(SEARCH("日",S61)))</formula>
    </cfRule>
    <cfRule type="containsText" dxfId="184" priority="20" operator="containsText" text="日">
      <formula>NOT(ISERROR(SEARCH("日",S61)))</formula>
    </cfRule>
    <cfRule type="containsText" dxfId="183" priority="21" operator="containsText" text="土">
      <formula>NOT(ISERROR(SEARCH("土",S61)))</formula>
    </cfRule>
    <cfRule type="expression" dxfId="182" priority="22">
      <formula>WEEKDAY(S61)=7</formula>
    </cfRule>
  </conditionalFormatting>
  <conditionalFormatting sqref="W93">
    <cfRule type="containsText" dxfId="181" priority="14" operator="containsText" text="日">
      <formula>NOT(ISERROR(SEARCH("日",W93)))</formula>
    </cfRule>
    <cfRule type="containsText" dxfId="180" priority="15" operator="containsText" text="日">
      <formula>NOT(ISERROR(SEARCH("日",W93)))</formula>
    </cfRule>
    <cfRule type="containsText" dxfId="179" priority="16" operator="containsText" text="土">
      <formula>NOT(ISERROR(SEARCH("土",W93)))</formula>
    </cfRule>
    <cfRule type="expression" dxfId="178" priority="17">
      <formula>WEEKDAY(W93)=7</formula>
    </cfRule>
  </conditionalFormatting>
  <conditionalFormatting sqref="W93">
    <cfRule type="expression" dxfId="177" priority="18">
      <formula>W88="土"</formula>
    </cfRule>
  </conditionalFormatting>
  <conditionalFormatting sqref="M101">
    <cfRule type="containsText" dxfId="176" priority="9" operator="containsText" text="日">
      <formula>NOT(ISERROR(SEARCH("日",M101)))</formula>
    </cfRule>
    <cfRule type="containsText" dxfId="175" priority="10" operator="containsText" text="日">
      <formula>NOT(ISERROR(SEARCH("日",M101)))</formula>
    </cfRule>
    <cfRule type="containsText" dxfId="174" priority="11" operator="containsText" text="土">
      <formula>NOT(ISERROR(SEARCH("土",M101)))</formula>
    </cfRule>
    <cfRule type="expression" dxfId="173" priority="12">
      <formula>WEEKDAY(M101)=7</formula>
    </cfRule>
  </conditionalFormatting>
  <conditionalFormatting sqref="M101">
    <cfRule type="expression" dxfId="172" priority="13">
      <formula>M96="日"</formula>
    </cfRule>
  </conditionalFormatting>
  <conditionalFormatting sqref="L60">
    <cfRule type="containsText" dxfId="171" priority="5" operator="containsText" text="日">
      <formula>NOT(ISERROR(SEARCH("日",L60)))</formula>
    </cfRule>
    <cfRule type="containsText" dxfId="170" priority="6" operator="containsText" text="日">
      <formula>NOT(ISERROR(SEARCH("日",L60)))</formula>
    </cfRule>
    <cfRule type="containsText" dxfId="169" priority="7" operator="containsText" text="土">
      <formula>NOT(ISERROR(SEARCH("土",L60)))</formula>
    </cfRule>
    <cfRule type="expression" dxfId="168" priority="8">
      <formula>WEEKDAY(L60)=7</formula>
    </cfRule>
  </conditionalFormatting>
  <conditionalFormatting sqref="U52">
    <cfRule type="containsText" dxfId="167" priority="1" operator="containsText" text="日">
      <formula>NOT(ISERROR(SEARCH("日",U52)))</formula>
    </cfRule>
    <cfRule type="containsText" dxfId="166" priority="2" operator="containsText" text="日">
      <formula>NOT(ISERROR(SEARCH("日",U52)))</formula>
    </cfRule>
    <cfRule type="containsText" dxfId="165" priority="3" operator="containsText" text="土">
      <formula>NOT(ISERROR(SEARCH("土",U52)))</formula>
    </cfRule>
    <cfRule type="expression" dxfId="164" priority="4">
      <formula>WEEKDAY(U52)=7</formula>
    </cfRule>
  </conditionalFormatting>
  <pageMargins left="0.7" right="0.7" top="0.75" bottom="0.75" header="0.3" footer="0.3"/>
  <pageSetup paperSize="9" scale="38" fitToHeight="0" orientation="portrait" horizontalDpi="1200" verticalDpi="1200" r:id="rId2"/>
  <rowBreaks count="1" manualBreakCount="1">
    <brk id="69" min="1" max="3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坂口 智秀</cp:lastModifiedBy>
  <cp:lastPrinted>2023-05-22T06:10:56Z</cp:lastPrinted>
  <dcterms:created xsi:type="dcterms:W3CDTF">2017-11-13T01:25:12Z</dcterms:created>
  <dcterms:modified xsi:type="dcterms:W3CDTF">2024-03-19T06:42:17Z</dcterms:modified>
</cp:coreProperties>
</file>