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10.1.1.11\世羅町\上下水道課\庶務係\07　その他　庶務\◆調査物・提出物\調査照会（町内各課）\（財政課）\Ｒ５\済　2.5〆 公営企業に係る経営比較分析表の分析について\"/>
    </mc:Choice>
  </mc:AlternateContent>
  <xr:revisionPtr revIDLastSave="0" documentId="8_{A05F5860-1DBA-4850-A187-823102DD7AD1}" xr6:coauthVersionLast="47" xr6:coauthVersionMax="47" xr10:uidLastSave="{00000000-0000-0000-0000-000000000000}"/>
  <workbookProtection workbookAlgorithmName="SHA-512" workbookHashValue="3nDr0WGd2JmgOgU1Uupa/FkOaHuOd+64+fj9HiQMG6OPB6MOsNnNkeRCFDh4OoZWr1R6VApUUQ5jxkdNlUyPJw==" workbookSaltValue="8O9CJfKvhiMGKFtcFh/qJ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W10" i="4"/>
  <c r="B10" i="4"/>
  <c r="BB8" i="4"/>
  <c r="AD8" i="4"/>
  <c r="I8" i="4"/>
  <c r="B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<sst xmlns="http://schemas.openxmlformats.org/spreadsheetml/2006/main" count="236" uniqueCount="119">
  <si>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</si>
  <si>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</si>
  <si>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</si>
  <si>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</si>
  <si>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</si>
  <si>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</si>
  <si>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</si>
  <si>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</si>
  <si>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</si>
  <si>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</si>
  <si>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</si>
  <si>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</si>
  <si>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</si>
  <si>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</si>
  <si>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</si>
  <si>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</si>
  <si>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</si>
  <si>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</si>
  <si>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</si>
  <si>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</si>
  <si>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</si>
  <si>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</si>
  <si>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</si>
  <si>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</si>
  <si>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</si>
  <si>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</si>
  <si>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</si>
  <si>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</si>
  <si>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</si>
  <si>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</si>
  <si>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</si>
  <si>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</si>
  <si>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</si>
  <si>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</si>
  <si>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</si>
  <si>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</si>
  <si>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</si>
  <si>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</si>
  <si>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</si>
  <si>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</si>
  <si>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</si>
  <si>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</si>
  <si>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</si>
  <si>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</si>
  <si>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</si>
  <si>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</si>
  <si>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</si>
  <si>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</si>
  <si>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</si>
  <si>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</si>
  <si>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</si>
  <si>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</si>
  <si>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</si>
  <si>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</si>
  <si>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</si>
  <si>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</si>
  <si>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</si>
  <si>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</si>
  <si>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</si>
  <si>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</si>
  <si>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</si>
  <si>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</si>
  <si>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</si>
  <si>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</si>
  <si>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</si>
  <si>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</si>
  <si>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</si>
  <si>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</si>
  <si>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</si>
  <si>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</si>
  <si>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</si>
  <si>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</si>
  <si>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</si>
  <si>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</si>
  <si>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</si>
  <si>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</si>
  <si>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</si>
  <si>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</si>
  <si>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</si>
  <si>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</si>
  <si>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</si>
  <si>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</si>
  <si>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</si>
  <si>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</si>
  <si>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</si>
  <si>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</si>
  <si>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</si>
  <si>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</si>
  <si>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</si>
  <si>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</si>
  <si>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</si>
  <si>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</si>
  <si>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</si>
  <si>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</si>
  <si>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</si>
  <si>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</si>
  <si>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</si>
  <si>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</si>
  <si>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</si>
  <si>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</si>
  <si>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</si>
  <si>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</si>
  <si>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</si>
  <si>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</si>
  <si>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</si>
  <si>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</si>
  <si>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</si>
  <si>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</si>
  <si>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</si>
  <si>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</si>
  <si>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</si>
  <si>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</si>
  <si>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</si>
  <si>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</si>
  <si>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</si>
  <si>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</si>
  <si>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6"/>
  </si>
  <si>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6"/>
  </si>
  <si>
    <t>本町の収益的収支比率は73.98％と低く、費用を使用料収入だけでは賄えないため、一般会計からの繰入金に依存していることがわかる。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91.81％）が全国平均（87.30％）や類似団体平均値（84.39％）を上回っているにも関わらず、施設利用率（39.42％）や経費回収率（22.30％）がいずれも全国平均(施設利用率：52.55％、経費回収率：57.02％）や類似団体平均値（施設利用率：52.35％、経費回収率：52.94％）を大きく下回っていることについても、これが大きく影響していると考えられる。
　逆に、汚水処理原価は1㎥あたり958.65円と全国平均（273.68円）、類似団体平均値（303.28円）の ３倍以上かかっており、効率的な施設の利用が出来ていないことが示されている。
　今後は、老朽化に伴う施設の更新が年々増加することが見込まれるため、より一層の経費削減に努めつつ、使用料の適正化について検討する必要がある。
　なお、企業債残高対事業規模比率について、令和元年から令和３年の数値が反映されておらず数値としては不確定であり令和４年から修正している。</t>
    <rPh sb="492" eb="495">
      <t>キギョウサイ</t>
    </rPh>
    <rPh sb="495" eb="497">
      <t>ザンダカ</t>
    </rPh>
    <rPh sb="497" eb="498">
      <t>タイ</t>
    </rPh>
    <rPh sb="498" eb="500">
      <t>ジギョウ</t>
    </rPh>
    <rPh sb="500" eb="502">
      <t>キボ</t>
    </rPh>
    <rPh sb="502" eb="504">
      <t>ヒリツ</t>
    </rPh>
    <rPh sb="509" eb="511">
      <t>レイワ</t>
    </rPh>
    <rPh sb="511" eb="513">
      <t>ガンネン</t>
    </rPh>
    <rPh sb="515" eb="517">
      <t>レイワ</t>
    </rPh>
    <rPh sb="518" eb="519">
      <t>ネン</t>
    </rPh>
    <rPh sb="520" eb="522">
      <t>スウチ</t>
    </rPh>
    <rPh sb="523" eb="525">
      <t>ハンエイ</t>
    </rPh>
    <rPh sb="531" eb="533">
      <t>スウチ</t>
    </rPh>
    <rPh sb="537" eb="540">
      <t>フカクテイ</t>
    </rPh>
    <rPh sb="543" eb="545">
      <t>レイワ</t>
    </rPh>
    <rPh sb="546" eb="547">
      <t>ネン</t>
    </rPh>
    <rPh sb="549" eb="551">
      <t>シュウセイ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</si>
</sst>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F43714FC-23F3-484B-8621-7E0C86B359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0C-4813-9C6C-77F20E1A53D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9D0C-4813-9C6C-77F20E1A53D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43.43</c:v>
                </c:pt>
                <c:pt idx="1">
                  <c:v>42.32</c:v>
                </c:pt>
                <c:pt idx="2">
                  <c:v>42.76</c:v>
                </c:pt>
                <c:pt idx="3">
                  <c:v>42.54</c:v>
                </c:pt>
                <c:pt idx="4">
                  <c:v>39.42</c:v>
                </c:pt>
              </c:numCache>
            </c:numRef>
          </c:val>
          <c:extLst>
            <c:ext xmlns:c16="http://schemas.microsoft.com/office/drawing/2014/chart" uri="{C3380CC4-5D6E-409C-BE32-E72D297353CC}">
              <c16:uniqueId val="{00000000-B996-4394-A3D2-0093FB331D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B996-4394-A3D2-0093FB331D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90.68</c:v>
                </c:pt>
                <c:pt idx="1">
                  <c:v>90.68</c:v>
                </c:pt>
                <c:pt idx="2">
                  <c:v>90.49</c:v>
                </c:pt>
                <c:pt idx="3">
                  <c:v>90.49</c:v>
                </c:pt>
                <c:pt idx="4">
                  <c:v>91.81</c:v>
                </c:pt>
              </c:numCache>
            </c:numRef>
          </c:val>
          <c:extLst>
            <c:ext xmlns:c16="http://schemas.microsoft.com/office/drawing/2014/chart" uri="{C3380CC4-5D6E-409C-BE32-E72D297353CC}">
              <c16:uniqueId val="{00000000-3B97-4E1D-ACEA-9991040CBF3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3B97-4E1D-ACEA-9991040CBF3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57.49</c:v>
                </c:pt>
                <c:pt idx="1">
                  <c:v>60.56</c:v>
                </c:pt>
                <c:pt idx="2">
                  <c:v>68.489999999999995</c:v>
                </c:pt>
                <c:pt idx="3">
                  <c:v>59.09</c:v>
                </c:pt>
                <c:pt idx="4">
                  <c:v>73.98</c:v>
                </c:pt>
              </c:numCache>
            </c:numRef>
          </c:val>
          <c:extLst>
            <c:ext xmlns:c16="http://schemas.microsoft.com/office/drawing/2014/chart" uri="{C3380CC4-5D6E-409C-BE32-E72D297353CC}">
              <c16:uniqueId val="{00000000-FC8D-4335-8467-1FA1F81B327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8D-4335-8467-1FA1F81B327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C4-41E2-B6E4-9C56F5FAF9F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C4-41E2-B6E4-9C56F5FAF9F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46-4099-9215-EDCC571C506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46-4099-9215-EDCC571C506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25-499F-8B5D-11093F3093E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25-499F-8B5D-11093F3093E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96-4AB0-BB45-9FF590B2001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96-4AB0-BB45-9FF590B2001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1311.27</c:v>
                </c:pt>
                <c:pt idx="1">
                  <c:v>0</c:v>
                </c:pt>
                <c:pt idx="2">
                  <c:v>0</c:v>
                </c:pt>
                <c:pt idx="3">
                  <c:v>0</c:v>
                </c:pt>
                <c:pt idx="4" formatCode="#,##0.00;&quot;△&quot;#,##0.00;&quot;-&quot;">
                  <c:v>757.78</c:v>
                </c:pt>
              </c:numCache>
            </c:numRef>
          </c:val>
          <c:extLst>
            <c:ext xmlns:c16="http://schemas.microsoft.com/office/drawing/2014/chart" uri="{C3380CC4-5D6E-409C-BE32-E72D297353CC}">
              <c16:uniqueId val="{00000000-B55D-48A1-97A7-DE869F1A8AF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B55D-48A1-97A7-DE869F1A8AF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26.68</c:v>
                </c:pt>
                <c:pt idx="1">
                  <c:v>30.09</c:v>
                </c:pt>
                <c:pt idx="2">
                  <c:v>27.13</c:v>
                </c:pt>
                <c:pt idx="3">
                  <c:v>27.98</c:v>
                </c:pt>
                <c:pt idx="4">
                  <c:v>22.3</c:v>
                </c:pt>
              </c:numCache>
            </c:numRef>
          </c:val>
          <c:extLst>
            <c:ext xmlns:c16="http://schemas.microsoft.com/office/drawing/2014/chart" uri="{C3380CC4-5D6E-409C-BE32-E72D297353CC}">
              <c16:uniqueId val="{00000000-60E6-483D-96A8-0E795507982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60E6-483D-96A8-0E795507982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728.96</c:v>
                </c:pt>
                <c:pt idx="1">
                  <c:v>661.25</c:v>
                </c:pt>
                <c:pt idx="2">
                  <c:v>734.85</c:v>
                </c:pt>
                <c:pt idx="3">
                  <c:v>713.06</c:v>
                </c:pt>
                <c:pt idx="4">
                  <c:v>958.65</c:v>
                </c:pt>
              </c:numCache>
            </c:numRef>
          </c:val>
          <c:extLst>
            <c:ext xmlns:c16="http://schemas.microsoft.com/office/drawing/2014/chart" uri="{C3380CC4-5D6E-409C-BE32-E72D297353CC}">
              <c16:uniqueId val="{00000000-C2FD-45A7-BCBC-530C16DD2F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C2FD-45A7-BCBC-530C16DD2F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世羅町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46">
        <f>データ!S6</f>
        <v>15167</v>
      </c>
      <c r="AM8" s="46"/>
      <c r="AN8" s="46"/>
      <c r="AO8" s="46"/>
      <c r="AP8" s="46"/>
      <c r="AQ8" s="46"/>
      <c r="AR8" s="46"/>
      <c r="AS8" s="46"/>
      <c r="AT8" s="45">
        <f>データ!T6</f>
        <v>278.14</v>
      </c>
      <c r="AU8" s="45"/>
      <c r="AV8" s="45"/>
      <c r="AW8" s="45"/>
      <c r="AX8" s="45"/>
      <c r="AY8" s="45"/>
      <c r="AZ8" s="45"/>
      <c r="BA8" s="45"/>
      <c r="BB8" s="45">
        <f>データ!U6</f>
        <v>54.53</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4.55</v>
      </c>
      <c r="Q10" s="45"/>
      <c r="R10" s="45"/>
      <c r="S10" s="45"/>
      <c r="T10" s="45"/>
      <c r="U10" s="45"/>
      <c r="V10" s="45"/>
      <c r="W10" s="45">
        <f>データ!Q6</f>
        <v>100</v>
      </c>
      <c r="X10" s="45"/>
      <c r="Y10" s="45"/>
      <c r="Z10" s="45"/>
      <c r="AA10" s="45"/>
      <c r="AB10" s="45"/>
      <c r="AC10" s="45"/>
      <c r="AD10" s="46">
        <f>データ!R6</f>
        <v>3300</v>
      </c>
      <c r="AE10" s="46"/>
      <c r="AF10" s="46"/>
      <c r="AG10" s="46"/>
      <c r="AH10" s="46"/>
      <c r="AI10" s="46"/>
      <c r="AJ10" s="46"/>
      <c r="AK10" s="2"/>
      <c r="AL10" s="46">
        <f>データ!V6</f>
        <v>696</v>
      </c>
      <c r="AM10" s="46"/>
      <c r="AN10" s="46"/>
      <c r="AO10" s="46"/>
      <c r="AP10" s="46"/>
      <c r="AQ10" s="46"/>
      <c r="AR10" s="46"/>
      <c r="AS10" s="46"/>
      <c r="AT10" s="45">
        <f>データ!W6</f>
        <v>0.52</v>
      </c>
      <c r="AU10" s="45"/>
      <c r="AV10" s="45"/>
      <c r="AW10" s="45"/>
      <c r="AX10" s="45"/>
      <c r="AY10" s="45"/>
      <c r="AZ10" s="45"/>
      <c r="BA10" s="45"/>
      <c r="BB10" s="45">
        <f>データ!X6</f>
        <v>1338.46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118</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B8KtrQflqS0kU/OKXovfsPk1lpiI0Ib6gBavyNmC0Efro5wZp3nzqXSfeQDwc6GJa99Lu5g0x4IjxodAmhSn8Q==" saltValue="jNp7nDJf9peX2N5H2IWLA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344621</v>
      </c>
      <c r="D6" s="19">
        <f t="shared" si="3"/>
        <v>47</v>
      </c>
      <c r="E6" s="19">
        <f t="shared" si="3"/>
        <v>17</v>
      </c>
      <c r="F6" s="19">
        <f t="shared" si="3"/>
        <v>5</v>
      </c>
      <c r="G6" s="19">
        <f t="shared" si="3"/>
        <v>0</v>
      </c>
      <c r="H6" s="19" t="str">
        <f t="shared" si="3"/>
        <v>広島県　世羅町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4.55</v>
      </c>
      <c r="Q6" s="20">
        <f t="shared" si="3"/>
        <v>100</v>
      </c>
      <c r="R6" s="20">
        <f t="shared" si="3"/>
        <v>3300</v>
      </c>
      <c r="S6" s="20">
        <f t="shared" si="3"/>
        <v>15167</v>
      </c>
      <c r="T6" s="20">
        <f t="shared" si="3"/>
        <v>278.14</v>
      </c>
      <c r="U6" s="20">
        <f t="shared" si="3"/>
        <v>54.53</v>
      </c>
      <c r="V6" s="20">
        <f t="shared" si="3"/>
        <v>696</v>
      </c>
      <c r="W6" s="20">
        <f t="shared" si="3"/>
        <v>0.52</v>
      </c>
      <c r="X6" s="20">
        <f t="shared" si="3"/>
        <v>1338.46</v>
      </c>
      <c r="Y6" s="21">
        <f>IF(Y7="",NA(),Y7)</f>
        <v>57.49</v>
      </c>
      <c r="Z6" s="21">
        <f t="shared" ref="Z6:AH6" si="4">IF(Z7="",NA(),Z7)</f>
        <v>60.56</v>
      </c>
      <c r="AA6" s="21">
        <f t="shared" si="4"/>
        <v>68.489999999999995</v>
      </c>
      <c r="AB6" s="21">
        <f t="shared" si="4"/>
        <v>59.09</v>
      </c>
      <c r="AC6" s="21">
        <f t="shared" si="4"/>
        <v>73.98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1311.27</v>
      </c>
      <c r="BG6" s="20">
        <f t="shared" ref="BG6:BO6" si="7">IF(BG7="",NA(),BG7)</f>
        <v>0</v>
      </c>
      <c r="BH6" s="20">
        <f t="shared" si="7"/>
        <v>0</v>
      </c>
      <c r="BI6" s="20">
        <f t="shared" si="7"/>
        <v>0</v>
      </c>
      <c r="BJ6" s="21">
        <f t="shared" si="7"/>
        <v>757.78</v>
      </c>
      <c r="BK6" s="21">
        <f t="shared" si="7"/>
        <v>789.46</v>
      </c>
      <c r="BL6" s="21">
        <f t="shared" si="7"/>
        <v>826.83</v>
      </c>
      <c r="BM6" s="21">
        <f t="shared" si="7"/>
        <v>867.83</v>
      </c>
      <c r="BN6" s="21">
        <f t="shared" si="7"/>
        <v>791.76</v>
      </c>
      <c r="BO6" s="21">
        <f t="shared" si="7"/>
        <v>900.82</v>
      </c>
      <c r="BP6" s="20" t="str">
        <f>IF(BP7="","",IF(BP7="-","【-】","【"&amp;SUBSTITUTE(TEXT(BP7,"#,##0.00"),"-","△")&amp;"】"))</f>
        <v>【809.19】</v>
      </c>
      <c r="BQ6" s="21">
        <f>IF(BQ7="",NA(),BQ7)</f>
        <v>26.68</v>
      </c>
      <c r="BR6" s="21">
        <f t="shared" ref="BR6:BZ6" si="8">IF(BR7="",NA(),BR7)</f>
        <v>30.09</v>
      </c>
      <c r="BS6" s="21">
        <f t="shared" si="8"/>
        <v>27.13</v>
      </c>
      <c r="BT6" s="21">
        <f t="shared" si="8"/>
        <v>27.98</v>
      </c>
      <c r="BU6" s="21">
        <f t="shared" si="8"/>
        <v>22.3</v>
      </c>
      <c r="BV6" s="21">
        <f t="shared" si="8"/>
        <v>57.77</v>
      </c>
      <c r="BW6" s="21">
        <f t="shared" si="8"/>
        <v>57.31</v>
      </c>
      <c r="BX6" s="21">
        <f t="shared" si="8"/>
        <v>57.08</v>
      </c>
      <c r="BY6" s="21">
        <f t="shared" si="8"/>
        <v>56.26</v>
      </c>
      <c r="BZ6" s="21">
        <f t="shared" si="8"/>
        <v>52.94</v>
      </c>
      <c r="CA6" s="20" t="str">
        <f>IF(CA7="","",IF(CA7="-","【-】","【"&amp;SUBSTITUTE(TEXT(CA7,"#,##0.00"),"-","△")&amp;"】"))</f>
        <v>【57.02】</v>
      </c>
      <c r="CB6" s="21">
        <f>IF(CB7="",NA(),CB7)</f>
        <v>728.96</v>
      </c>
      <c r="CC6" s="21">
        <f t="shared" ref="CC6:CK6" si="9">IF(CC7="",NA(),CC7)</f>
        <v>661.25</v>
      </c>
      <c r="CD6" s="21">
        <f t="shared" si="9"/>
        <v>734.85</v>
      </c>
      <c r="CE6" s="21">
        <f t="shared" si="9"/>
        <v>713.06</v>
      </c>
      <c r="CF6" s="21">
        <f t="shared" si="9"/>
        <v>958.65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43.43</v>
      </c>
      <c r="CN6" s="21">
        <f t="shared" ref="CN6:CV6" si="10">IF(CN7="",NA(),CN7)</f>
        <v>42.32</v>
      </c>
      <c r="CO6" s="21">
        <f t="shared" si="10"/>
        <v>42.76</v>
      </c>
      <c r="CP6" s="21">
        <f t="shared" si="10"/>
        <v>42.54</v>
      </c>
      <c r="CQ6" s="21">
        <f t="shared" si="10"/>
        <v>39.42</v>
      </c>
      <c r="CR6" s="21">
        <f t="shared" si="10"/>
        <v>50.68</v>
      </c>
      <c r="CS6" s="21">
        <f t="shared" si="10"/>
        <v>50.14</v>
      </c>
      <c r="CT6" s="21">
        <f t="shared" si="10"/>
        <v>54.83</v>
      </c>
      <c r="CU6" s="21">
        <f t="shared" si="10"/>
        <v>66.53</v>
      </c>
      <c r="CV6" s="21">
        <f t="shared" si="10"/>
        <v>52.35</v>
      </c>
      <c r="CW6" s="20" t="str">
        <f>IF(CW7="","",IF(CW7="-","【-】","【"&amp;SUBSTITUTE(TEXT(CW7,"#,##0.00"),"-","△")&amp;"】"))</f>
        <v>【52.55】</v>
      </c>
      <c r="CX6" s="21">
        <f>IF(CX7="",NA(),CX7)</f>
        <v>90.68</v>
      </c>
      <c r="CY6" s="21">
        <f t="shared" ref="CY6:DG6" si="11">IF(CY7="",NA(),CY7)</f>
        <v>90.68</v>
      </c>
      <c r="CZ6" s="21">
        <f t="shared" si="11"/>
        <v>90.49</v>
      </c>
      <c r="DA6" s="21">
        <f t="shared" si="11"/>
        <v>90.49</v>
      </c>
      <c r="DB6" s="21">
        <f t="shared" si="11"/>
        <v>91.81</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344621</v>
      </c>
      <c r="D7" s="23">
        <v>47</v>
      </c>
      <c r="E7" s="23">
        <v>17</v>
      </c>
      <c r="F7" s="23">
        <v>5</v>
      </c>
      <c r="G7" s="23">
        <v>0</v>
      </c>
      <c r="H7" s="23" t="s">
        <v>97</v>
      </c>
      <c r="I7" s="23" t="s">
        <v>98</v>
      </c>
      <c r="J7" s="23" t="s">
        <v>99</v>
      </c>
      <c r="K7" s="23" t="s">
        <v>100</v>
      </c>
      <c r="L7" s="23" t="s">
        <v>101</v>
      </c>
      <c r="M7" s="23" t="s">
        <v>102</v>
      </c>
      <c r="N7" s="24" t="s">
        <v>103</v>
      </c>
      <c r="O7" s="24" t="s">
        <v>104</v>
      </c>
      <c r="P7" s="24">
        <v>4.55</v>
      </c>
      <c r="Q7" s="24">
        <v>100</v>
      </c>
      <c r="R7" s="24">
        <v>3300</v>
      </c>
      <c r="S7" s="24">
        <v>15167</v>
      </c>
      <c r="T7" s="24">
        <v>278.14</v>
      </c>
      <c r="U7" s="24">
        <v>54.53</v>
      </c>
      <c r="V7" s="24">
        <v>696</v>
      </c>
      <c r="W7" s="24">
        <v>0.52</v>
      </c>
      <c r="X7" s="24">
        <v>1338.46</v>
      </c>
      <c r="Y7" s="24">
        <v>57.49</v>
      </c>
      <c r="Z7" s="24">
        <v>60.56</v>
      </c>
      <c r="AA7" s="24">
        <v>68.489999999999995</v>
      </c>
      <c r="AB7" s="24">
        <v>59.09</v>
      </c>
      <c r="AC7" s="24">
        <v>73.98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1311.27</v>
      </c>
      <c r="BG7" s="24">
        <v>0</v>
      </c>
      <c r="BH7" s="24">
        <v>0</v>
      </c>
      <c r="BI7" s="24">
        <v>0</v>
      </c>
      <c r="BJ7" s="24">
        <v>757.78</v>
      </c>
      <c r="BK7" s="24">
        <v>789.46</v>
      </c>
      <c r="BL7" s="24">
        <v>826.83</v>
      </c>
      <c r="BM7" s="24">
        <v>867.83</v>
      </c>
      <c r="BN7" s="24">
        <v>791.76</v>
      </c>
      <c r="BO7" s="24">
        <v>900.82</v>
      </c>
      <c r="BP7" s="24">
        <v>809.19</v>
      </c>
      <c r="BQ7" s="24">
        <v>26.68</v>
      </c>
      <c r="BR7" s="24">
        <v>30.09</v>
      </c>
      <c r="BS7" s="24">
        <v>27.13</v>
      </c>
      <c r="BT7" s="24">
        <v>27.98</v>
      </c>
      <c r="BU7" s="24">
        <v>22.3</v>
      </c>
      <c r="BV7" s="24">
        <v>57.77</v>
      </c>
      <c r="BW7" s="24">
        <v>57.31</v>
      </c>
      <c r="BX7" s="24">
        <v>57.08</v>
      </c>
      <c r="BY7" s="24">
        <v>56.26</v>
      </c>
      <c r="BZ7" s="24">
        <v>52.94</v>
      </c>
      <c r="CA7" s="24">
        <v>57.02</v>
      </c>
      <c r="CB7" s="24">
        <v>728.96</v>
      </c>
      <c r="CC7" s="24">
        <v>661.25</v>
      </c>
      <c r="CD7" s="24">
        <v>734.85</v>
      </c>
      <c r="CE7" s="24">
        <v>713.06</v>
      </c>
      <c r="CF7" s="24">
        <v>958.65</v>
      </c>
      <c r="CG7" s="24">
        <v>274.35000000000002</v>
      </c>
      <c r="CH7" s="24">
        <v>273.52</v>
      </c>
      <c r="CI7" s="24">
        <v>274.99</v>
      </c>
      <c r="CJ7" s="24">
        <v>282.08999999999997</v>
      </c>
      <c r="CK7" s="24">
        <v>303.27999999999997</v>
      </c>
      <c r="CL7" s="24">
        <v>273.68</v>
      </c>
      <c r="CM7" s="24">
        <v>43.43</v>
      </c>
      <c r="CN7" s="24">
        <v>42.32</v>
      </c>
      <c r="CO7" s="24">
        <v>42.76</v>
      </c>
      <c r="CP7" s="24">
        <v>42.54</v>
      </c>
      <c r="CQ7" s="24">
        <v>39.42</v>
      </c>
      <c r="CR7" s="24">
        <v>50.68</v>
      </c>
      <c r="CS7" s="24">
        <v>50.14</v>
      </c>
      <c r="CT7" s="24">
        <v>54.83</v>
      </c>
      <c r="CU7" s="24">
        <v>66.53</v>
      </c>
      <c r="CV7" s="24">
        <v>52.35</v>
      </c>
      <c r="CW7" s="24">
        <v>52.55</v>
      </c>
      <c r="CX7" s="24">
        <v>90.68</v>
      </c>
      <c r="CY7" s="24">
        <v>90.68</v>
      </c>
      <c r="CZ7" s="24">
        <v>90.49</v>
      </c>
      <c r="DA7" s="24">
        <v>90.49</v>
      </c>
      <c r="DB7" s="24">
        <v>91.81</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id-suidou015@sera.local</cp:lastModifiedBy>
  <cp:lastPrinted>2024-02-05T10:03:49Z</cp:lastPrinted>
  <dcterms:created xsi:type="dcterms:W3CDTF">2023-12-12T02:55:33Z</dcterms:created>
  <dcterms:modified xsi:type="dcterms:W3CDTF">2024-02-06T07:24:21Z</dcterms:modified>
  <cp:category/>
</cp:coreProperties>
</file>