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6.xml" ContentType="application/vnd.openxmlformats-officedocument.drawingml.char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7.xml" ContentType="application/vnd.openxmlformats-officedocument.drawingml.chart+xml"/>
  <Override PartName="/xl/charts/chart5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eottxekPo1a8apk0vNPu0Qzwu/0dmlk9laub/MuvXajr0vfJcS4sfwJ1aKIuvP0FJEXpQOs79d5qKiou8qKX4g==" workbookSaltValue="oFJ1+XBxJXr8154Rmj2HXQ==" workbookSpinCount="100000" lockStructure="1"/>
  <bookViews>
    <workbookView xWindow="0" yWindow="0" windowWidth="15360" windowHeight="7635"/>
  </bookViews>
  <sheets>
    <sheet name="法非適用_下水道事業" sheetId="4" r:id="rId1"/>
    <sheet name="データ" sheetId="5" state="hidden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K86" i="4"/>
  <c r="J86" i="4"/>
  <c r="I86" i="4"/>
  <c r="H86" i="4"/>
  <c r="E86" i="4"/>
  <c r="BB10" i="4"/>
  <c r="AT10" i="4"/>
  <c r="AL10" i="4"/>
  <c r="AD10" i="4"/>
  <c r="W10" i="4"/>
  <c r="P10" i="4"/>
  <c r="I10" i="4"/>
  <c r="B10" i="4"/>
  <c r="BB8" i="4"/>
  <c r="AT8" i="4"/>
  <c r="AL8" i="4"/>
  <c r="AD8" i="4"/>
  <c r="W8" i="4"/>
  <c r="P8" i="4"/>
  <c r="I8" i="4"/>
  <c r="B8" i="4"/>
  <c r="B6" i="4"/>
</calcChain>
</file>

<file path=xl/sharedStrings.xml><?xml version="1.0" encoding="utf-8"?>
<sst xmlns="http://schemas.openxmlformats.org/spreadsheetml/2006/main" count="247" uniqueCount="120">
  <si>
    <t>経営比較分析表（令和4年度決算）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</si>
  <si>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</si>
  <si>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</si>
  <si>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</si>
  <si>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</si>
  <si>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</si>
  <si>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</si>
  <si>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</si>
  <si>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</si>
  <si>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</si>
  <si>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</si>
  <si>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</si>
  <si>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</si>
  <si>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</si>
  <si>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</si>
  <si>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</si>
  <si>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</si>
  <si>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</si>
  <si>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</si>
  <si>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</si>
  <si>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</si>
  <si>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</si>
  <si>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</si>
  <si>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令和4年度全国平均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</si>
  <si>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</si>
  <si>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</si>
  <si>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</si>
  <si>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</si>
  <si>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</si>
  <si>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</si>
  <si>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</si>
  <si>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</si>
  <si>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</si>
  <si>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</si>
  <si>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</si>
  <si>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</si>
  <si>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</si>
  <si>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</si>
  <si>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</si>
  <si>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</si>
  <si>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</si>
  <si>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</si>
  <si>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</si>
  <si>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</si>
  <si>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</si>
  <si>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</si>
  <si>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</si>
  <si>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</si>
  <si>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</si>
  <si>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</si>
  <si>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</si>
  <si>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</si>
  <si>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</si>
  <si>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</si>
  <si>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</si>
  <si>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</si>
  <si>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</si>
  <si>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</si>
  <si>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</si>
  <si>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</si>
  <si>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</si>
  <si>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</si>
  <si>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</si>
  <si>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</si>
  <si>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</si>
  <si>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</si>
  <si>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</si>
  <si>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</si>
  <si>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</si>
  <si>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</si>
  <si>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</si>
  <si>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</si>
  <si>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</si>
  <si>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</si>
  <si>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</si>
  <si>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</si>
  <si>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</si>
  <si>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</si>
  <si>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</si>
  <si>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</si>
  <si>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</si>
  <si>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</si>
  <si>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</si>
  <si>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</si>
  <si>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</si>
  <si>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</si>
  <si>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</si>
  <si>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</si>
  <si>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</si>
  <si>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</si>
  <si>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</si>
  <si>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</si>
  <si>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</si>
  <si>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</si>
  <si>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</si>
  <si>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</si>
  <si>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</si>
  <si>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</si>
  <si>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東広島市</t>
  </si>
  <si>
    <t>法非適用</t>
  </si>
  <si>
    <t>下水道事業</t>
  </si>
  <si>
    <t>特定地域生活排水処理</t>
  </si>
  <si>
    <t>K2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</si>
  <si>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</si>
  <si>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</si>
  <si>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</si>
  <si>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</si>
  <si>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</si>
  <si>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</si>
  <si>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</si>
  <si>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</si>
  <si>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</si>
  <si>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</si>
  <si>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</si>
  <si>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</si>
  <si>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</si>
  <si>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</si>
  <si>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 xml:space="preserve">
　本市の特定地域生活排水処理事業は、平成13年の整備から約20年が経過するが、今後10年程度は大規模な浄化槽の更新を行う見込みはないと考えられる。なお、ブロアなどの部品・消耗機器の交換（修理）は定期的に行う必要がある。</t>
    <rPh sb="48" eb="51">
      <t>ダイキボ</t>
    </rPh>
    <phoneticPr fontId="4"/>
  </si>
  <si>
    <t xml:space="preserve">
　これまでも必要に応じて使用料の改定を行っている。今後の人口減少による施設利用率の低下や、維持管理費の増が懸念される。
　令和２年度に策定した経営戦略をもとに、今後は経費回収率を100％にすることを目標とし、計画的かつ合理的な経営に努める。
</t>
    <rPh sb="68" eb="70">
      <t>サクテイ</t>
    </rPh>
    <phoneticPr fontId="4"/>
  </si>
  <si>
    <t xml:space="preserve">
・経費回収率は類似団体の平均値を上回っている。使用料収入確保のため、今後も未収金の回収に努める。
・汚水処理原価は全国平均を上回っている。しかし、維持管理費の削減について、今後も取り組んでいく。
・施設利用率は、個々の事情による使用中止など、人口減少によって利用率が下がっている。今後の高齢化や、人口減少により施設利用率のさらなる低下が懸念される。
・水洗化率は100％であり、本事業の目標は達成している。
</t>
    <rPh sb="146" eb="149">
      <t>コウレイカ</t>
    </rPh>
    <rPh sb="168" eb="170">
      <t>テイカ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</si>
</sst>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5AB-4D9A-8CCF-65D29A2B39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597440"/>
        <c:axId val="2004295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5AB-4D9A-8CCF-65D29A2B39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97440"/>
        <c:axId val="200429568"/>
      </c:lineChart>
      <c:dateAx>
        <c:axId val="13359744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0429568"/>
        <c:crosses val="autoZero"/>
        <c:auto val="1"/>
        <c:lblOffset val="100"/>
        <c:baseTimeUnit val="years"/>
      </c:dateAx>
      <c:valAx>
        <c:axId val="2004295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35974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78.31</c:v>
                </c:pt>
                <c:pt idx="1">
                  <c:v>95.18</c:v>
                </c:pt>
                <c:pt idx="2">
                  <c:v>43.33</c:v>
                </c:pt>
                <c:pt idx="3">
                  <c:v>41.9</c:v>
                </c:pt>
                <c:pt idx="4">
                  <c:v>38.67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24C-4498-A87F-8AF77EAC6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309312"/>
        <c:axId val="45315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59.94</c:v>
                </c:pt>
                <c:pt idx="1">
                  <c:v>59.64</c:v>
                </c:pt>
                <c:pt idx="2">
                  <c:v>58.19</c:v>
                </c:pt>
                <c:pt idx="3">
                  <c:v>56.52</c:v>
                </c:pt>
                <c:pt idx="4">
                  <c:v>88.45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24C-4498-A87F-8AF77EAC6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09312"/>
        <c:axId val="45315584"/>
      </c:lineChart>
      <c:dateAx>
        <c:axId val="453093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5315584"/>
        <c:crosses val="autoZero"/>
        <c:auto val="1"/>
        <c:lblOffset val="100"/>
        <c:baseTimeUnit val="years"/>
      </c:dateAx>
      <c:valAx>
        <c:axId val="453155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53093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05F-4A06-BBF6-CEC81EA49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342720"/>
        <c:axId val="45344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89.66</c:v>
                </c:pt>
                <c:pt idx="1">
                  <c:v>90.63</c:v>
                </c:pt>
                <c:pt idx="2">
                  <c:v>87.8</c:v>
                </c:pt>
                <c:pt idx="3">
                  <c:v>88.43</c:v>
                </c:pt>
                <c:pt idx="4">
                  <c:v>90.34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05F-4A06-BBF6-CEC81EA49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42720"/>
        <c:axId val="45344640"/>
      </c:lineChart>
      <c:dateAx>
        <c:axId val="453427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5344640"/>
        <c:crosses val="autoZero"/>
        <c:auto val="1"/>
        <c:lblOffset val="100"/>
        <c:baseTimeUnit val="years"/>
      </c:dateAx>
      <c:valAx>
        <c:axId val="45344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5342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EB2-4CF1-B4FD-B504D57D30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15776"/>
        <c:axId val="131176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EB2-4CF1-B4FD-B504D57D30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15776"/>
        <c:axId val="13117696"/>
      </c:lineChart>
      <c:dateAx>
        <c:axId val="1311577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117696"/>
        <c:crosses val="autoZero"/>
        <c:auto val="1"/>
        <c:lblOffset val="100"/>
        <c:baseTimeUnit val="years"/>
      </c:dateAx>
      <c:valAx>
        <c:axId val="131176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1157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C3-4DE5-8A23-7627067753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69408"/>
        <c:axId val="131713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6C3-4DE5-8A23-7627067753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69408"/>
        <c:axId val="13171328"/>
      </c:lineChart>
      <c:dateAx>
        <c:axId val="1316940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171328"/>
        <c:crosses val="autoZero"/>
        <c:auto val="1"/>
        <c:lblOffset val="100"/>
        <c:baseTimeUnit val="years"/>
      </c:dateAx>
      <c:valAx>
        <c:axId val="131713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1694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D6B-4AAE-BE90-9D4B6F1AD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866368"/>
        <c:axId val="418682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D6B-4AAE-BE90-9D4B6F1AD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66368"/>
        <c:axId val="41868288"/>
      </c:lineChart>
      <c:dateAx>
        <c:axId val="4186636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1868288"/>
        <c:crosses val="autoZero"/>
        <c:auto val="1"/>
        <c:lblOffset val="100"/>
        <c:baseTimeUnit val="years"/>
      </c:dateAx>
      <c:valAx>
        <c:axId val="418682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18663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730-45B3-AAAE-CDE529B66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12224"/>
        <c:axId val="42614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730-45B3-AAAE-CDE529B66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12224"/>
        <c:axId val="42614144"/>
      </c:lineChart>
      <c:dateAx>
        <c:axId val="4261222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2614144"/>
        <c:crosses val="autoZero"/>
        <c:auto val="1"/>
        <c:lblOffset val="100"/>
        <c:baseTimeUnit val="years"/>
      </c:dateAx>
      <c:valAx>
        <c:axId val="42614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26122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983-4BFF-9890-552265050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37568"/>
        <c:axId val="426438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983-4BFF-9890-552265050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37568"/>
        <c:axId val="42643840"/>
      </c:lineChart>
      <c:dateAx>
        <c:axId val="4263756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2643840"/>
        <c:crosses val="autoZero"/>
        <c:auto val="1"/>
        <c:lblOffset val="100"/>
        <c:baseTimeUnit val="years"/>
      </c:dateAx>
      <c:valAx>
        <c:axId val="426438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26375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データ!$BF$6:$BJ$6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902-414B-A9C5-ADBE5799F7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658432"/>
        <c:axId val="450280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296.89</c:v>
                </c:pt>
                <c:pt idx="1">
                  <c:v>270.57</c:v>
                </c:pt>
                <c:pt idx="2">
                  <c:v>294.27</c:v>
                </c:pt>
                <c:pt idx="3">
                  <c:v>294.08999999999997</c:v>
                </c:pt>
                <c:pt idx="4">
                  <c:v>294.08999999999997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902-414B-A9C5-ADBE5799F7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58432"/>
        <c:axId val="45028096"/>
      </c:lineChart>
      <c:dateAx>
        <c:axId val="426584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5028096"/>
        <c:crosses val="autoZero"/>
        <c:auto val="1"/>
        <c:lblOffset val="100"/>
        <c:baseTimeUnit val="years"/>
      </c:dateAx>
      <c:valAx>
        <c:axId val="450280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26584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89.84</c:v>
                </c:pt>
                <c:pt idx="1">
                  <c:v>90.74</c:v>
                </c:pt>
                <c:pt idx="2">
                  <c:v>90.55</c:v>
                </c:pt>
                <c:pt idx="3">
                  <c:v>89.85</c:v>
                </c:pt>
                <c:pt idx="4">
                  <c:v>79.34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DA5-4970-995F-3AD377E2EF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042688"/>
        <c:axId val="45044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63.06</c:v>
                </c:pt>
                <c:pt idx="1">
                  <c:v>62.5</c:v>
                </c:pt>
                <c:pt idx="2">
                  <c:v>60.59</c:v>
                </c:pt>
                <c:pt idx="3">
                  <c:v>60</c:v>
                </c:pt>
                <c:pt idx="4">
                  <c:v>59.01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DA5-4970-995F-3AD377E2EF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42688"/>
        <c:axId val="45044864"/>
      </c:lineChart>
      <c:dateAx>
        <c:axId val="450426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5044864"/>
        <c:crosses val="autoZero"/>
        <c:auto val="1"/>
        <c:lblOffset val="100"/>
        <c:baseTimeUnit val="years"/>
      </c:dateAx>
      <c:valAx>
        <c:axId val="45044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50426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407.38</c:v>
                </c:pt>
                <c:pt idx="1">
                  <c:v>332.97</c:v>
                </c:pt>
                <c:pt idx="2">
                  <c:v>346.77</c:v>
                </c:pt>
                <c:pt idx="3">
                  <c:v>358.32</c:v>
                </c:pt>
                <c:pt idx="4">
                  <c:v>436.45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51-43CA-B2EE-CA7B76BF5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067264"/>
        <c:axId val="452906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264.77</c:v>
                </c:pt>
                <c:pt idx="1">
                  <c:v>269.33</c:v>
                </c:pt>
                <c:pt idx="2">
                  <c:v>280.23</c:v>
                </c:pt>
                <c:pt idx="3">
                  <c:v>282.70999999999998</c:v>
                </c:pt>
                <c:pt idx="4">
                  <c:v>291.82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A51-43CA-B2EE-CA7B76BF5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67264"/>
        <c:axId val="45290624"/>
      </c:lineChart>
      <c:dateAx>
        <c:axId val="450672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5290624"/>
        <c:crosses val="autoZero"/>
        <c:auto val="1"/>
        <c:lblOffset val="100"/>
        <c:baseTimeUnit val="years"/>
      </c:dateAx>
      <c:valAx>
        <c:axId val="452906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50672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【307.39】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【84.27】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【294.83】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【57.03】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N1" zoomScaleNormal="100" workbookViewId="0">
      <selection activeCell="BL16" sqref="BL16:BZ4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67" t="s">
        <v>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</row>
    <row r="3" spans="1:78" ht="9.75" customHeight="1" x14ac:dyDescent="0.15">
      <c r="A3" s="2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</row>
    <row r="4" spans="1:78" ht="9.75" customHeight="1" x14ac:dyDescent="0.15">
      <c r="A4" s="2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68" t="str">
        <f>データ!H6</f>
        <v>広島県　東広島市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7" t="s">
        <v>1</v>
      </c>
      <c r="C7" s="47"/>
      <c r="D7" s="47"/>
      <c r="E7" s="47"/>
      <c r="F7" s="47"/>
      <c r="G7" s="47"/>
      <c r="H7" s="47"/>
      <c r="I7" s="47" t="s">
        <v>2</v>
      </c>
      <c r="J7" s="47"/>
      <c r="K7" s="47"/>
      <c r="L7" s="47"/>
      <c r="M7" s="47"/>
      <c r="N7" s="47"/>
      <c r="O7" s="47"/>
      <c r="P7" s="47" t="s">
        <v>3</v>
      </c>
      <c r="Q7" s="47"/>
      <c r="R7" s="47"/>
      <c r="S7" s="47"/>
      <c r="T7" s="47"/>
      <c r="U7" s="47"/>
      <c r="V7" s="47"/>
      <c r="W7" s="47" t="s">
        <v>4</v>
      </c>
      <c r="X7" s="47"/>
      <c r="Y7" s="47"/>
      <c r="Z7" s="47"/>
      <c r="AA7" s="47"/>
      <c r="AB7" s="47"/>
      <c r="AC7" s="47"/>
      <c r="AD7" s="47" t="s">
        <v>5</v>
      </c>
      <c r="AE7" s="47"/>
      <c r="AF7" s="47"/>
      <c r="AG7" s="47"/>
      <c r="AH7" s="47"/>
      <c r="AI7" s="47"/>
      <c r="AJ7" s="47"/>
      <c r="AK7" s="3"/>
      <c r="AL7" s="47" t="s">
        <v>6</v>
      </c>
      <c r="AM7" s="47"/>
      <c r="AN7" s="47"/>
      <c r="AO7" s="47"/>
      <c r="AP7" s="47"/>
      <c r="AQ7" s="47"/>
      <c r="AR7" s="47"/>
      <c r="AS7" s="47"/>
      <c r="AT7" s="47" t="s">
        <v>7</v>
      </c>
      <c r="AU7" s="47"/>
      <c r="AV7" s="47"/>
      <c r="AW7" s="47"/>
      <c r="AX7" s="47"/>
      <c r="AY7" s="47"/>
      <c r="AZ7" s="47"/>
      <c r="BA7" s="47"/>
      <c r="BB7" s="47" t="s">
        <v>8</v>
      </c>
      <c r="BC7" s="47"/>
      <c r="BD7" s="47"/>
      <c r="BE7" s="47"/>
      <c r="BF7" s="47"/>
      <c r="BG7" s="47"/>
      <c r="BH7" s="47"/>
      <c r="BI7" s="47"/>
      <c r="BJ7" s="3"/>
      <c r="BK7" s="3"/>
      <c r="BL7" s="69" t="s">
        <v>9</v>
      </c>
      <c r="BM7" s="70"/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1"/>
    </row>
    <row r="8" spans="1:78" ht="18.75" customHeight="1" x14ac:dyDescent="0.15">
      <c r="A8" s="2"/>
      <c r="B8" s="65" t="str">
        <f>データ!I6</f>
        <v>法非適用</v>
      </c>
      <c r="C8" s="65"/>
      <c r="D8" s="65"/>
      <c r="E8" s="65"/>
      <c r="F8" s="65"/>
      <c r="G8" s="65"/>
      <c r="H8" s="65"/>
      <c r="I8" s="65" t="str">
        <f>データ!J6</f>
        <v>下水道事業</v>
      </c>
      <c r="J8" s="65"/>
      <c r="K8" s="65"/>
      <c r="L8" s="65"/>
      <c r="M8" s="65"/>
      <c r="N8" s="65"/>
      <c r="O8" s="65"/>
      <c r="P8" s="65" t="str">
        <f>データ!K6</f>
        <v>特定地域生活排水処理</v>
      </c>
      <c r="Q8" s="65"/>
      <c r="R8" s="65"/>
      <c r="S8" s="65"/>
      <c r="T8" s="65"/>
      <c r="U8" s="65"/>
      <c r="V8" s="65"/>
      <c r="W8" s="65" t="str">
        <f>データ!L6</f>
        <v>K2</v>
      </c>
      <c r="X8" s="65"/>
      <c r="Y8" s="65"/>
      <c r="Z8" s="65"/>
      <c r="AA8" s="65"/>
      <c r="AB8" s="65"/>
      <c r="AC8" s="65"/>
      <c r="AD8" s="66" t="str">
        <f>データ!$M$6</f>
        <v>非設置</v>
      </c>
      <c r="AE8" s="66"/>
      <c r="AF8" s="66"/>
      <c r="AG8" s="66"/>
      <c r="AH8" s="66"/>
      <c r="AI8" s="66"/>
      <c r="AJ8" s="66"/>
      <c r="AK8" s="3"/>
      <c r="AL8" s="46">
        <f>データ!S6</f>
        <v>190353</v>
      </c>
      <c r="AM8" s="46"/>
      <c r="AN8" s="46"/>
      <c r="AO8" s="46"/>
      <c r="AP8" s="46"/>
      <c r="AQ8" s="46"/>
      <c r="AR8" s="46"/>
      <c r="AS8" s="46"/>
      <c r="AT8" s="45">
        <f>データ!T6</f>
        <v>635.15</v>
      </c>
      <c r="AU8" s="45"/>
      <c r="AV8" s="45"/>
      <c r="AW8" s="45"/>
      <c r="AX8" s="45"/>
      <c r="AY8" s="45"/>
      <c r="AZ8" s="45"/>
      <c r="BA8" s="45"/>
      <c r="BB8" s="45">
        <f>データ!U6</f>
        <v>299.7</v>
      </c>
      <c r="BC8" s="45"/>
      <c r="BD8" s="45"/>
      <c r="BE8" s="45"/>
      <c r="BF8" s="45"/>
      <c r="BG8" s="45"/>
      <c r="BH8" s="45"/>
      <c r="BI8" s="45"/>
      <c r="BJ8" s="3"/>
      <c r="BK8" s="3"/>
      <c r="BL8" s="61" t="s">
        <v>10</v>
      </c>
      <c r="BM8" s="62"/>
      <c r="BN8" s="63" t="s">
        <v>11</v>
      </c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4"/>
    </row>
    <row r="9" spans="1:78" ht="18.75" customHeight="1" x14ac:dyDescent="0.15">
      <c r="A9" s="2"/>
      <c r="B9" s="47" t="s">
        <v>12</v>
      </c>
      <c r="C9" s="47"/>
      <c r="D9" s="47"/>
      <c r="E9" s="47"/>
      <c r="F9" s="47"/>
      <c r="G9" s="47"/>
      <c r="H9" s="47"/>
      <c r="I9" s="47" t="s">
        <v>13</v>
      </c>
      <c r="J9" s="47"/>
      <c r="K9" s="47"/>
      <c r="L9" s="47"/>
      <c r="M9" s="47"/>
      <c r="N9" s="47"/>
      <c r="O9" s="47"/>
      <c r="P9" s="47" t="s">
        <v>14</v>
      </c>
      <c r="Q9" s="47"/>
      <c r="R9" s="47"/>
      <c r="S9" s="47"/>
      <c r="T9" s="47"/>
      <c r="U9" s="47"/>
      <c r="V9" s="47"/>
      <c r="W9" s="47" t="s">
        <v>15</v>
      </c>
      <c r="X9" s="47"/>
      <c r="Y9" s="47"/>
      <c r="Z9" s="47"/>
      <c r="AA9" s="47"/>
      <c r="AB9" s="47"/>
      <c r="AC9" s="47"/>
      <c r="AD9" s="47" t="s">
        <v>16</v>
      </c>
      <c r="AE9" s="47"/>
      <c r="AF9" s="47"/>
      <c r="AG9" s="47"/>
      <c r="AH9" s="47"/>
      <c r="AI9" s="47"/>
      <c r="AJ9" s="47"/>
      <c r="AK9" s="3"/>
      <c r="AL9" s="47" t="s">
        <v>17</v>
      </c>
      <c r="AM9" s="47"/>
      <c r="AN9" s="47"/>
      <c r="AO9" s="47"/>
      <c r="AP9" s="47"/>
      <c r="AQ9" s="47"/>
      <c r="AR9" s="47"/>
      <c r="AS9" s="47"/>
      <c r="AT9" s="47" t="s">
        <v>18</v>
      </c>
      <c r="AU9" s="47"/>
      <c r="AV9" s="47"/>
      <c r="AW9" s="47"/>
      <c r="AX9" s="47"/>
      <c r="AY9" s="47"/>
      <c r="AZ9" s="47"/>
      <c r="BA9" s="47"/>
      <c r="BB9" s="47" t="s">
        <v>19</v>
      </c>
      <c r="BC9" s="47"/>
      <c r="BD9" s="47"/>
      <c r="BE9" s="47"/>
      <c r="BF9" s="47"/>
      <c r="BG9" s="47"/>
      <c r="BH9" s="47"/>
      <c r="BI9" s="47"/>
      <c r="BJ9" s="3"/>
      <c r="BK9" s="3"/>
      <c r="BL9" s="48" t="s">
        <v>20</v>
      </c>
      <c r="BM9" s="49"/>
      <c r="BN9" s="50" t="s">
        <v>21</v>
      </c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1"/>
    </row>
    <row r="10" spans="1:78" ht="18.75" customHeight="1" x14ac:dyDescent="0.15">
      <c r="A10" s="2"/>
      <c r="B10" s="45" t="str">
        <f>データ!N6</f>
        <v>-</v>
      </c>
      <c r="C10" s="45"/>
      <c r="D10" s="45"/>
      <c r="E10" s="45"/>
      <c r="F10" s="45"/>
      <c r="G10" s="45"/>
      <c r="H10" s="45"/>
      <c r="I10" s="45" t="str">
        <f>データ!O6</f>
        <v>該当数値なし</v>
      </c>
      <c r="J10" s="45"/>
      <c r="K10" s="45"/>
      <c r="L10" s="45"/>
      <c r="M10" s="45"/>
      <c r="N10" s="45"/>
      <c r="O10" s="45"/>
      <c r="P10" s="45">
        <f>データ!P6</f>
        <v>0.15</v>
      </c>
      <c r="Q10" s="45"/>
      <c r="R10" s="45"/>
      <c r="S10" s="45"/>
      <c r="T10" s="45"/>
      <c r="U10" s="45"/>
      <c r="V10" s="45"/>
      <c r="W10" s="45">
        <f>データ!Q6</f>
        <v>100</v>
      </c>
      <c r="X10" s="45"/>
      <c r="Y10" s="45"/>
      <c r="Z10" s="45"/>
      <c r="AA10" s="45"/>
      <c r="AB10" s="45"/>
      <c r="AC10" s="45"/>
      <c r="AD10" s="46">
        <f>データ!R6</f>
        <v>5120</v>
      </c>
      <c r="AE10" s="46"/>
      <c r="AF10" s="46"/>
      <c r="AG10" s="46"/>
      <c r="AH10" s="46"/>
      <c r="AI10" s="46"/>
      <c r="AJ10" s="46"/>
      <c r="AK10" s="2"/>
      <c r="AL10" s="46">
        <f>データ!V6</f>
        <v>281</v>
      </c>
      <c r="AM10" s="46"/>
      <c r="AN10" s="46"/>
      <c r="AO10" s="46"/>
      <c r="AP10" s="46"/>
      <c r="AQ10" s="46"/>
      <c r="AR10" s="46"/>
      <c r="AS10" s="46"/>
      <c r="AT10" s="45">
        <f>データ!W6</f>
        <v>13.43</v>
      </c>
      <c r="AU10" s="45"/>
      <c r="AV10" s="45"/>
      <c r="AW10" s="45"/>
      <c r="AX10" s="45"/>
      <c r="AY10" s="45"/>
      <c r="AZ10" s="45"/>
      <c r="BA10" s="45"/>
      <c r="BB10" s="45">
        <f>データ!X6</f>
        <v>20.92</v>
      </c>
      <c r="BC10" s="45"/>
      <c r="BD10" s="45"/>
      <c r="BE10" s="45"/>
      <c r="BF10" s="45"/>
      <c r="BG10" s="45"/>
      <c r="BH10" s="45"/>
      <c r="BI10" s="45"/>
      <c r="BJ10" s="2"/>
      <c r="BK10" s="2"/>
      <c r="BL10" s="52" t="s">
        <v>22</v>
      </c>
      <c r="BM10" s="53"/>
      <c r="BN10" s="54" t="s">
        <v>23</v>
      </c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24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 x14ac:dyDescent="0.15">
      <c r="A14" s="2"/>
      <c r="B14" s="58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38" t="s">
        <v>26</v>
      </c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40"/>
    </row>
    <row r="15" spans="1:78" ht="13.5" customHeight="1" x14ac:dyDescent="0.15">
      <c r="A15" s="2"/>
      <c r="B15" s="35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7"/>
      <c r="BK15" s="2"/>
      <c r="BL15" s="41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3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29" t="s">
        <v>119</v>
      </c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1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29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1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29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1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29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1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29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1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29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1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29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1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29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1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29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1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29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1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29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1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29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1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29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1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29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1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29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1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29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1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29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1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29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1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29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1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29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1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29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1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29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1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29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1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29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1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29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1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29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1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29"/>
      <c r="BM42" s="30"/>
      <c r="BN42" s="30"/>
      <c r="BO42" s="30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1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29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1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32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4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38" t="s">
        <v>27</v>
      </c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40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1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3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29" t="s">
        <v>117</v>
      </c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1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29"/>
      <c r="BM48" s="30"/>
      <c r="BN48" s="30"/>
      <c r="BO48" s="30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1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29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1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29"/>
      <c r="BM50" s="30"/>
      <c r="BN50" s="30"/>
      <c r="BO50" s="30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1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29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1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29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1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29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1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29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1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29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1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29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1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29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1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29"/>
      <c r="BM58" s="30"/>
      <c r="BN58" s="30"/>
      <c r="BO58" s="30"/>
      <c r="BP58" s="30"/>
      <c r="BQ58" s="30"/>
      <c r="BR58" s="30"/>
      <c r="BS58" s="30"/>
      <c r="BT58" s="30"/>
      <c r="BU58" s="30"/>
      <c r="BV58" s="30"/>
      <c r="BW58" s="30"/>
      <c r="BX58" s="30"/>
      <c r="BY58" s="30"/>
      <c r="BZ58" s="31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29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1"/>
    </row>
    <row r="60" spans="1:78" ht="13.5" customHeight="1" x14ac:dyDescent="0.15">
      <c r="A60" s="2"/>
      <c r="B60" s="35" t="s">
        <v>28</v>
      </c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7"/>
      <c r="BK60" s="2"/>
      <c r="BL60" s="29"/>
      <c r="BM60" s="30"/>
      <c r="BN60" s="30"/>
      <c r="BO60" s="30"/>
      <c r="BP60" s="30"/>
      <c r="BQ60" s="30"/>
      <c r="BR60" s="30"/>
      <c r="BS60" s="30"/>
      <c r="BT60" s="30"/>
      <c r="BU60" s="30"/>
      <c r="BV60" s="30"/>
      <c r="BW60" s="30"/>
      <c r="BX60" s="30"/>
      <c r="BY60" s="30"/>
      <c r="BZ60" s="31"/>
    </row>
    <row r="61" spans="1:78" ht="13.5" customHeight="1" x14ac:dyDescent="0.15">
      <c r="A61" s="2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7"/>
      <c r="BK61" s="2"/>
      <c r="BL61" s="29"/>
      <c r="BM61" s="30"/>
      <c r="BN61" s="30"/>
      <c r="BO61" s="30"/>
      <c r="BP61" s="30"/>
      <c r="BQ61" s="30"/>
      <c r="BR61" s="30"/>
      <c r="BS61" s="30"/>
      <c r="BT61" s="30"/>
      <c r="BU61" s="30"/>
      <c r="BV61" s="30"/>
      <c r="BW61" s="30"/>
      <c r="BX61" s="30"/>
      <c r="BY61" s="30"/>
      <c r="BZ61" s="31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29"/>
      <c r="BM62" s="30"/>
      <c r="BN62" s="30"/>
      <c r="BO62" s="30"/>
      <c r="BP62" s="30"/>
      <c r="BQ62" s="30"/>
      <c r="BR62" s="30"/>
      <c r="BS62" s="30"/>
      <c r="BT62" s="30"/>
      <c r="BU62" s="30"/>
      <c r="BV62" s="30"/>
      <c r="BW62" s="30"/>
      <c r="BX62" s="30"/>
      <c r="BY62" s="30"/>
      <c r="BZ62" s="31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32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4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38" t="s">
        <v>29</v>
      </c>
      <c r="BM64" s="39"/>
      <c r="BN64" s="39"/>
      <c r="BO64" s="39"/>
      <c r="BP64" s="39"/>
      <c r="BQ64" s="39"/>
      <c r="BR64" s="39"/>
      <c r="BS64" s="39"/>
      <c r="BT64" s="39"/>
      <c r="BU64" s="39"/>
      <c r="BV64" s="39"/>
      <c r="BW64" s="39"/>
      <c r="BX64" s="39"/>
      <c r="BY64" s="39"/>
      <c r="BZ64" s="40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1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3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29" t="s">
        <v>118</v>
      </c>
      <c r="BM66" s="30"/>
      <c r="BN66" s="30"/>
      <c r="BO66" s="30"/>
      <c r="BP66" s="30"/>
      <c r="BQ66" s="30"/>
      <c r="BR66" s="30"/>
      <c r="BS66" s="30"/>
      <c r="BT66" s="30"/>
      <c r="BU66" s="30"/>
      <c r="BV66" s="30"/>
      <c r="BW66" s="30"/>
      <c r="BX66" s="30"/>
      <c r="BY66" s="30"/>
      <c r="BZ66" s="31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29"/>
      <c r="BM67" s="30"/>
      <c r="BN67" s="30"/>
      <c r="BO67" s="30"/>
      <c r="BP67" s="30"/>
      <c r="BQ67" s="30"/>
      <c r="BR67" s="30"/>
      <c r="BS67" s="30"/>
      <c r="BT67" s="30"/>
      <c r="BU67" s="30"/>
      <c r="BV67" s="30"/>
      <c r="BW67" s="30"/>
      <c r="BX67" s="30"/>
      <c r="BY67" s="30"/>
      <c r="BZ67" s="31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29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30"/>
      <c r="BX68" s="30"/>
      <c r="BY68" s="30"/>
      <c r="BZ68" s="31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29"/>
      <c r="BM69" s="30"/>
      <c r="BN69" s="30"/>
      <c r="BO69" s="30"/>
      <c r="BP69" s="30"/>
      <c r="BQ69" s="30"/>
      <c r="BR69" s="30"/>
      <c r="BS69" s="30"/>
      <c r="BT69" s="30"/>
      <c r="BU69" s="30"/>
      <c r="BV69" s="30"/>
      <c r="BW69" s="30"/>
      <c r="BX69" s="30"/>
      <c r="BY69" s="30"/>
      <c r="BZ69" s="31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29"/>
      <c r="BM70" s="30"/>
      <c r="BN70" s="30"/>
      <c r="BO70" s="30"/>
      <c r="BP70" s="30"/>
      <c r="BQ70" s="30"/>
      <c r="BR70" s="30"/>
      <c r="BS70" s="30"/>
      <c r="BT70" s="30"/>
      <c r="BU70" s="30"/>
      <c r="BV70" s="30"/>
      <c r="BW70" s="30"/>
      <c r="BX70" s="30"/>
      <c r="BY70" s="30"/>
      <c r="BZ70" s="31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29"/>
      <c r="BM71" s="30"/>
      <c r="BN71" s="30"/>
      <c r="BO71" s="30"/>
      <c r="BP71" s="30"/>
      <c r="BQ71" s="30"/>
      <c r="BR71" s="30"/>
      <c r="BS71" s="30"/>
      <c r="BT71" s="30"/>
      <c r="BU71" s="30"/>
      <c r="BV71" s="30"/>
      <c r="BW71" s="30"/>
      <c r="BX71" s="30"/>
      <c r="BY71" s="30"/>
      <c r="BZ71" s="31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29"/>
      <c r="BM72" s="30"/>
      <c r="BN72" s="30"/>
      <c r="BO72" s="30"/>
      <c r="BP72" s="30"/>
      <c r="BQ72" s="30"/>
      <c r="BR72" s="30"/>
      <c r="BS72" s="30"/>
      <c r="BT72" s="30"/>
      <c r="BU72" s="30"/>
      <c r="BV72" s="30"/>
      <c r="BW72" s="30"/>
      <c r="BX72" s="30"/>
      <c r="BY72" s="30"/>
      <c r="BZ72" s="31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29"/>
      <c r="BM73" s="30"/>
      <c r="BN73" s="30"/>
      <c r="BO73" s="30"/>
      <c r="BP73" s="30"/>
      <c r="BQ73" s="30"/>
      <c r="BR73" s="30"/>
      <c r="BS73" s="30"/>
      <c r="BT73" s="30"/>
      <c r="BU73" s="30"/>
      <c r="BV73" s="30"/>
      <c r="BW73" s="30"/>
      <c r="BX73" s="30"/>
      <c r="BY73" s="30"/>
      <c r="BZ73" s="31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29"/>
      <c r="BM74" s="30"/>
      <c r="BN74" s="30"/>
      <c r="BO74" s="30"/>
      <c r="BP74" s="30"/>
      <c r="BQ74" s="30"/>
      <c r="BR74" s="30"/>
      <c r="BS74" s="30"/>
      <c r="BT74" s="30"/>
      <c r="BU74" s="30"/>
      <c r="BV74" s="30"/>
      <c r="BW74" s="30"/>
      <c r="BX74" s="30"/>
      <c r="BY74" s="30"/>
      <c r="BZ74" s="31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29"/>
      <c r="BM75" s="30"/>
      <c r="BN75" s="30"/>
      <c r="BO75" s="30"/>
      <c r="BP75" s="30"/>
      <c r="BQ75" s="30"/>
      <c r="BR75" s="30"/>
      <c r="BS75" s="30"/>
      <c r="BT75" s="30"/>
      <c r="BU75" s="30"/>
      <c r="BV75" s="30"/>
      <c r="BW75" s="30"/>
      <c r="BX75" s="30"/>
      <c r="BY75" s="30"/>
      <c r="BZ75" s="31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29"/>
      <c r="BM76" s="30"/>
      <c r="BN76" s="30"/>
      <c r="BO76" s="30"/>
      <c r="BP76" s="30"/>
      <c r="BQ76" s="30"/>
      <c r="BR76" s="30"/>
      <c r="BS76" s="30"/>
      <c r="BT76" s="30"/>
      <c r="BU76" s="30"/>
      <c r="BV76" s="30"/>
      <c r="BW76" s="30"/>
      <c r="BX76" s="30"/>
      <c r="BY76" s="30"/>
      <c r="BZ76" s="31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29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  <c r="BX77" s="30"/>
      <c r="BY77" s="30"/>
      <c r="BZ77" s="31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29"/>
      <c r="BM78" s="30"/>
      <c r="BN78" s="30"/>
      <c r="BO78" s="30"/>
      <c r="BP78" s="30"/>
      <c r="BQ78" s="30"/>
      <c r="BR78" s="30"/>
      <c r="BS78" s="30"/>
      <c r="BT78" s="30"/>
      <c r="BU78" s="30"/>
      <c r="BV78" s="30"/>
      <c r="BW78" s="30"/>
      <c r="BX78" s="30"/>
      <c r="BY78" s="30"/>
      <c r="BZ78" s="31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29"/>
      <c r="BM79" s="30"/>
      <c r="BN79" s="30"/>
      <c r="BO79" s="30"/>
      <c r="BP79" s="30"/>
      <c r="BQ79" s="30"/>
      <c r="BR79" s="30"/>
      <c r="BS79" s="30"/>
      <c r="BT79" s="30"/>
      <c r="BU79" s="30"/>
      <c r="BV79" s="30"/>
      <c r="BW79" s="30"/>
      <c r="BX79" s="30"/>
      <c r="BY79" s="30"/>
      <c r="BZ79" s="31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29"/>
      <c r="BM80" s="30"/>
      <c r="BN80" s="30"/>
      <c r="BO80" s="30"/>
      <c r="BP80" s="30"/>
      <c r="BQ80" s="30"/>
      <c r="BR80" s="30"/>
      <c r="BS80" s="30"/>
      <c r="BT80" s="30"/>
      <c r="BU80" s="30"/>
      <c r="BV80" s="30"/>
      <c r="BW80" s="30"/>
      <c r="BX80" s="30"/>
      <c r="BY80" s="30"/>
      <c r="BZ80" s="31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29"/>
      <c r="BM81" s="30"/>
      <c r="BN81" s="30"/>
      <c r="BO81" s="30"/>
      <c r="BP81" s="30"/>
      <c r="BQ81" s="30"/>
      <c r="BR81" s="30"/>
      <c r="BS81" s="30"/>
      <c r="BT81" s="30"/>
      <c r="BU81" s="30"/>
      <c r="BV81" s="30"/>
      <c r="BW81" s="30"/>
      <c r="BX81" s="30"/>
      <c r="BY81" s="30"/>
      <c r="BZ81" s="31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32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4"/>
    </row>
    <row r="83" spans="1:78" x14ac:dyDescent="0.15">
      <c r="C83" s="44" t="s">
        <v>30</v>
      </c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</row>
    <row r="84" spans="1:78" x14ac:dyDescent="0.15">
      <c r="C84" s="2"/>
    </row>
    <row r="85" spans="1:78" hidden="1" x14ac:dyDescent="0.15">
      <c r="B85" s="12" t="s">
        <v>31</v>
      </c>
      <c r="C85" s="12"/>
      <c r="D85" s="12"/>
      <c r="E85" s="12" t="s">
        <v>32</v>
      </c>
      <c r="F85" s="12" t="s">
        <v>33</v>
      </c>
      <c r="G85" s="12" t="s">
        <v>34</v>
      </c>
      <c r="H85" s="12" t="s">
        <v>35</v>
      </c>
      <c r="I85" s="12" t="s">
        <v>36</v>
      </c>
      <c r="J85" s="12" t="s">
        <v>37</v>
      </c>
      <c r="K85" s="12" t="s">
        <v>38</v>
      </c>
      <c r="L85" s="12" t="s">
        <v>39</v>
      </c>
      <c r="M85" s="12" t="s">
        <v>40</v>
      </c>
      <c r="N85" s="12" t="s">
        <v>41</v>
      </c>
      <c r="O85" s="12" t="s">
        <v>42</v>
      </c>
    </row>
    <row r="86" spans="1:78" hidden="1" x14ac:dyDescent="0.15">
      <c r="B86" s="12"/>
      <c r="C86" s="12"/>
      <c r="D86" s="12"/>
      <c r="E86" s="12" t="str">
        <f>データ!AI6</f>
        <v/>
      </c>
      <c r="F86" s="12" t="s">
        <v>43</v>
      </c>
      <c r="G86" s="12" t="s">
        <v>44</v>
      </c>
      <c r="H86" s="12" t="str">
        <f>データ!BP6</f>
        <v>【307.39】</v>
      </c>
      <c r="I86" s="12" t="str">
        <f>データ!CA6</f>
        <v>【57.03】</v>
      </c>
      <c r="J86" s="12" t="str">
        <f>データ!CL6</f>
        <v>【294.83】</v>
      </c>
      <c r="K86" s="12" t="str">
        <f>データ!CW6</f>
        <v>【84.27】</v>
      </c>
      <c r="L86" s="12" t="str">
        <f>データ!DH6</f>
        <v>【86.02】</v>
      </c>
      <c r="M86" s="12" t="s">
        <v>43</v>
      </c>
      <c r="N86" s="12" t="s">
        <v>44</v>
      </c>
      <c r="O86" s="12" t="str">
        <f>データ!EO6</f>
        <v>【-】</v>
      </c>
    </row>
  </sheetData>
  <sheetProtection algorithmName="SHA-512" hashValue="gr1JO1xeuLzbvIMCl4adjmGHtV9Sfyyt74+QujJSPKPl3GOHrjB6oC2cT6/ROULJ/QVWKSN4N6s3aCLz7W4jBw==" saltValue="SgvU5/v7PbYstpg3fyC2SA==" spinCount="100000" sheet="1" objects="1" scenarios="1" formatCells="0" formatColumns="0" formatRows="0"/>
  <mergeCells count="51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I9:O9"/>
    <mergeCell ref="P9:V9"/>
    <mergeCell ref="W9:AC9"/>
    <mergeCell ref="AD9:AJ9"/>
    <mergeCell ref="AL8:AS8"/>
    <mergeCell ref="AL9:AS9"/>
    <mergeCell ref="AT9:BA9"/>
    <mergeCell ref="BB9:BI9"/>
    <mergeCell ref="BL9:BM9"/>
    <mergeCell ref="BL45:BZ46"/>
    <mergeCell ref="BN9:BY9"/>
    <mergeCell ref="AL10:AS10"/>
    <mergeCell ref="AT10:BA10"/>
    <mergeCell ref="BB10:BI10"/>
    <mergeCell ref="BL10:BM10"/>
    <mergeCell ref="BN10:BY10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BL47:BZ63"/>
    <mergeCell ref="B60:BJ61"/>
    <mergeCell ref="BL64:BZ65"/>
    <mergeCell ref="BL66:BZ82"/>
    <mergeCell ref="C83:BJ83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45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5" x14ac:dyDescent="0.15">
      <c r="A2" s="14" t="s">
        <v>46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5" x14ac:dyDescent="0.15">
      <c r="A3" s="14" t="s">
        <v>47</v>
      </c>
      <c r="B3" s="15" t="s">
        <v>48</v>
      </c>
      <c r="C3" s="15" t="s">
        <v>49</v>
      </c>
      <c r="D3" s="15" t="s">
        <v>50</v>
      </c>
      <c r="E3" s="15" t="s">
        <v>51</v>
      </c>
      <c r="F3" s="15" t="s">
        <v>52</v>
      </c>
      <c r="G3" s="15" t="s">
        <v>53</v>
      </c>
      <c r="H3" s="73" t="s">
        <v>54</v>
      </c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5"/>
      <c r="Y3" s="79" t="s">
        <v>55</v>
      </c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 t="s">
        <v>56</v>
      </c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</row>
    <row r="4" spans="1:145" x14ac:dyDescent="0.15">
      <c r="A4" s="14" t="s">
        <v>57</v>
      </c>
      <c r="B4" s="16"/>
      <c r="C4" s="16"/>
      <c r="D4" s="16"/>
      <c r="E4" s="16"/>
      <c r="F4" s="16"/>
      <c r="G4" s="16"/>
      <c r="H4" s="76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8"/>
      <c r="Y4" s="72" t="s">
        <v>58</v>
      </c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 t="s">
        <v>59</v>
      </c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 t="s">
        <v>60</v>
      </c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 t="s">
        <v>61</v>
      </c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 t="s">
        <v>62</v>
      </c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 t="s">
        <v>63</v>
      </c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 t="s">
        <v>64</v>
      </c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 t="s">
        <v>65</v>
      </c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 t="s">
        <v>66</v>
      </c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 t="s">
        <v>67</v>
      </c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 t="s">
        <v>68</v>
      </c>
      <c r="EF4" s="72"/>
      <c r="EG4" s="72"/>
      <c r="EH4" s="72"/>
      <c r="EI4" s="72"/>
      <c r="EJ4" s="72"/>
      <c r="EK4" s="72"/>
      <c r="EL4" s="72"/>
      <c r="EM4" s="72"/>
      <c r="EN4" s="72"/>
      <c r="EO4" s="72"/>
    </row>
    <row r="5" spans="1:145" x14ac:dyDescent="0.15">
      <c r="A5" s="14" t="s">
        <v>69</v>
      </c>
      <c r="B5" s="17"/>
      <c r="C5" s="17"/>
      <c r="D5" s="17"/>
      <c r="E5" s="17"/>
      <c r="F5" s="17"/>
      <c r="G5" s="17"/>
      <c r="H5" s="18" t="s">
        <v>70</v>
      </c>
      <c r="I5" s="18" t="s">
        <v>71</v>
      </c>
      <c r="J5" s="18" t="s">
        <v>72</v>
      </c>
      <c r="K5" s="18" t="s">
        <v>73</v>
      </c>
      <c r="L5" s="18" t="s">
        <v>74</v>
      </c>
      <c r="M5" s="18" t="s">
        <v>5</v>
      </c>
      <c r="N5" s="18" t="s">
        <v>75</v>
      </c>
      <c r="O5" s="18" t="s">
        <v>76</v>
      </c>
      <c r="P5" s="18" t="s">
        <v>77</v>
      </c>
      <c r="Q5" s="18" t="s">
        <v>78</v>
      </c>
      <c r="R5" s="18" t="s">
        <v>79</v>
      </c>
      <c r="S5" s="18" t="s">
        <v>80</v>
      </c>
      <c r="T5" s="18" t="s">
        <v>81</v>
      </c>
      <c r="U5" s="18" t="s">
        <v>82</v>
      </c>
      <c r="V5" s="18" t="s">
        <v>83</v>
      </c>
      <c r="W5" s="18" t="s">
        <v>84</v>
      </c>
      <c r="X5" s="18" t="s">
        <v>85</v>
      </c>
      <c r="Y5" s="18" t="s">
        <v>86</v>
      </c>
      <c r="Z5" s="18" t="s">
        <v>87</v>
      </c>
      <c r="AA5" s="18" t="s">
        <v>88</v>
      </c>
      <c r="AB5" s="18" t="s">
        <v>89</v>
      </c>
      <c r="AC5" s="18" t="s">
        <v>90</v>
      </c>
      <c r="AD5" s="18" t="s">
        <v>91</v>
      </c>
      <c r="AE5" s="18" t="s">
        <v>92</v>
      </c>
      <c r="AF5" s="18" t="s">
        <v>93</v>
      </c>
      <c r="AG5" s="18" t="s">
        <v>94</v>
      </c>
      <c r="AH5" s="18" t="s">
        <v>95</v>
      </c>
      <c r="AI5" s="18" t="s">
        <v>31</v>
      </c>
      <c r="AJ5" s="18" t="s">
        <v>86</v>
      </c>
      <c r="AK5" s="18" t="s">
        <v>87</v>
      </c>
      <c r="AL5" s="18" t="s">
        <v>88</v>
      </c>
      <c r="AM5" s="18" t="s">
        <v>89</v>
      </c>
      <c r="AN5" s="18" t="s">
        <v>90</v>
      </c>
      <c r="AO5" s="18" t="s">
        <v>91</v>
      </c>
      <c r="AP5" s="18" t="s">
        <v>92</v>
      </c>
      <c r="AQ5" s="18" t="s">
        <v>93</v>
      </c>
      <c r="AR5" s="18" t="s">
        <v>94</v>
      </c>
      <c r="AS5" s="18" t="s">
        <v>95</v>
      </c>
      <c r="AT5" s="18" t="s">
        <v>96</v>
      </c>
      <c r="AU5" s="18" t="s">
        <v>86</v>
      </c>
      <c r="AV5" s="18" t="s">
        <v>87</v>
      </c>
      <c r="AW5" s="18" t="s">
        <v>88</v>
      </c>
      <c r="AX5" s="18" t="s">
        <v>89</v>
      </c>
      <c r="AY5" s="18" t="s">
        <v>90</v>
      </c>
      <c r="AZ5" s="18" t="s">
        <v>91</v>
      </c>
      <c r="BA5" s="18" t="s">
        <v>92</v>
      </c>
      <c r="BB5" s="18" t="s">
        <v>93</v>
      </c>
      <c r="BC5" s="18" t="s">
        <v>94</v>
      </c>
      <c r="BD5" s="18" t="s">
        <v>95</v>
      </c>
      <c r="BE5" s="18" t="s">
        <v>96</v>
      </c>
      <c r="BF5" s="18" t="s">
        <v>86</v>
      </c>
      <c r="BG5" s="18" t="s">
        <v>87</v>
      </c>
      <c r="BH5" s="18" t="s">
        <v>88</v>
      </c>
      <c r="BI5" s="18" t="s">
        <v>89</v>
      </c>
      <c r="BJ5" s="18" t="s">
        <v>90</v>
      </c>
      <c r="BK5" s="18" t="s">
        <v>91</v>
      </c>
      <c r="BL5" s="18" t="s">
        <v>92</v>
      </c>
      <c r="BM5" s="18" t="s">
        <v>93</v>
      </c>
      <c r="BN5" s="18" t="s">
        <v>94</v>
      </c>
      <c r="BO5" s="18" t="s">
        <v>95</v>
      </c>
      <c r="BP5" s="18" t="s">
        <v>96</v>
      </c>
      <c r="BQ5" s="18" t="s">
        <v>86</v>
      </c>
      <c r="BR5" s="18" t="s">
        <v>87</v>
      </c>
      <c r="BS5" s="18" t="s">
        <v>88</v>
      </c>
      <c r="BT5" s="18" t="s">
        <v>89</v>
      </c>
      <c r="BU5" s="18" t="s">
        <v>90</v>
      </c>
      <c r="BV5" s="18" t="s">
        <v>91</v>
      </c>
      <c r="BW5" s="18" t="s">
        <v>92</v>
      </c>
      <c r="BX5" s="18" t="s">
        <v>93</v>
      </c>
      <c r="BY5" s="18" t="s">
        <v>94</v>
      </c>
      <c r="BZ5" s="18" t="s">
        <v>95</v>
      </c>
      <c r="CA5" s="18" t="s">
        <v>96</v>
      </c>
      <c r="CB5" s="18" t="s">
        <v>86</v>
      </c>
      <c r="CC5" s="18" t="s">
        <v>87</v>
      </c>
      <c r="CD5" s="18" t="s">
        <v>88</v>
      </c>
      <c r="CE5" s="18" t="s">
        <v>89</v>
      </c>
      <c r="CF5" s="18" t="s">
        <v>90</v>
      </c>
      <c r="CG5" s="18" t="s">
        <v>91</v>
      </c>
      <c r="CH5" s="18" t="s">
        <v>92</v>
      </c>
      <c r="CI5" s="18" t="s">
        <v>93</v>
      </c>
      <c r="CJ5" s="18" t="s">
        <v>94</v>
      </c>
      <c r="CK5" s="18" t="s">
        <v>95</v>
      </c>
      <c r="CL5" s="18" t="s">
        <v>96</v>
      </c>
      <c r="CM5" s="18" t="s">
        <v>86</v>
      </c>
      <c r="CN5" s="18" t="s">
        <v>87</v>
      </c>
      <c r="CO5" s="18" t="s">
        <v>88</v>
      </c>
      <c r="CP5" s="18" t="s">
        <v>89</v>
      </c>
      <c r="CQ5" s="18" t="s">
        <v>90</v>
      </c>
      <c r="CR5" s="18" t="s">
        <v>91</v>
      </c>
      <c r="CS5" s="18" t="s">
        <v>92</v>
      </c>
      <c r="CT5" s="18" t="s">
        <v>93</v>
      </c>
      <c r="CU5" s="18" t="s">
        <v>94</v>
      </c>
      <c r="CV5" s="18" t="s">
        <v>95</v>
      </c>
      <c r="CW5" s="18" t="s">
        <v>96</v>
      </c>
      <c r="CX5" s="18" t="s">
        <v>86</v>
      </c>
      <c r="CY5" s="18" t="s">
        <v>87</v>
      </c>
      <c r="CZ5" s="18" t="s">
        <v>88</v>
      </c>
      <c r="DA5" s="18" t="s">
        <v>89</v>
      </c>
      <c r="DB5" s="18" t="s">
        <v>90</v>
      </c>
      <c r="DC5" s="18" t="s">
        <v>91</v>
      </c>
      <c r="DD5" s="18" t="s">
        <v>92</v>
      </c>
      <c r="DE5" s="18" t="s">
        <v>93</v>
      </c>
      <c r="DF5" s="18" t="s">
        <v>94</v>
      </c>
      <c r="DG5" s="18" t="s">
        <v>95</v>
      </c>
      <c r="DH5" s="18" t="s">
        <v>96</v>
      </c>
      <c r="DI5" s="18" t="s">
        <v>86</v>
      </c>
      <c r="DJ5" s="18" t="s">
        <v>87</v>
      </c>
      <c r="DK5" s="18" t="s">
        <v>88</v>
      </c>
      <c r="DL5" s="18" t="s">
        <v>89</v>
      </c>
      <c r="DM5" s="18" t="s">
        <v>90</v>
      </c>
      <c r="DN5" s="18" t="s">
        <v>91</v>
      </c>
      <c r="DO5" s="18" t="s">
        <v>92</v>
      </c>
      <c r="DP5" s="18" t="s">
        <v>93</v>
      </c>
      <c r="DQ5" s="18" t="s">
        <v>94</v>
      </c>
      <c r="DR5" s="18" t="s">
        <v>95</v>
      </c>
      <c r="DS5" s="18" t="s">
        <v>96</v>
      </c>
      <c r="DT5" s="18" t="s">
        <v>86</v>
      </c>
      <c r="DU5" s="18" t="s">
        <v>87</v>
      </c>
      <c r="DV5" s="18" t="s">
        <v>88</v>
      </c>
      <c r="DW5" s="18" t="s">
        <v>89</v>
      </c>
      <c r="DX5" s="18" t="s">
        <v>90</v>
      </c>
      <c r="DY5" s="18" t="s">
        <v>91</v>
      </c>
      <c r="DZ5" s="18" t="s">
        <v>92</v>
      </c>
      <c r="EA5" s="18" t="s">
        <v>93</v>
      </c>
      <c r="EB5" s="18" t="s">
        <v>94</v>
      </c>
      <c r="EC5" s="18" t="s">
        <v>95</v>
      </c>
      <c r="ED5" s="18" t="s">
        <v>96</v>
      </c>
      <c r="EE5" s="18" t="s">
        <v>86</v>
      </c>
      <c r="EF5" s="18" t="s">
        <v>87</v>
      </c>
      <c r="EG5" s="18" t="s">
        <v>88</v>
      </c>
      <c r="EH5" s="18" t="s">
        <v>89</v>
      </c>
      <c r="EI5" s="18" t="s">
        <v>90</v>
      </c>
      <c r="EJ5" s="18" t="s">
        <v>91</v>
      </c>
      <c r="EK5" s="18" t="s">
        <v>92</v>
      </c>
      <c r="EL5" s="18" t="s">
        <v>93</v>
      </c>
      <c r="EM5" s="18" t="s">
        <v>94</v>
      </c>
      <c r="EN5" s="18" t="s">
        <v>95</v>
      </c>
      <c r="EO5" s="18" t="s">
        <v>96</v>
      </c>
    </row>
    <row r="6" spans="1:145" s="22" customFormat="1" x14ac:dyDescent="0.15">
      <c r="A6" s="14" t="s">
        <v>97</v>
      </c>
      <c r="B6" s="19">
        <f>B7</f>
        <v>2022</v>
      </c>
      <c r="C6" s="19">
        <f t="shared" ref="C6:X6" si="3">C7</f>
        <v>342122</v>
      </c>
      <c r="D6" s="19">
        <f t="shared" si="3"/>
        <v>47</v>
      </c>
      <c r="E6" s="19">
        <f t="shared" si="3"/>
        <v>18</v>
      </c>
      <c r="F6" s="19">
        <f t="shared" si="3"/>
        <v>0</v>
      </c>
      <c r="G6" s="19">
        <f t="shared" si="3"/>
        <v>0</v>
      </c>
      <c r="H6" s="19" t="str">
        <f t="shared" si="3"/>
        <v>広島県　東広島市</v>
      </c>
      <c r="I6" s="19" t="str">
        <f t="shared" si="3"/>
        <v>法非適用</v>
      </c>
      <c r="J6" s="19" t="str">
        <f t="shared" si="3"/>
        <v>下水道事業</v>
      </c>
      <c r="K6" s="19" t="str">
        <f t="shared" si="3"/>
        <v>特定地域生活排水処理</v>
      </c>
      <c r="L6" s="19" t="str">
        <f t="shared" si="3"/>
        <v>K2</v>
      </c>
      <c r="M6" s="19" t="str">
        <f t="shared" si="3"/>
        <v>非設置</v>
      </c>
      <c r="N6" s="20" t="str">
        <f t="shared" si="3"/>
        <v>-</v>
      </c>
      <c r="O6" s="20" t="str">
        <f t="shared" si="3"/>
        <v>該当数値なし</v>
      </c>
      <c r="P6" s="20">
        <f t="shared" si="3"/>
        <v>0.15</v>
      </c>
      <c r="Q6" s="20">
        <f t="shared" si="3"/>
        <v>100</v>
      </c>
      <c r="R6" s="20">
        <f t="shared" si="3"/>
        <v>5120</v>
      </c>
      <c r="S6" s="20">
        <f t="shared" si="3"/>
        <v>190353</v>
      </c>
      <c r="T6" s="20">
        <f t="shared" si="3"/>
        <v>635.15</v>
      </c>
      <c r="U6" s="20">
        <f t="shared" si="3"/>
        <v>299.7</v>
      </c>
      <c r="V6" s="20">
        <f t="shared" si="3"/>
        <v>281</v>
      </c>
      <c r="W6" s="20">
        <f t="shared" si="3"/>
        <v>13.43</v>
      </c>
      <c r="X6" s="20">
        <f t="shared" si="3"/>
        <v>20.92</v>
      </c>
      <c r="Y6" s="21">
        <f>IF(Y7="",NA(),Y7)</f>
        <v>100</v>
      </c>
      <c r="Z6" s="21">
        <f t="shared" ref="Z6:AH6" si="4">IF(Z7="",NA(),Z7)</f>
        <v>100</v>
      </c>
      <c r="AA6" s="21">
        <f t="shared" si="4"/>
        <v>100</v>
      </c>
      <c r="AB6" s="21">
        <f t="shared" si="4"/>
        <v>100</v>
      </c>
      <c r="AC6" s="21">
        <f t="shared" si="4"/>
        <v>100</v>
      </c>
      <c r="AD6" s="20" t="e">
        <f t="shared" si="4"/>
        <v>#N/A</v>
      </c>
      <c r="AE6" s="20" t="e">
        <f t="shared" si="4"/>
        <v>#N/A</v>
      </c>
      <c r="AF6" s="20" t="e">
        <f t="shared" si="4"/>
        <v>#N/A</v>
      </c>
      <c r="AG6" s="20" t="e">
        <f t="shared" si="4"/>
        <v>#N/A</v>
      </c>
      <c r="AH6" s="20" t="e">
        <f t="shared" si="4"/>
        <v>#N/A</v>
      </c>
      <c r="AI6" s="20" t="str">
        <f>IF(AI7="","",IF(AI7="-","【-】","【"&amp;SUBSTITUTE(TEXT(AI7,"#,##0.00"),"-","△")&amp;"】"))</f>
        <v/>
      </c>
      <c r="AJ6" s="20" t="e">
        <f>IF(AJ7="",NA(),AJ7)</f>
        <v>#N/A</v>
      </c>
      <c r="AK6" s="20" t="e">
        <f t="shared" ref="AK6:AS6" si="5">IF(AK7="",NA(),AK7)</f>
        <v>#N/A</v>
      </c>
      <c r="AL6" s="20" t="e">
        <f t="shared" si="5"/>
        <v>#N/A</v>
      </c>
      <c r="AM6" s="20" t="e">
        <f t="shared" si="5"/>
        <v>#N/A</v>
      </c>
      <c r="AN6" s="20" t="e">
        <f t="shared" si="5"/>
        <v>#N/A</v>
      </c>
      <c r="AO6" s="20" t="e">
        <f t="shared" si="5"/>
        <v>#N/A</v>
      </c>
      <c r="AP6" s="20" t="e">
        <f t="shared" si="5"/>
        <v>#N/A</v>
      </c>
      <c r="AQ6" s="20" t="e">
        <f t="shared" si="5"/>
        <v>#N/A</v>
      </c>
      <c r="AR6" s="20" t="e">
        <f t="shared" si="5"/>
        <v>#N/A</v>
      </c>
      <c r="AS6" s="20" t="e">
        <f t="shared" si="5"/>
        <v>#N/A</v>
      </c>
      <c r="AT6" s="20" t="str">
        <f>IF(AT7="","",IF(AT7="-","【-】","【"&amp;SUBSTITUTE(TEXT(AT7,"#,##0.00"),"-","△")&amp;"】"))</f>
        <v/>
      </c>
      <c r="AU6" s="20" t="e">
        <f>IF(AU7="",NA(),AU7)</f>
        <v>#N/A</v>
      </c>
      <c r="AV6" s="20" t="e">
        <f t="shared" ref="AV6:BD6" si="6">IF(AV7="",NA(),AV7)</f>
        <v>#N/A</v>
      </c>
      <c r="AW6" s="20" t="e">
        <f t="shared" si="6"/>
        <v>#N/A</v>
      </c>
      <c r="AX6" s="20" t="e">
        <f t="shared" si="6"/>
        <v>#N/A</v>
      </c>
      <c r="AY6" s="20" t="e">
        <f t="shared" si="6"/>
        <v>#N/A</v>
      </c>
      <c r="AZ6" s="20" t="e">
        <f t="shared" si="6"/>
        <v>#N/A</v>
      </c>
      <c r="BA6" s="20" t="e">
        <f t="shared" si="6"/>
        <v>#N/A</v>
      </c>
      <c r="BB6" s="20" t="e">
        <f t="shared" si="6"/>
        <v>#N/A</v>
      </c>
      <c r="BC6" s="20" t="e">
        <f t="shared" si="6"/>
        <v>#N/A</v>
      </c>
      <c r="BD6" s="20" t="e">
        <f t="shared" si="6"/>
        <v>#N/A</v>
      </c>
      <c r="BE6" s="20" t="str">
        <f>IF(BE7="","",IF(BE7="-","【-】","【"&amp;SUBSTITUTE(TEXT(BE7,"#,##0.00"),"-","△")&amp;"】"))</f>
        <v/>
      </c>
      <c r="BF6" s="20">
        <f>IF(BF7="",NA(),BF7)</f>
        <v>0</v>
      </c>
      <c r="BG6" s="20">
        <f t="shared" ref="BG6:BO6" si="7">IF(BG7="",NA(),BG7)</f>
        <v>0</v>
      </c>
      <c r="BH6" s="20">
        <f t="shared" si="7"/>
        <v>0</v>
      </c>
      <c r="BI6" s="20">
        <f t="shared" si="7"/>
        <v>0</v>
      </c>
      <c r="BJ6" s="20">
        <f t="shared" si="7"/>
        <v>0</v>
      </c>
      <c r="BK6" s="21">
        <f t="shared" si="7"/>
        <v>296.89</v>
      </c>
      <c r="BL6" s="21">
        <f t="shared" si="7"/>
        <v>270.57</v>
      </c>
      <c r="BM6" s="21">
        <f t="shared" si="7"/>
        <v>294.27</v>
      </c>
      <c r="BN6" s="21">
        <f t="shared" si="7"/>
        <v>294.08999999999997</v>
      </c>
      <c r="BO6" s="21">
        <f t="shared" si="7"/>
        <v>294.08999999999997</v>
      </c>
      <c r="BP6" s="20" t="str">
        <f>IF(BP7="","",IF(BP7="-","【-】","【"&amp;SUBSTITUTE(TEXT(BP7,"#,##0.00"),"-","△")&amp;"】"))</f>
        <v>【307.39】</v>
      </c>
      <c r="BQ6" s="21">
        <f>IF(BQ7="",NA(),BQ7)</f>
        <v>89.84</v>
      </c>
      <c r="BR6" s="21">
        <f t="shared" ref="BR6:BZ6" si="8">IF(BR7="",NA(),BR7)</f>
        <v>90.74</v>
      </c>
      <c r="BS6" s="21">
        <f t="shared" si="8"/>
        <v>90.55</v>
      </c>
      <c r="BT6" s="21">
        <f t="shared" si="8"/>
        <v>89.85</v>
      </c>
      <c r="BU6" s="21">
        <f t="shared" si="8"/>
        <v>79.34</v>
      </c>
      <c r="BV6" s="21">
        <f t="shared" si="8"/>
        <v>63.06</v>
      </c>
      <c r="BW6" s="21">
        <f t="shared" si="8"/>
        <v>62.5</v>
      </c>
      <c r="BX6" s="21">
        <f t="shared" si="8"/>
        <v>60.59</v>
      </c>
      <c r="BY6" s="21">
        <f t="shared" si="8"/>
        <v>60</v>
      </c>
      <c r="BZ6" s="21">
        <f t="shared" si="8"/>
        <v>59.01</v>
      </c>
      <c r="CA6" s="20" t="str">
        <f>IF(CA7="","",IF(CA7="-","【-】","【"&amp;SUBSTITUTE(TEXT(CA7,"#,##0.00"),"-","△")&amp;"】"))</f>
        <v>【57.03】</v>
      </c>
      <c r="CB6" s="21">
        <f>IF(CB7="",NA(),CB7)</f>
        <v>407.38</v>
      </c>
      <c r="CC6" s="21">
        <f t="shared" ref="CC6:CK6" si="9">IF(CC7="",NA(),CC7)</f>
        <v>332.97</v>
      </c>
      <c r="CD6" s="21">
        <f t="shared" si="9"/>
        <v>346.77</v>
      </c>
      <c r="CE6" s="21">
        <f t="shared" si="9"/>
        <v>358.32</v>
      </c>
      <c r="CF6" s="21">
        <f t="shared" si="9"/>
        <v>436.45</v>
      </c>
      <c r="CG6" s="21">
        <f t="shared" si="9"/>
        <v>264.77</v>
      </c>
      <c r="CH6" s="21">
        <f t="shared" si="9"/>
        <v>269.33</v>
      </c>
      <c r="CI6" s="21">
        <f t="shared" si="9"/>
        <v>280.23</v>
      </c>
      <c r="CJ6" s="21">
        <f t="shared" si="9"/>
        <v>282.70999999999998</v>
      </c>
      <c r="CK6" s="21">
        <f t="shared" si="9"/>
        <v>291.82</v>
      </c>
      <c r="CL6" s="20" t="str">
        <f>IF(CL7="","",IF(CL7="-","【-】","【"&amp;SUBSTITUTE(TEXT(CL7,"#,##0.00"),"-","△")&amp;"】"))</f>
        <v>【294.83】</v>
      </c>
      <c r="CM6" s="21">
        <f>IF(CM7="",NA(),CM7)</f>
        <v>78.31</v>
      </c>
      <c r="CN6" s="21">
        <f t="shared" ref="CN6:CV6" si="10">IF(CN7="",NA(),CN7)</f>
        <v>95.18</v>
      </c>
      <c r="CO6" s="21">
        <f t="shared" si="10"/>
        <v>43.33</v>
      </c>
      <c r="CP6" s="21">
        <f t="shared" si="10"/>
        <v>41.9</v>
      </c>
      <c r="CQ6" s="21">
        <f t="shared" si="10"/>
        <v>38.67</v>
      </c>
      <c r="CR6" s="21">
        <f t="shared" si="10"/>
        <v>59.94</v>
      </c>
      <c r="CS6" s="21">
        <f t="shared" si="10"/>
        <v>59.64</v>
      </c>
      <c r="CT6" s="21">
        <f t="shared" si="10"/>
        <v>58.19</v>
      </c>
      <c r="CU6" s="21">
        <f t="shared" si="10"/>
        <v>56.52</v>
      </c>
      <c r="CV6" s="21">
        <f t="shared" si="10"/>
        <v>88.45</v>
      </c>
      <c r="CW6" s="20" t="str">
        <f>IF(CW7="","",IF(CW7="-","【-】","【"&amp;SUBSTITUTE(TEXT(CW7,"#,##0.00"),"-","△")&amp;"】"))</f>
        <v>【84.27】</v>
      </c>
      <c r="CX6" s="21">
        <f>IF(CX7="",NA(),CX7)</f>
        <v>100</v>
      </c>
      <c r="CY6" s="21">
        <f t="shared" ref="CY6:DG6" si="11">IF(CY7="",NA(),CY7)</f>
        <v>100</v>
      </c>
      <c r="CZ6" s="21">
        <f t="shared" si="11"/>
        <v>100</v>
      </c>
      <c r="DA6" s="21">
        <f t="shared" si="11"/>
        <v>100</v>
      </c>
      <c r="DB6" s="21">
        <f t="shared" si="11"/>
        <v>100</v>
      </c>
      <c r="DC6" s="21">
        <f t="shared" si="11"/>
        <v>89.66</v>
      </c>
      <c r="DD6" s="21">
        <f t="shared" si="11"/>
        <v>90.63</v>
      </c>
      <c r="DE6" s="21">
        <f t="shared" si="11"/>
        <v>87.8</v>
      </c>
      <c r="DF6" s="21">
        <f t="shared" si="11"/>
        <v>88.43</v>
      </c>
      <c r="DG6" s="21">
        <f t="shared" si="11"/>
        <v>90.34</v>
      </c>
      <c r="DH6" s="20" t="str">
        <f>IF(DH7="","",IF(DH7="-","【-】","【"&amp;SUBSTITUTE(TEXT(DH7,"#,##0.00"),"-","△")&amp;"】"))</f>
        <v>【86.02】</v>
      </c>
      <c r="DI6" s="20" t="e">
        <f>IF(DI7="",NA(),DI7)</f>
        <v>#N/A</v>
      </c>
      <c r="DJ6" s="20" t="e">
        <f t="shared" ref="DJ6:DR6" si="12">IF(DJ7="",NA(),DJ7)</f>
        <v>#N/A</v>
      </c>
      <c r="DK6" s="20" t="e">
        <f t="shared" si="12"/>
        <v>#N/A</v>
      </c>
      <c r="DL6" s="20" t="e">
        <f t="shared" si="12"/>
        <v>#N/A</v>
      </c>
      <c r="DM6" s="20" t="e">
        <f t="shared" si="12"/>
        <v>#N/A</v>
      </c>
      <c r="DN6" s="20" t="e">
        <f t="shared" si="12"/>
        <v>#N/A</v>
      </c>
      <c r="DO6" s="20" t="e">
        <f t="shared" si="12"/>
        <v>#N/A</v>
      </c>
      <c r="DP6" s="20" t="e">
        <f t="shared" si="12"/>
        <v>#N/A</v>
      </c>
      <c r="DQ6" s="20" t="e">
        <f t="shared" si="12"/>
        <v>#N/A</v>
      </c>
      <c r="DR6" s="20" t="e">
        <f t="shared" si="12"/>
        <v>#N/A</v>
      </c>
      <c r="DS6" s="20" t="str">
        <f>IF(DS7="","",IF(DS7="-","【-】","【"&amp;SUBSTITUTE(TEXT(DS7,"#,##0.00"),"-","△")&amp;"】"))</f>
        <v/>
      </c>
      <c r="DT6" s="20" t="e">
        <f>IF(DT7="",NA(),DT7)</f>
        <v>#N/A</v>
      </c>
      <c r="DU6" s="20" t="e">
        <f t="shared" ref="DU6:EC6" si="13">IF(DU7="",NA(),DU7)</f>
        <v>#N/A</v>
      </c>
      <c r="DV6" s="20" t="e">
        <f t="shared" si="13"/>
        <v>#N/A</v>
      </c>
      <c r="DW6" s="20" t="e">
        <f t="shared" si="13"/>
        <v>#N/A</v>
      </c>
      <c r="DX6" s="20" t="e">
        <f t="shared" si="13"/>
        <v>#N/A</v>
      </c>
      <c r="DY6" s="20" t="e">
        <f t="shared" si="13"/>
        <v>#N/A</v>
      </c>
      <c r="DZ6" s="20" t="e">
        <f t="shared" si="13"/>
        <v>#N/A</v>
      </c>
      <c r="EA6" s="20" t="e">
        <f t="shared" si="13"/>
        <v>#N/A</v>
      </c>
      <c r="EB6" s="20" t="e">
        <f t="shared" si="13"/>
        <v>#N/A</v>
      </c>
      <c r="EC6" s="20" t="e">
        <f t="shared" si="13"/>
        <v>#N/A</v>
      </c>
      <c r="ED6" s="20" t="str">
        <f>IF(ED7="","",IF(ED7="-","【-】","【"&amp;SUBSTITUTE(TEXT(ED7,"#,##0.00"),"-","△")&amp;"】"))</f>
        <v/>
      </c>
      <c r="EE6" s="21" t="str">
        <f>IF(EE7="",NA(),EE7)</f>
        <v>-</v>
      </c>
      <c r="EF6" s="21" t="str">
        <f t="shared" ref="EF6:EN6" si="14">IF(EF7="",NA(),EF7)</f>
        <v>-</v>
      </c>
      <c r="EG6" s="21" t="str">
        <f t="shared" si="14"/>
        <v>-</v>
      </c>
      <c r="EH6" s="21" t="str">
        <f t="shared" si="14"/>
        <v>-</v>
      </c>
      <c r="EI6" s="21" t="str">
        <f t="shared" si="14"/>
        <v>-</v>
      </c>
      <c r="EJ6" s="21" t="str">
        <f t="shared" si="14"/>
        <v>-</v>
      </c>
      <c r="EK6" s="21" t="str">
        <f t="shared" si="14"/>
        <v>-</v>
      </c>
      <c r="EL6" s="21" t="str">
        <f t="shared" si="14"/>
        <v>-</v>
      </c>
      <c r="EM6" s="21" t="str">
        <f t="shared" si="14"/>
        <v>-</v>
      </c>
      <c r="EN6" s="21" t="str">
        <f t="shared" si="14"/>
        <v>-</v>
      </c>
      <c r="EO6" s="20" t="str">
        <f>IF(EO7="","",IF(EO7="-","【-】","【"&amp;SUBSTITUTE(TEXT(EO7,"#,##0.00"),"-","△")&amp;"】"))</f>
        <v>【-】</v>
      </c>
    </row>
    <row r="7" spans="1:145" s="22" customFormat="1" x14ac:dyDescent="0.15">
      <c r="A7" s="14"/>
      <c r="B7" s="23">
        <v>2022</v>
      </c>
      <c r="C7" s="23">
        <v>342122</v>
      </c>
      <c r="D7" s="23">
        <v>47</v>
      </c>
      <c r="E7" s="23">
        <v>18</v>
      </c>
      <c r="F7" s="23">
        <v>0</v>
      </c>
      <c r="G7" s="23">
        <v>0</v>
      </c>
      <c r="H7" s="23" t="s">
        <v>98</v>
      </c>
      <c r="I7" s="23" t="s">
        <v>99</v>
      </c>
      <c r="J7" s="23" t="s">
        <v>100</v>
      </c>
      <c r="K7" s="23" t="s">
        <v>101</v>
      </c>
      <c r="L7" s="23" t="s">
        <v>102</v>
      </c>
      <c r="M7" s="23" t="s">
        <v>103</v>
      </c>
      <c r="N7" s="24" t="s">
        <v>104</v>
      </c>
      <c r="O7" s="24" t="s">
        <v>105</v>
      </c>
      <c r="P7" s="24">
        <v>0.15</v>
      </c>
      <c r="Q7" s="24">
        <v>100</v>
      </c>
      <c r="R7" s="24">
        <v>5120</v>
      </c>
      <c r="S7" s="24">
        <v>190353</v>
      </c>
      <c r="T7" s="24">
        <v>635.15</v>
      </c>
      <c r="U7" s="24">
        <v>299.7</v>
      </c>
      <c r="V7" s="24">
        <v>281</v>
      </c>
      <c r="W7" s="24">
        <v>13.43</v>
      </c>
      <c r="X7" s="24">
        <v>20.92</v>
      </c>
      <c r="Y7" s="24">
        <v>100</v>
      </c>
      <c r="Z7" s="24">
        <v>100</v>
      </c>
      <c r="AA7" s="24">
        <v>100</v>
      </c>
      <c r="AB7" s="24">
        <v>100</v>
      </c>
      <c r="AC7" s="24">
        <v>100</v>
      </c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296.89</v>
      </c>
      <c r="BL7" s="24">
        <v>270.57</v>
      </c>
      <c r="BM7" s="24">
        <v>294.27</v>
      </c>
      <c r="BN7" s="24">
        <v>294.08999999999997</v>
      </c>
      <c r="BO7" s="24">
        <v>294.08999999999997</v>
      </c>
      <c r="BP7" s="24">
        <v>307.39</v>
      </c>
      <c r="BQ7" s="24">
        <v>89.84</v>
      </c>
      <c r="BR7" s="24">
        <v>90.74</v>
      </c>
      <c r="BS7" s="24">
        <v>90.55</v>
      </c>
      <c r="BT7" s="24">
        <v>89.85</v>
      </c>
      <c r="BU7" s="24">
        <v>79.34</v>
      </c>
      <c r="BV7" s="24">
        <v>63.06</v>
      </c>
      <c r="BW7" s="24">
        <v>62.5</v>
      </c>
      <c r="BX7" s="24">
        <v>60.59</v>
      </c>
      <c r="BY7" s="24">
        <v>60</v>
      </c>
      <c r="BZ7" s="24">
        <v>59.01</v>
      </c>
      <c r="CA7" s="24">
        <v>57.03</v>
      </c>
      <c r="CB7" s="24">
        <v>407.38</v>
      </c>
      <c r="CC7" s="24">
        <v>332.97</v>
      </c>
      <c r="CD7" s="24">
        <v>346.77</v>
      </c>
      <c r="CE7" s="24">
        <v>358.32</v>
      </c>
      <c r="CF7" s="24">
        <v>436.45</v>
      </c>
      <c r="CG7" s="24">
        <v>264.77</v>
      </c>
      <c r="CH7" s="24">
        <v>269.33</v>
      </c>
      <c r="CI7" s="24">
        <v>280.23</v>
      </c>
      <c r="CJ7" s="24">
        <v>282.70999999999998</v>
      </c>
      <c r="CK7" s="24">
        <v>291.82</v>
      </c>
      <c r="CL7" s="24">
        <v>294.83</v>
      </c>
      <c r="CM7" s="24">
        <v>78.31</v>
      </c>
      <c r="CN7" s="24">
        <v>95.18</v>
      </c>
      <c r="CO7" s="24">
        <v>43.33</v>
      </c>
      <c r="CP7" s="24">
        <v>41.9</v>
      </c>
      <c r="CQ7" s="24">
        <v>38.67</v>
      </c>
      <c r="CR7" s="24">
        <v>59.94</v>
      </c>
      <c r="CS7" s="24">
        <v>59.64</v>
      </c>
      <c r="CT7" s="24">
        <v>58.19</v>
      </c>
      <c r="CU7" s="24">
        <v>56.52</v>
      </c>
      <c r="CV7" s="24">
        <v>88.45</v>
      </c>
      <c r="CW7" s="24">
        <v>84.27</v>
      </c>
      <c r="CX7" s="24">
        <v>100</v>
      </c>
      <c r="CY7" s="24">
        <v>100</v>
      </c>
      <c r="CZ7" s="24">
        <v>100</v>
      </c>
      <c r="DA7" s="24">
        <v>100</v>
      </c>
      <c r="DB7" s="24">
        <v>100</v>
      </c>
      <c r="DC7" s="24">
        <v>89.66</v>
      </c>
      <c r="DD7" s="24">
        <v>90.63</v>
      </c>
      <c r="DE7" s="24">
        <v>87.8</v>
      </c>
      <c r="DF7" s="24">
        <v>88.43</v>
      </c>
      <c r="DG7" s="24">
        <v>90.34</v>
      </c>
      <c r="DH7" s="24">
        <v>86.02</v>
      </c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 t="s">
        <v>104</v>
      </c>
      <c r="EF7" s="24" t="s">
        <v>104</v>
      </c>
      <c r="EG7" s="24" t="s">
        <v>104</v>
      </c>
      <c r="EH7" s="24" t="s">
        <v>104</v>
      </c>
      <c r="EI7" s="24" t="s">
        <v>104</v>
      </c>
      <c r="EJ7" s="24" t="s">
        <v>104</v>
      </c>
      <c r="EK7" s="24" t="s">
        <v>104</v>
      </c>
      <c r="EL7" s="24" t="s">
        <v>104</v>
      </c>
      <c r="EM7" s="24" t="s">
        <v>104</v>
      </c>
      <c r="EN7" s="24" t="s">
        <v>104</v>
      </c>
      <c r="EO7" s="24" t="s">
        <v>104</v>
      </c>
    </row>
    <row r="8" spans="1:145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</row>
    <row r="9" spans="1:145" x14ac:dyDescent="0.15">
      <c r="A9" s="26"/>
      <c r="B9" s="26" t="s">
        <v>106</v>
      </c>
      <c r="C9" s="26" t="s">
        <v>107</v>
      </c>
      <c r="D9" s="26" t="s">
        <v>108</v>
      </c>
      <c r="E9" s="26" t="s">
        <v>109</v>
      </c>
      <c r="F9" s="26" t="s">
        <v>110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5" x14ac:dyDescent="0.15">
      <c r="A10" s="26" t="s">
        <v>48</v>
      </c>
      <c r="B10" s="27">
        <f t="shared" ref="B10:C10" si="15">DATEVALUE($B7+12-B11&amp;"/1/"&amp;B12)</f>
        <v>47484</v>
      </c>
      <c r="C10" s="28">
        <f t="shared" si="15"/>
        <v>47849</v>
      </c>
      <c r="D10" s="28">
        <f>DATEVALUE($B7+12-D11&amp;"/1/"&amp;D12)</f>
        <v>48215</v>
      </c>
      <c r="E10" s="28">
        <f>DATEVALUE($B7+12-E11&amp;"/1/"&amp;E12)</f>
        <v>48582</v>
      </c>
      <c r="F10" s="28">
        <f>DATEVALUE($B7+12-F11&amp;"/1/"&amp;F12)</f>
        <v>48948</v>
      </c>
    </row>
    <row r="11" spans="1:145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111</v>
      </c>
    </row>
    <row r="12" spans="1:145" x14ac:dyDescent="0.15">
      <c r="B12">
        <v>1</v>
      </c>
      <c r="C12">
        <v>1</v>
      </c>
      <c r="D12">
        <v>2</v>
      </c>
      <c r="E12">
        <v>3</v>
      </c>
      <c r="F12">
        <v>4</v>
      </c>
      <c r="G12" t="s">
        <v>112</v>
      </c>
    </row>
    <row r="13" spans="1:145" x14ac:dyDescent="0.15">
      <c r="B13" t="s">
        <v>113</v>
      </c>
      <c r="C13" t="s">
        <v>114</v>
      </c>
      <c r="D13" t="s">
        <v>114</v>
      </c>
      <c r="E13" t="s">
        <v>114</v>
      </c>
      <c r="F13" t="s">
        <v>115</v>
      </c>
      <c r="G13" t="s">
        <v>116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C34567D0FD0FD4D99C4ACC17891977C" ma:contentTypeVersion="14" ma:contentTypeDescription="新しいドキュメントを作成します。" ma:contentTypeScope="" ma:versionID="1fbee79d97719e623ac1f61e2c89e7d9">
  <xsd:schema xmlns:xsd="http://www.w3.org/2001/XMLSchema" xmlns:xs="http://www.w3.org/2001/XMLSchema" xmlns:p="http://schemas.microsoft.com/office/2006/metadata/properties" xmlns:ns2="bb434749-f083-465f-bba3-ce4b3f6206a2" xmlns:ns3="0eca3021-3c8f-4db7-892b-9decdb953da5" targetNamespace="http://schemas.microsoft.com/office/2006/metadata/properties" ma:root="true" ma:fieldsID="98255999de983791b3683fe81b9bcff7" ns2:_="" ns3:_="">
    <xsd:import namespace="bb434749-f083-465f-bba3-ce4b3f6206a2"/>
    <xsd:import namespace="0eca3021-3c8f-4db7-892b-9decdb953d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434749-f083-465f-bba3-ce4b3f6206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1acd7e1b-c3f1-467c-bb11-db7fab9f833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ca3021-3c8f-4db7-892b-9decdb953da5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492f36c0-8bc4-4577-837c-336ee0cdd503}" ma:internalName="TaxCatchAll" ma:showField="CatchAllData" ma:web="0eca3021-3c8f-4db7-892b-9decdb953d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b434749-f083-465f-bba3-ce4b3f6206a2">
      <Terms xmlns="http://schemas.microsoft.com/office/infopath/2007/PartnerControls"/>
    </lcf76f155ced4ddcb4097134ff3c332f>
    <TaxCatchAll xmlns="0eca3021-3c8f-4db7-892b-9decdb953da5" xsi:nil="true"/>
  </documentManagement>
</p:properties>
</file>

<file path=customXml/itemProps1.xml><?xml version="1.0" encoding="utf-8"?>
<ds:datastoreItem xmlns:ds="http://schemas.openxmlformats.org/officeDocument/2006/customXml" ds:itemID="{718E4530-F587-4332-8FDE-547608973B4B}"/>
</file>

<file path=customXml/itemProps2.xml><?xml version="1.0" encoding="utf-8"?>
<ds:datastoreItem xmlns:ds="http://schemas.openxmlformats.org/officeDocument/2006/customXml" ds:itemID="{CC4BAE93-180F-42B5-8599-B4A074758057}"/>
</file>

<file path=customXml/itemProps3.xml><?xml version="1.0" encoding="utf-8"?>
<ds:datastoreItem xmlns:ds="http://schemas.openxmlformats.org/officeDocument/2006/customXml" ds:itemID="{D0BCA6E6-0FDD-4AB4-972E-E98C7496A4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石井　博之</cp:lastModifiedBy>
  <dcterms:created xsi:type="dcterms:W3CDTF">2023-12-12T03:00:45Z</dcterms:created>
  <dcterms:modified xsi:type="dcterms:W3CDTF">2024-01-30T04:11:37Z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0x0101009C34567D0FD0FD4D99C4ACC17891977C</vt:lpwstr>
  </property>
</Properties>
</file>