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6.3.110\file04-sv\17水道局\91営業管理課\02水道局下水道課\★管理係\27 経営比較分析表\R4経営比較分析表\提出用\"/>
    </mc:Choice>
  </mc:AlternateContent>
  <workbookProtection workbookAlgorithmName="SHA-512" workbookHashValue="xJilp1CtBLwceDIkg6w5pVCAn2JXiRBU+u2Dt6KYoF5zgvd4aXz+9hwNou1u9CD57IDAgon/wVs9dQLy6QgZtA==" workbookSaltValue="+Y4mHZEu51jKN4UY7oP8K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<sst xmlns="http://schemas.openxmlformats.org/spreadsheetml/2006/main" count="253" uniqueCount="117">
  <si>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</si>
  <si>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</si>
  <si>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</si>
  <si>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</si>
  <si>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</si>
  <si>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</si>
  <si>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</si>
  <si>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</si>
  <si>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</si>
  <si>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</si>
  <si>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</si>
  <si>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</si>
  <si>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</si>
  <si>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</si>
  <si>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</si>
  <si>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</si>
  <si>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</si>
  <si>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</si>
  <si>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</si>
  <si>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</si>
  <si>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</si>
  <si>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</si>
  <si>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</si>
  <si>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</si>
  <si>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</si>
  <si>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</si>
  <si>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</si>
  <si>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</si>
  <si>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</si>
  <si>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</si>
  <si>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</si>
  <si>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</si>
  <si>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</si>
  <si>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</si>
  <si>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</si>
  <si>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</si>
  <si>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</si>
  <si>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</si>
  <si>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</si>
  <si>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</si>
  <si>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</si>
  <si>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</si>
  <si>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</si>
  <si>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</si>
  <si>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</si>
  <si>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</si>
  <si>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</si>
  <si>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</si>
  <si>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</si>
  <si>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</si>
  <si>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</si>
  <si>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</si>
  <si>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</si>
  <si>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</si>
  <si>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</si>
  <si>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</si>
  <si>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</si>
  <si>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</si>
  <si>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</si>
  <si>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</si>
  <si>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</si>
  <si>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</si>
  <si>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</si>
  <si>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</si>
  <si>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</si>
  <si>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</si>
  <si>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</si>
  <si>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</si>
  <si>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</si>
  <si>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</si>
  <si>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</si>
  <si>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</si>
  <si>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</si>
  <si>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</si>
  <si>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</si>
  <si>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</si>
  <si>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</si>
  <si>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</si>
  <si>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</si>
  <si>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</si>
  <si>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</si>
  <si>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</si>
  <si>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</si>
  <si>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</si>
  <si>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</si>
  <si>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</si>
  <si>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</si>
  <si>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</si>
  <si>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</si>
  <si>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</si>
  <si>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</si>
  <si>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</si>
  <si>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</si>
  <si>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</si>
  <si>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</si>
  <si>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</si>
  <si>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</si>
  <si>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</si>
  <si>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</si>
  <si>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</si>
  <si>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</si>
  <si>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</si>
  <si>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</si>
  <si>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</si>
  <si>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</si>
  <si>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</si>
  <si>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</si>
  <si>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</si>
  <si>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</si>
  <si>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</si>
  <si>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</si>
  <si>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</si>
  <si>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</si>
  <si>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</si>
  <si>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特定環境保全公共下水道事業は，平成3年から下水道工事に着手し，平成6年に供用を開始しているため，管渠・管路はさほど老朽化が進んでいません。
　施設については，ストックマネジメント計画に基づき，効率的に老朽化した施設の更新に努めています。</t>
    <phoneticPr fontId="4"/>
  </si>
  <si>
    <t>　特定環境保全公共下水道事業は，既に面整備を完了しており，今後は，人口減少に伴う使用料収入の減少や，老朽化した管路・施設の維持管理費の増大が見込まれます。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これらに基づき，経営状況を分析し，下水道事業の効率化及び合理化を図ることで，将来にわたって持続可能な下水道事業の経営をめざします。</t>
    <phoneticPr fontId="4"/>
  </si>
  <si>
    <t>　特定環境保全公共下水道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経費回収率は100％未満であるため，処理場の統廃合や処理方式の見直しなどの汚水処理費の削減につながる取組により改善を図る必要があります。
　汚水処理原価は，現在5箇所の処理場を有しているため，類似団体と比較して高く，処理場の統廃合や処理方式の見直しにより汚水処理費の削減に努めなければなりません。
　施設利用率については，類似団体と比較して高い水準で推移しており，事業規模の見直しを検討する必要があります。
 　水洗化率は，全国平均や類似団体平均と比べ低い水準にありますが，普及促進活動を積極的に行うことにより，改善を図らなければなりません。</t>
    <rPh sb="397" eb="400">
      <t>ショリジョウ</t>
    </rPh>
    <rPh sb="401" eb="404">
      <t>トウハイゴウ</t>
    </rPh>
    <rPh sb="405" eb="407">
      <t>ショリ</t>
    </rPh>
    <rPh sb="407" eb="409">
      <t>ホウシキ</t>
    </rPh>
    <rPh sb="410" eb="412">
      <t>ミナオ</t>
    </rPh>
    <rPh sb="455" eb="457">
      <t>ヒカク</t>
    </rPh>
    <rPh sb="459" eb="460">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</si>
</sst>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c:v>0</c:v>
                </c:pt>
                <c:pt idx="2">
                  <c:v>0</c:v>
                </c:pt>
                <c:pt idx="3">
                  <c:v>0</c:v>
                </c:pt>
                <c:pt idx="4" formatCode="#,##0.00;&quot;△&quot;#,##0.00;&quot;-&quot;">
                  <c:v>1.43</c:v>
                </c:pt>
              </c:numCache>
            </c:numRef>
          </c:val>
          <c:extLst>
            <c:ext xmlns:c16="http://schemas.microsoft.com/office/drawing/2014/chart" uri="{C3380CC4-5D6E-409C-BE32-E72D297353CC}">
              <c16:uniqueId val="{00000000-C6AC-4C6C-9F01-4511C94202E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0.36</c:v>
                </c:pt>
                <c:pt idx="2">
                  <c:v>0.39</c:v>
                </c:pt>
                <c:pt idx="3">
                  <c:v>0.1</c:v>
                </c:pt>
                <c:pt idx="4">
                  <c:v>0.08</c:v>
                </c:pt>
              </c:numCache>
            </c:numRef>
          </c:val>
          <c:smooth val="0"/>
          <c:extLst>
            <c:ext xmlns:c16="http://schemas.microsoft.com/office/drawing/2014/chart" uri="{C3380CC4-5D6E-409C-BE32-E72D297353CC}">
              <c16:uniqueId val="{00000001-C6AC-4C6C-9F01-4511C94202E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41.24</c:v>
                </c:pt>
                <c:pt idx="2">
                  <c:v>41.96</c:v>
                </c:pt>
                <c:pt idx="3">
                  <c:v>35.61</c:v>
                </c:pt>
                <c:pt idx="4">
                  <c:v>34.25</c:v>
                </c:pt>
              </c:numCache>
            </c:numRef>
          </c:val>
          <c:extLst>
            <c:ext xmlns:c16="http://schemas.microsoft.com/office/drawing/2014/chart" uri="{C3380CC4-5D6E-409C-BE32-E72D297353CC}">
              <c16:uniqueId val="{00000000-F465-459C-93BC-46709272205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42.47</c:v>
                </c:pt>
                <c:pt idx="2">
                  <c:v>42.4</c:v>
                </c:pt>
                <c:pt idx="3">
                  <c:v>42.28</c:v>
                </c:pt>
                <c:pt idx="4">
                  <c:v>41.06</c:v>
                </c:pt>
              </c:numCache>
            </c:numRef>
          </c:val>
          <c:smooth val="0"/>
          <c:extLst>
            <c:ext xmlns:c16="http://schemas.microsoft.com/office/drawing/2014/chart" uri="{C3380CC4-5D6E-409C-BE32-E72D297353CC}">
              <c16:uniqueId val="{00000001-F465-459C-93BC-46709272205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80.010000000000005</c:v>
                </c:pt>
                <c:pt idx="2">
                  <c:v>80.959999999999994</c:v>
                </c:pt>
                <c:pt idx="3">
                  <c:v>81.709999999999994</c:v>
                </c:pt>
                <c:pt idx="4">
                  <c:v>81.7</c:v>
                </c:pt>
              </c:numCache>
            </c:numRef>
          </c:val>
          <c:extLst>
            <c:ext xmlns:c16="http://schemas.microsoft.com/office/drawing/2014/chart" uri="{C3380CC4-5D6E-409C-BE32-E72D297353CC}">
              <c16:uniqueId val="{00000000-0836-4F5F-84DB-E5BDDDBD9CE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83.75</c:v>
                </c:pt>
                <c:pt idx="2">
                  <c:v>84.19</c:v>
                </c:pt>
                <c:pt idx="3">
                  <c:v>84.34</c:v>
                </c:pt>
                <c:pt idx="4">
                  <c:v>84.34</c:v>
                </c:pt>
              </c:numCache>
            </c:numRef>
          </c:val>
          <c:smooth val="0"/>
          <c:extLst>
            <c:ext xmlns:c16="http://schemas.microsoft.com/office/drawing/2014/chart" uri="{C3380CC4-5D6E-409C-BE32-E72D297353CC}">
              <c16:uniqueId val="{00000001-0836-4F5F-84DB-E5BDDDBD9CE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102.16</c:v>
                </c:pt>
                <c:pt idx="2">
                  <c:v>100.1</c:v>
                </c:pt>
                <c:pt idx="3">
                  <c:v>100.02</c:v>
                </c:pt>
                <c:pt idx="4">
                  <c:v>100.01</c:v>
                </c:pt>
              </c:numCache>
            </c:numRef>
          </c:val>
          <c:extLst>
            <c:ext xmlns:c16="http://schemas.microsoft.com/office/drawing/2014/chart" uri="{C3380CC4-5D6E-409C-BE32-E72D297353CC}">
              <c16:uniqueId val="{00000000-C2EF-46DE-B267-2EEB301D020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102.73</c:v>
                </c:pt>
                <c:pt idx="2">
                  <c:v>105.78</c:v>
                </c:pt>
                <c:pt idx="3">
                  <c:v>106.09</c:v>
                </c:pt>
                <c:pt idx="4">
                  <c:v>106.44</c:v>
                </c:pt>
              </c:numCache>
            </c:numRef>
          </c:val>
          <c:smooth val="0"/>
          <c:extLst>
            <c:ext xmlns:c16="http://schemas.microsoft.com/office/drawing/2014/chart" uri="{C3380CC4-5D6E-409C-BE32-E72D297353CC}">
              <c16:uniqueId val="{00000001-C2EF-46DE-B267-2EEB301D020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4.1500000000000004</c:v>
                </c:pt>
                <c:pt idx="2">
                  <c:v>8.3000000000000007</c:v>
                </c:pt>
                <c:pt idx="3">
                  <c:v>12.34</c:v>
                </c:pt>
                <c:pt idx="4">
                  <c:v>15.58</c:v>
                </c:pt>
              </c:numCache>
            </c:numRef>
          </c:val>
          <c:extLst>
            <c:ext xmlns:c16="http://schemas.microsoft.com/office/drawing/2014/chart" uri="{C3380CC4-5D6E-409C-BE32-E72D297353CC}">
              <c16:uniqueId val="{00000000-CF47-4F94-9521-1E8F623A158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24.68</c:v>
                </c:pt>
                <c:pt idx="2">
                  <c:v>21.36</c:v>
                </c:pt>
                <c:pt idx="3">
                  <c:v>22.79</c:v>
                </c:pt>
                <c:pt idx="4">
                  <c:v>24.8</c:v>
                </c:pt>
              </c:numCache>
            </c:numRef>
          </c:val>
          <c:smooth val="0"/>
          <c:extLst>
            <c:ext xmlns:c16="http://schemas.microsoft.com/office/drawing/2014/chart" uri="{C3380CC4-5D6E-409C-BE32-E72D297353CC}">
              <c16:uniqueId val="{00000001-CF47-4F94-9521-1E8F623A158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BFBE-4EBD-907B-D6022134B464}"/>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8.6199999999999992</c:v>
                </c:pt>
                <c:pt idx="2">
                  <c:v>0.01</c:v>
                </c:pt>
                <c:pt idx="3">
                  <c:v>0.01</c:v>
                </c:pt>
                <c:pt idx="4">
                  <c:v>0.02</c:v>
                </c:pt>
              </c:numCache>
            </c:numRef>
          </c:val>
          <c:smooth val="0"/>
          <c:extLst>
            <c:ext xmlns:c16="http://schemas.microsoft.com/office/drawing/2014/chart" uri="{C3380CC4-5D6E-409C-BE32-E72D297353CC}">
              <c16:uniqueId val="{00000001-BFBE-4EBD-907B-D6022134B464}"/>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45B-4C48-9081-7E7820385A7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94.97</c:v>
                </c:pt>
                <c:pt idx="2">
                  <c:v>63.96</c:v>
                </c:pt>
                <c:pt idx="3">
                  <c:v>69.42</c:v>
                </c:pt>
                <c:pt idx="4">
                  <c:v>72.86</c:v>
                </c:pt>
              </c:numCache>
            </c:numRef>
          </c:val>
          <c:smooth val="0"/>
          <c:extLst>
            <c:ext xmlns:c16="http://schemas.microsoft.com/office/drawing/2014/chart" uri="{C3380CC4-5D6E-409C-BE32-E72D297353CC}">
              <c16:uniqueId val="{00000001-645B-4C48-9081-7E7820385A7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64.3</c:v>
                </c:pt>
                <c:pt idx="2">
                  <c:v>68.989999999999995</c:v>
                </c:pt>
                <c:pt idx="3">
                  <c:v>79.599999999999994</c:v>
                </c:pt>
                <c:pt idx="4">
                  <c:v>72.13</c:v>
                </c:pt>
              </c:numCache>
            </c:numRef>
          </c:val>
          <c:extLst>
            <c:ext xmlns:c16="http://schemas.microsoft.com/office/drawing/2014/chart" uri="{C3380CC4-5D6E-409C-BE32-E72D297353CC}">
              <c16:uniqueId val="{00000000-8A20-4624-B128-D94467A5A8B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47.72</c:v>
                </c:pt>
                <c:pt idx="2">
                  <c:v>44.24</c:v>
                </c:pt>
                <c:pt idx="3">
                  <c:v>43.07</c:v>
                </c:pt>
                <c:pt idx="4">
                  <c:v>45.42</c:v>
                </c:pt>
              </c:numCache>
            </c:numRef>
          </c:val>
          <c:smooth val="0"/>
          <c:extLst>
            <c:ext xmlns:c16="http://schemas.microsoft.com/office/drawing/2014/chart" uri="{C3380CC4-5D6E-409C-BE32-E72D297353CC}">
              <c16:uniqueId val="{00000001-8A20-4624-B128-D94467A5A8B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1941.58</c:v>
                </c:pt>
                <c:pt idx="2">
                  <c:v>1833.51</c:v>
                </c:pt>
                <c:pt idx="3">
                  <c:v>1751.15</c:v>
                </c:pt>
                <c:pt idx="4">
                  <c:v>1611.32</c:v>
                </c:pt>
              </c:numCache>
            </c:numRef>
          </c:val>
          <c:extLst>
            <c:ext xmlns:c16="http://schemas.microsoft.com/office/drawing/2014/chart" uri="{C3380CC4-5D6E-409C-BE32-E72D297353CC}">
              <c16:uniqueId val="{00000000-6206-4303-9742-C0D98C7282F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1206.79</c:v>
                </c:pt>
                <c:pt idx="2">
                  <c:v>1258.43</c:v>
                </c:pt>
                <c:pt idx="3">
                  <c:v>1163.75</c:v>
                </c:pt>
                <c:pt idx="4">
                  <c:v>1195.47</c:v>
                </c:pt>
              </c:numCache>
            </c:numRef>
          </c:val>
          <c:smooth val="0"/>
          <c:extLst>
            <c:ext xmlns:c16="http://schemas.microsoft.com/office/drawing/2014/chart" uri="{C3380CC4-5D6E-409C-BE32-E72D297353CC}">
              <c16:uniqueId val="{00000001-6206-4303-9742-C0D98C7282F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55.77</c:v>
                </c:pt>
                <c:pt idx="2">
                  <c:v>50.87</c:v>
                </c:pt>
                <c:pt idx="3">
                  <c:v>51.36</c:v>
                </c:pt>
                <c:pt idx="4">
                  <c:v>49.28</c:v>
                </c:pt>
              </c:numCache>
            </c:numRef>
          </c:val>
          <c:extLst>
            <c:ext xmlns:c16="http://schemas.microsoft.com/office/drawing/2014/chart" uri="{C3380CC4-5D6E-409C-BE32-E72D297353CC}">
              <c16:uniqueId val="{00000000-5D4F-4FBB-9819-75E23B3620B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5D4F-4FBB-9819-75E23B3620B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412.49</c:v>
                </c:pt>
                <c:pt idx="2">
                  <c:v>443.13</c:v>
                </c:pt>
                <c:pt idx="3">
                  <c:v>438.61</c:v>
                </c:pt>
                <c:pt idx="4">
                  <c:v>476.03</c:v>
                </c:pt>
              </c:numCache>
            </c:numRef>
          </c:val>
          <c:extLst>
            <c:ext xmlns:c16="http://schemas.microsoft.com/office/drawing/2014/chart" uri="{C3380CC4-5D6E-409C-BE32-E72D297353CC}">
              <c16:uniqueId val="{00000000-D3DB-423C-8BFD-67C20A5195D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228.47</c:v>
                </c:pt>
                <c:pt idx="2">
                  <c:v>224.88</c:v>
                </c:pt>
                <c:pt idx="3">
                  <c:v>228.64</c:v>
                </c:pt>
                <c:pt idx="4">
                  <c:v>239.46</c:v>
                </c:pt>
              </c:numCache>
            </c:numRef>
          </c:val>
          <c:smooth val="0"/>
          <c:extLst>
            <c:ext xmlns:c16="http://schemas.microsoft.com/office/drawing/2014/chart" uri="{C3380CC4-5D6E-409C-BE32-E72D297353CC}">
              <c16:uniqueId val="{00000001-D3DB-423C-8BFD-67C20A5195D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三次市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5">
        <f>データ!S6</f>
        <v>49557</v>
      </c>
      <c r="AM8" s="45"/>
      <c r="AN8" s="45"/>
      <c r="AO8" s="45"/>
      <c r="AP8" s="45"/>
      <c r="AQ8" s="45"/>
      <c r="AR8" s="45"/>
      <c r="AS8" s="45"/>
      <c r="AT8" s="46">
        <f>データ!T6</f>
        <v>778.18</v>
      </c>
      <c r="AU8" s="46"/>
      <c r="AV8" s="46"/>
      <c r="AW8" s="46"/>
      <c r="AX8" s="46"/>
      <c r="AY8" s="46"/>
      <c r="AZ8" s="46"/>
      <c r="BA8" s="46"/>
      <c r="BB8" s="46">
        <f>データ!U6</f>
        <v>63.68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78.760000000000005</v>
      </c>
      <c r="J10" s="46"/>
      <c r="K10" s="46"/>
      <c r="L10" s="46"/>
      <c r="M10" s="46"/>
      <c r="N10" s="46"/>
      <c r="O10" s="46"/>
      <c r="P10" s="46">
        <f>データ!P6</f>
        <v>6.67</v>
      </c>
      <c r="Q10" s="46"/>
      <c r="R10" s="46"/>
      <c r="S10" s="46"/>
      <c r="T10" s="46"/>
      <c r="U10" s="46"/>
      <c r="V10" s="46"/>
      <c r="W10" s="46">
        <f>データ!Q6</f>
        <v>100</v>
      </c>
      <c r="X10" s="46"/>
      <c r="Y10" s="46"/>
      <c r="Z10" s="46"/>
      <c r="AA10" s="46"/>
      <c r="AB10" s="46"/>
      <c r="AC10" s="46"/>
      <c r="AD10" s="45">
        <f>データ!R6</f>
        <v>2992</v>
      </c>
      <c r="AE10" s="45"/>
      <c r="AF10" s="45"/>
      <c r="AG10" s="45"/>
      <c r="AH10" s="45"/>
      <c r="AI10" s="45"/>
      <c r="AJ10" s="45"/>
      <c r="AK10" s="2"/>
      <c r="AL10" s="45">
        <f>データ!V6</f>
        <v>3274</v>
      </c>
      <c r="AM10" s="45"/>
      <c r="AN10" s="45"/>
      <c r="AO10" s="45"/>
      <c r="AP10" s="45"/>
      <c r="AQ10" s="45"/>
      <c r="AR10" s="45"/>
      <c r="AS10" s="45"/>
      <c r="AT10" s="46">
        <f>データ!W6</f>
        <v>2.93</v>
      </c>
      <c r="AU10" s="46"/>
      <c r="AV10" s="46"/>
      <c r="AW10" s="46"/>
      <c r="AX10" s="46"/>
      <c r="AY10" s="46"/>
      <c r="AZ10" s="46"/>
      <c r="BA10" s="46"/>
      <c r="BB10" s="46">
        <f>データ!X6</f>
        <v>1117.4100000000001</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F5EQUztjkP4zjTSfiD3VW/GLKEu/01u83Dnnv/vzV1nUFUxFnXspt33XsQBx9QHa9NeS0HBOtB2zTm9JEMd4+Q==" saltValue="FVKRuWKpp0WKS3vw5dSv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342092</v>
      </c>
      <c r="D6" s="19">
        <f t="shared" si="3"/>
        <v>46</v>
      </c>
      <c r="E6" s="19">
        <f t="shared" si="3"/>
        <v>17</v>
      </c>
      <c r="F6" s="19">
        <f t="shared" si="3"/>
        <v>4</v>
      </c>
      <c r="G6" s="19">
        <f t="shared" si="3"/>
        <v>0</v>
      </c>
      <c r="H6" s="19" t="str">
        <f t="shared" si="3"/>
        <v>広島県　三次市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78.760000000000005</v>
      </c>
      <c r="P6" s="20">
        <f t="shared" si="3"/>
        <v>6.67</v>
      </c>
      <c r="Q6" s="20">
        <f t="shared" si="3"/>
        <v>100</v>
      </c>
      <c r="R6" s="20">
        <f t="shared" si="3"/>
        <v>2992</v>
      </c>
      <c r="S6" s="20">
        <f t="shared" si="3"/>
        <v>49557</v>
      </c>
      <c r="T6" s="20">
        <f t="shared" si="3"/>
        <v>778.18</v>
      </c>
      <c r="U6" s="20">
        <f t="shared" si="3"/>
        <v>63.68</v>
      </c>
      <c r="V6" s="20">
        <f t="shared" si="3"/>
        <v>3274</v>
      </c>
      <c r="W6" s="20">
        <f t="shared" si="3"/>
        <v>2.93</v>
      </c>
      <c r="X6" s="20">
        <f t="shared" si="3"/>
        <v>1117.4100000000001</v>
      </c>
      <c r="Y6" s="21" t="str">
        <f>IF(Y7="",NA(),Y7)</f>
        <v>-</v>
      </c>
      <c r="Z6" s="21">
        <f t="shared" ref="Z6:AH6" si="4">IF(Z7="",NA(),Z7)</f>
        <v>102.16</v>
      </c>
      <c r="AA6" s="21">
        <f t="shared" si="4"/>
        <v>100.1</v>
      </c>
      <c r="AB6" s="21">
        <f t="shared" si="4"/>
        <v>100.02</v>
      </c>
      <c r="AC6" s="21">
        <f t="shared" si="4"/>
        <v>100.01</v>
      </c>
      <c r="AD6" s="21" t="str">
        <f t="shared" si="4"/>
        <v>-</v>
      </c>
      <c r="AE6" s="21">
        <f t="shared" si="4"/>
        <v>102.73</v>
      </c>
      <c r="AF6" s="21">
        <f t="shared" si="4"/>
        <v>105.78</v>
      </c>
      <c r="AG6" s="21">
        <f t="shared" si="4"/>
        <v>106.09</v>
      </c>
      <c r="AH6" s="21">
        <f t="shared" si="4"/>
        <v>106.44</v>
      </c>
      <c r="AI6" s="20" t="str">
        <f>IF(AI7="","",IF(AI7="-","【-】","【"&amp;SUBSTITUTE(TEXT(AI7,"#,##0.00"),"-","△")&amp;"】"))</f>
        <v>【104.54】</v>
      </c>
      <c r="AJ6" s="21" t="str">
        <f>IF(AJ7="",NA(),AJ7)</f>
        <v>-</v>
      </c>
      <c r="AK6" s="20">
        <f t="shared" ref="AK6:AS6" si="5">IF(AK7="",NA(),AK7)</f>
        <v>0</v>
      </c>
      <c r="AL6" s="20">
        <f t="shared" si="5"/>
        <v>0</v>
      </c>
      <c r="AM6" s="20">
        <f t="shared" si="5"/>
        <v>0</v>
      </c>
      <c r="AN6" s="20">
        <f t="shared" si="5"/>
        <v>0</v>
      </c>
      <c r="AO6" s="21" t="str">
        <f t="shared" si="5"/>
        <v>-</v>
      </c>
      <c r="AP6" s="21">
        <f t="shared" si="5"/>
        <v>94.97</v>
      </c>
      <c r="AQ6" s="21">
        <f t="shared" si="5"/>
        <v>63.96</v>
      </c>
      <c r="AR6" s="21">
        <f t="shared" si="5"/>
        <v>69.42</v>
      </c>
      <c r="AS6" s="21">
        <f t="shared" si="5"/>
        <v>72.86</v>
      </c>
      <c r="AT6" s="20" t="str">
        <f>IF(AT7="","",IF(AT7="-","【-】","【"&amp;SUBSTITUTE(TEXT(AT7,"#,##0.00"),"-","△")&amp;"】"))</f>
        <v>【65.93】</v>
      </c>
      <c r="AU6" s="21" t="str">
        <f>IF(AU7="",NA(),AU7)</f>
        <v>-</v>
      </c>
      <c r="AV6" s="21">
        <f t="shared" ref="AV6:BD6" si="6">IF(AV7="",NA(),AV7)</f>
        <v>64.3</v>
      </c>
      <c r="AW6" s="21">
        <f t="shared" si="6"/>
        <v>68.989999999999995</v>
      </c>
      <c r="AX6" s="21">
        <f t="shared" si="6"/>
        <v>79.599999999999994</v>
      </c>
      <c r="AY6" s="21">
        <f t="shared" si="6"/>
        <v>72.13</v>
      </c>
      <c r="AZ6" s="21" t="str">
        <f t="shared" si="6"/>
        <v>-</v>
      </c>
      <c r="BA6" s="21">
        <f t="shared" si="6"/>
        <v>47.72</v>
      </c>
      <c r="BB6" s="21">
        <f t="shared" si="6"/>
        <v>44.24</v>
      </c>
      <c r="BC6" s="21">
        <f t="shared" si="6"/>
        <v>43.07</v>
      </c>
      <c r="BD6" s="21">
        <f t="shared" si="6"/>
        <v>45.42</v>
      </c>
      <c r="BE6" s="20" t="str">
        <f>IF(BE7="","",IF(BE7="-","【-】","【"&amp;SUBSTITUTE(TEXT(BE7,"#,##0.00"),"-","△")&amp;"】"))</f>
        <v>【44.25】</v>
      </c>
      <c r="BF6" s="21" t="str">
        <f>IF(BF7="",NA(),BF7)</f>
        <v>-</v>
      </c>
      <c r="BG6" s="21">
        <f t="shared" ref="BG6:BO6" si="7">IF(BG7="",NA(),BG7)</f>
        <v>1941.58</v>
      </c>
      <c r="BH6" s="21">
        <f t="shared" si="7"/>
        <v>1833.51</v>
      </c>
      <c r="BI6" s="21">
        <f t="shared" si="7"/>
        <v>1751.15</v>
      </c>
      <c r="BJ6" s="21">
        <f t="shared" si="7"/>
        <v>1611.32</v>
      </c>
      <c r="BK6" s="21" t="str">
        <f t="shared" si="7"/>
        <v>-</v>
      </c>
      <c r="BL6" s="21">
        <f t="shared" si="7"/>
        <v>1206.79</v>
      </c>
      <c r="BM6" s="21">
        <f t="shared" si="7"/>
        <v>1258.43</v>
      </c>
      <c r="BN6" s="21">
        <f t="shared" si="7"/>
        <v>1163.75</v>
      </c>
      <c r="BO6" s="21">
        <f t="shared" si="7"/>
        <v>1195.47</v>
      </c>
      <c r="BP6" s="20" t="str">
        <f>IF(BP7="","",IF(BP7="-","【-】","【"&amp;SUBSTITUTE(TEXT(BP7,"#,##0.00"),"-","△")&amp;"】"))</f>
        <v>【1,182.11】</v>
      </c>
      <c r="BQ6" s="21" t="str">
        <f>IF(BQ7="",NA(),BQ7)</f>
        <v>-</v>
      </c>
      <c r="BR6" s="21">
        <f t="shared" ref="BR6:BZ6" si="8">IF(BR7="",NA(),BR7)</f>
        <v>55.77</v>
      </c>
      <c r="BS6" s="21">
        <f t="shared" si="8"/>
        <v>50.87</v>
      </c>
      <c r="BT6" s="21">
        <f t="shared" si="8"/>
        <v>51.36</v>
      </c>
      <c r="BU6" s="21">
        <f t="shared" si="8"/>
        <v>49.28</v>
      </c>
      <c r="BV6" s="21" t="str">
        <f t="shared" si="8"/>
        <v>-</v>
      </c>
      <c r="BW6" s="21">
        <f t="shared" si="8"/>
        <v>71.84</v>
      </c>
      <c r="BX6" s="21">
        <f t="shared" si="8"/>
        <v>73.36</v>
      </c>
      <c r="BY6" s="21">
        <f t="shared" si="8"/>
        <v>72.599999999999994</v>
      </c>
      <c r="BZ6" s="21">
        <f t="shared" si="8"/>
        <v>69.430000000000007</v>
      </c>
      <c r="CA6" s="20" t="str">
        <f>IF(CA7="","",IF(CA7="-","【-】","【"&amp;SUBSTITUTE(TEXT(CA7,"#,##0.00"),"-","△")&amp;"】"))</f>
        <v>【73.78】</v>
      </c>
      <c r="CB6" s="21" t="str">
        <f>IF(CB7="",NA(),CB7)</f>
        <v>-</v>
      </c>
      <c r="CC6" s="21">
        <f t="shared" ref="CC6:CK6" si="9">IF(CC7="",NA(),CC7)</f>
        <v>412.49</v>
      </c>
      <c r="CD6" s="21">
        <f t="shared" si="9"/>
        <v>443.13</v>
      </c>
      <c r="CE6" s="21">
        <f t="shared" si="9"/>
        <v>438.61</v>
      </c>
      <c r="CF6" s="21">
        <f t="shared" si="9"/>
        <v>476.03</v>
      </c>
      <c r="CG6" s="21" t="str">
        <f t="shared" si="9"/>
        <v>-</v>
      </c>
      <c r="CH6" s="21">
        <f t="shared" si="9"/>
        <v>228.47</v>
      </c>
      <c r="CI6" s="21">
        <f t="shared" si="9"/>
        <v>224.88</v>
      </c>
      <c r="CJ6" s="21">
        <f t="shared" si="9"/>
        <v>228.64</v>
      </c>
      <c r="CK6" s="21">
        <f t="shared" si="9"/>
        <v>239.46</v>
      </c>
      <c r="CL6" s="20" t="str">
        <f>IF(CL7="","",IF(CL7="-","【-】","【"&amp;SUBSTITUTE(TEXT(CL7,"#,##0.00"),"-","△")&amp;"】"))</f>
        <v>【220.62】</v>
      </c>
      <c r="CM6" s="21" t="str">
        <f>IF(CM7="",NA(),CM7)</f>
        <v>-</v>
      </c>
      <c r="CN6" s="21">
        <f t="shared" ref="CN6:CV6" si="10">IF(CN7="",NA(),CN7)</f>
        <v>41.24</v>
      </c>
      <c r="CO6" s="21">
        <f t="shared" si="10"/>
        <v>41.96</v>
      </c>
      <c r="CP6" s="21">
        <f t="shared" si="10"/>
        <v>35.61</v>
      </c>
      <c r="CQ6" s="21">
        <f t="shared" si="10"/>
        <v>34.25</v>
      </c>
      <c r="CR6" s="21" t="str">
        <f t="shared" si="10"/>
        <v>-</v>
      </c>
      <c r="CS6" s="21">
        <f t="shared" si="10"/>
        <v>42.47</v>
      </c>
      <c r="CT6" s="21">
        <f t="shared" si="10"/>
        <v>42.4</v>
      </c>
      <c r="CU6" s="21">
        <f t="shared" si="10"/>
        <v>42.28</v>
      </c>
      <c r="CV6" s="21">
        <f t="shared" si="10"/>
        <v>41.06</v>
      </c>
      <c r="CW6" s="20" t="str">
        <f>IF(CW7="","",IF(CW7="-","【-】","【"&amp;SUBSTITUTE(TEXT(CW7,"#,##0.00"),"-","△")&amp;"】"))</f>
        <v>【42.22】</v>
      </c>
      <c r="CX6" s="21" t="str">
        <f>IF(CX7="",NA(),CX7)</f>
        <v>-</v>
      </c>
      <c r="CY6" s="21">
        <f t="shared" ref="CY6:DG6" si="11">IF(CY7="",NA(),CY7)</f>
        <v>80.010000000000005</v>
      </c>
      <c r="CZ6" s="21">
        <f t="shared" si="11"/>
        <v>80.959999999999994</v>
      </c>
      <c r="DA6" s="21">
        <f t="shared" si="11"/>
        <v>81.709999999999994</v>
      </c>
      <c r="DB6" s="21">
        <f t="shared" si="11"/>
        <v>81.7</v>
      </c>
      <c r="DC6" s="21" t="str">
        <f t="shared" si="11"/>
        <v>-</v>
      </c>
      <c r="DD6" s="21">
        <f t="shared" si="11"/>
        <v>83.75</v>
      </c>
      <c r="DE6" s="21">
        <f t="shared" si="11"/>
        <v>84.19</v>
      </c>
      <c r="DF6" s="21">
        <f t="shared" si="11"/>
        <v>84.34</v>
      </c>
      <c r="DG6" s="21">
        <f t="shared" si="11"/>
        <v>84.34</v>
      </c>
      <c r="DH6" s="20" t="str">
        <f>IF(DH7="","",IF(DH7="-","【-】","【"&amp;SUBSTITUTE(TEXT(DH7,"#,##0.00"),"-","△")&amp;"】"))</f>
        <v>【85.67】</v>
      </c>
      <c r="DI6" s="21" t="str">
        <f>IF(DI7="",NA(),DI7)</f>
        <v>-</v>
      </c>
      <c r="DJ6" s="21">
        <f t="shared" ref="DJ6:DR6" si="12">IF(DJ7="",NA(),DJ7)</f>
        <v>4.1500000000000004</v>
      </c>
      <c r="DK6" s="21">
        <f t="shared" si="12"/>
        <v>8.3000000000000007</v>
      </c>
      <c r="DL6" s="21">
        <f t="shared" si="12"/>
        <v>12.34</v>
      </c>
      <c r="DM6" s="21">
        <f t="shared" si="12"/>
        <v>15.58</v>
      </c>
      <c r="DN6" s="21" t="str">
        <f t="shared" si="12"/>
        <v>-</v>
      </c>
      <c r="DO6" s="21">
        <f t="shared" si="12"/>
        <v>24.68</v>
      </c>
      <c r="DP6" s="21">
        <f t="shared" si="12"/>
        <v>21.36</v>
      </c>
      <c r="DQ6" s="21">
        <f t="shared" si="12"/>
        <v>22.79</v>
      </c>
      <c r="DR6" s="21">
        <f t="shared" si="12"/>
        <v>24.8</v>
      </c>
      <c r="DS6" s="20" t="str">
        <f>IF(DS7="","",IF(DS7="-","【-】","【"&amp;SUBSTITUTE(TEXT(DS7,"#,##0.00"),"-","△")&amp;"】"))</f>
        <v>【28.00】</v>
      </c>
      <c r="DT6" s="21" t="str">
        <f>IF(DT7="",NA(),DT7)</f>
        <v>-</v>
      </c>
      <c r="DU6" s="20">
        <f t="shared" ref="DU6:EC6" si="13">IF(DU7="",NA(),DU7)</f>
        <v>0</v>
      </c>
      <c r="DV6" s="20">
        <f t="shared" si="13"/>
        <v>0</v>
      </c>
      <c r="DW6" s="20">
        <f t="shared" si="13"/>
        <v>0</v>
      </c>
      <c r="DX6" s="20">
        <f t="shared" si="13"/>
        <v>0</v>
      </c>
      <c r="DY6" s="21" t="str">
        <f t="shared" si="13"/>
        <v>-</v>
      </c>
      <c r="DZ6" s="21">
        <f t="shared" si="13"/>
        <v>8.6199999999999992</v>
      </c>
      <c r="EA6" s="21">
        <f t="shared" si="13"/>
        <v>0.01</v>
      </c>
      <c r="EB6" s="21">
        <f t="shared" si="13"/>
        <v>0.01</v>
      </c>
      <c r="EC6" s="21">
        <f t="shared" si="13"/>
        <v>0.02</v>
      </c>
      <c r="ED6" s="20" t="str">
        <f>IF(ED7="","",IF(ED7="-","【-】","【"&amp;SUBSTITUTE(TEXT(ED7,"#,##0.00"),"-","△")&amp;"】"))</f>
        <v>【0.03】</v>
      </c>
      <c r="EE6" s="21" t="str">
        <f>IF(EE7="",NA(),EE7)</f>
        <v>-</v>
      </c>
      <c r="EF6" s="20">
        <f t="shared" ref="EF6:EN6" si="14">IF(EF7="",NA(),EF7)</f>
        <v>0</v>
      </c>
      <c r="EG6" s="20">
        <f t="shared" si="14"/>
        <v>0</v>
      </c>
      <c r="EH6" s="20">
        <f t="shared" si="14"/>
        <v>0</v>
      </c>
      <c r="EI6" s="21">
        <f t="shared" si="14"/>
        <v>1.43</v>
      </c>
      <c r="EJ6" s="21" t="str">
        <f t="shared" si="14"/>
        <v>-</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342092</v>
      </c>
      <c r="D7" s="23">
        <v>46</v>
      </c>
      <c r="E7" s="23">
        <v>17</v>
      </c>
      <c r="F7" s="23">
        <v>4</v>
      </c>
      <c r="G7" s="23">
        <v>0</v>
      </c>
      <c r="H7" s="23" t="s">
        <v>96</v>
      </c>
      <c r="I7" s="23" t="s">
        <v>97</v>
      </c>
      <c r="J7" s="23" t="s">
        <v>98</v>
      </c>
      <c r="K7" s="23" t="s">
        <v>99</v>
      </c>
      <c r="L7" s="23" t="s">
        <v>100</v>
      </c>
      <c r="M7" s="23" t="s">
        <v>101</v>
      </c>
      <c r="N7" s="24" t="s">
        <v>102</v>
      </c>
      <c r="O7" s="24">
        <v>78.760000000000005</v>
      </c>
      <c r="P7" s="24">
        <v>6.67</v>
      </c>
      <c r="Q7" s="24">
        <v>100</v>
      </c>
      <c r="R7" s="24">
        <v>2992</v>
      </c>
      <c r="S7" s="24">
        <v>49557</v>
      </c>
      <c r="T7" s="24">
        <v>778.18</v>
      </c>
      <c r="U7" s="24">
        <v>63.68</v>
      </c>
      <c r="V7" s="24">
        <v>3274</v>
      </c>
      <c r="W7" s="24">
        <v>2.93</v>
      </c>
      <c r="X7" s="24">
        <v>1117.4100000000001</v>
      </c>
      <c r="Y7" s="24" t="s">
        <v>102</v>
      </c>
      <c r="Z7" s="24">
        <v>102.16</v>
      </c>
      <c r="AA7" s="24">
        <v>100.1</v>
      </c>
      <c r="AB7" s="24">
        <v>100.02</v>
      </c>
      <c r="AC7" s="24">
        <v>100.01</v>
      </c>
      <c r="AD7" s="24" t="s">
        <v>102</v>
      </c>
      <c r="AE7" s="24">
        <v>102.73</v>
      </c>
      <c r="AF7" s="24">
        <v>105.78</v>
      </c>
      <c r="AG7" s="24">
        <v>106.09</v>
      </c>
      <c r="AH7" s="24">
        <v>106.44</v>
      </c>
      <c r="AI7" s="24">
        <v>104.54</v>
      </c>
      <c r="AJ7" s="24" t="s">
        <v>102</v>
      </c>
      <c r="AK7" s="24">
        <v>0</v>
      </c>
      <c r="AL7" s="24">
        <v>0</v>
      </c>
      <c r="AM7" s="24">
        <v>0</v>
      </c>
      <c r="AN7" s="24">
        <v>0</v>
      </c>
      <c r="AO7" s="24" t="s">
        <v>102</v>
      </c>
      <c r="AP7" s="24">
        <v>94.97</v>
      </c>
      <c r="AQ7" s="24">
        <v>63.96</v>
      </c>
      <c r="AR7" s="24">
        <v>69.42</v>
      </c>
      <c r="AS7" s="24">
        <v>72.86</v>
      </c>
      <c r="AT7" s="24">
        <v>65.930000000000007</v>
      </c>
      <c r="AU7" s="24" t="s">
        <v>102</v>
      </c>
      <c r="AV7" s="24">
        <v>64.3</v>
      </c>
      <c r="AW7" s="24">
        <v>68.989999999999995</v>
      </c>
      <c r="AX7" s="24">
        <v>79.599999999999994</v>
      </c>
      <c r="AY7" s="24">
        <v>72.13</v>
      </c>
      <c r="AZ7" s="24" t="s">
        <v>102</v>
      </c>
      <c r="BA7" s="24">
        <v>47.72</v>
      </c>
      <c r="BB7" s="24">
        <v>44.24</v>
      </c>
      <c r="BC7" s="24">
        <v>43.07</v>
      </c>
      <c r="BD7" s="24">
        <v>45.42</v>
      </c>
      <c r="BE7" s="24">
        <v>44.25</v>
      </c>
      <c r="BF7" s="24" t="s">
        <v>102</v>
      </c>
      <c r="BG7" s="24">
        <v>1941.58</v>
      </c>
      <c r="BH7" s="24">
        <v>1833.51</v>
      </c>
      <c r="BI7" s="24">
        <v>1751.15</v>
      </c>
      <c r="BJ7" s="24">
        <v>1611.32</v>
      </c>
      <c r="BK7" s="24" t="s">
        <v>102</v>
      </c>
      <c r="BL7" s="24">
        <v>1206.79</v>
      </c>
      <c r="BM7" s="24">
        <v>1258.43</v>
      </c>
      <c r="BN7" s="24">
        <v>1163.75</v>
      </c>
      <c r="BO7" s="24">
        <v>1195.47</v>
      </c>
      <c r="BP7" s="24">
        <v>1182.1099999999999</v>
      </c>
      <c r="BQ7" s="24" t="s">
        <v>102</v>
      </c>
      <c r="BR7" s="24">
        <v>55.77</v>
      </c>
      <c r="BS7" s="24">
        <v>50.87</v>
      </c>
      <c r="BT7" s="24">
        <v>51.36</v>
      </c>
      <c r="BU7" s="24">
        <v>49.28</v>
      </c>
      <c r="BV7" s="24" t="s">
        <v>102</v>
      </c>
      <c r="BW7" s="24">
        <v>71.84</v>
      </c>
      <c r="BX7" s="24">
        <v>73.36</v>
      </c>
      <c r="BY7" s="24">
        <v>72.599999999999994</v>
      </c>
      <c r="BZ7" s="24">
        <v>69.430000000000007</v>
      </c>
      <c r="CA7" s="24">
        <v>73.78</v>
      </c>
      <c r="CB7" s="24" t="s">
        <v>102</v>
      </c>
      <c r="CC7" s="24">
        <v>412.49</v>
      </c>
      <c r="CD7" s="24">
        <v>443.13</v>
      </c>
      <c r="CE7" s="24">
        <v>438.61</v>
      </c>
      <c r="CF7" s="24">
        <v>476.03</v>
      </c>
      <c r="CG7" s="24" t="s">
        <v>102</v>
      </c>
      <c r="CH7" s="24">
        <v>228.47</v>
      </c>
      <c r="CI7" s="24">
        <v>224.88</v>
      </c>
      <c r="CJ7" s="24">
        <v>228.64</v>
      </c>
      <c r="CK7" s="24">
        <v>239.46</v>
      </c>
      <c r="CL7" s="24">
        <v>220.62</v>
      </c>
      <c r="CM7" s="24" t="s">
        <v>102</v>
      </c>
      <c r="CN7" s="24">
        <v>41.24</v>
      </c>
      <c r="CO7" s="24">
        <v>41.96</v>
      </c>
      <c r="CP7" s="24">
        <v>35.61</v>
      </c>
      <c r="CQ7" s="24">
        <v>34.25</v>
      </c>
      <c r="CR7" s="24" t="s">
        <v>102</v>
      </c>
      <c r="CS7" s="24">
        <v>42.47</v>
      </c>
      <c r="CT7" s="24">
        <v>42.4</v>
      </c>
      <c r="CU7" s="24">
        <v>42.28</v>
      </c>
      <c r="CV7" s="24">
        <v>41.06</v>
      </c>
      <c r="CW7" s="24">
        <v>42.22</v>
      </c>
      <c r="CX7" s="24" t="s">
        <v>102</v>
      </c>
      <c r="CY7" s="24">
        <v>80.010000000000005</v>
      </c>
      <c r="CZ7" s="24">
        <v>80.959999999999994</v>
      </c>
      <c r="DA7" s="24">
        <v>81.709999999999994</v>
      </c>
      <c r="DB7" s="24">
        <v>81.7</v>
      </c>
      <c r="DC7" s="24" t="s">
        <v>102</v>
      </c>
      <c r="DD7" s="24">
        <v>83.75</v>
      </c>
      <c r="DE7" s="24">
        <v>84.19</v>
      </c>
      <c r="DF7" s="24">
        <v>84.34</v>
      </c>
      <c r="DG7" s="24">
        <v>84.34</v>
      </c>
      <c r="DH7" s="24">
        <v>85.67</v>
      </c>
      <c r="DI7" s="24" t="s">
        <v>102</v>
      </c>
      <c r="DJ7" s="24">
        <v>4.1500000000000004</v>
      </c>
      <c r="DK7" s="24">
        <v>8.3000000000000007</v>
      </c>
      <c r="DL7" s="24">
        <v>12.34</v>
      </c>
      <c r="DM7" s="24">
        <v>15.58</v>
      </c>
      <c r="DN7" s="24" t="s">
        <v>102</v>
      </c>
      <c r="DO7" s="24">
        <v>24.68</v>
      </c>
      <c r="DP7" s="24">
        <v>21.36</v>
      </c>
      <c r="DQ7" s="24">
        <v>22.79</v>
      </c>
      <c r="DR7" s="24">
        <v>24.8</v>
      </c>
      <c r="DS7" s="24">
        <v>28</v>
      </c>
      <c r="DT7" s="24" t="s">
        <v>102</v>
      </c>
      <c r="DU7" s="24">
        <v>0</v>
      </c>
      <c r="DV7" s="24">
        <v>0</v>
      </c>
      <c r="DW7" s="24">
        <v>0</v>
      </c>
      <c r="DX7" s="24">
        <v>0</v>
      </c>
      <c r="DY7" s="24" t="s">
        <v>102</v>
      </c>
      <c r="DZ7" s="24">
        <v>8.6199999999999992</v>
      </c>
      <c r="EA7" s="24">
        <v>0.01</v>
      </c>
      <c r="EB7" s="24">
        <v>0.01</v>
      </c>
      <c r="EC7" s="24">
        <v>0.02</v>
      </c>
      <c r="ED7" s="24">
        <v>0.03</v>
      </c>
      <c r="EE7" s="24" t="s">
        <v>102</v>
      </c>
      <c r="EF7" s="24">
        <v>0</v>
      </c>
      <c r="EG7" s="24">
        <v>0</v>
      </c>
      <c r="EH7" s="24">
        <v>0</v>
      </c>
      <c r="EI7" s="24">
        <v>1.43</v>
      </c>
      <c r="EJ7" s="24" t="s">
        <v>102</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2023-12-12T00:58:15Z</dcterms:created>
  <dcterms:modified xsi:type="dcterms:W3CDTF">2024-01-24T01:23:27Z</dcterms:modified>
  <cp:category/>
</cp:coreProperties>
</file>