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5県関係等照会回答\060117    【2月5日〆】公営企業に係る経営比較分析表（令和４年度決算）の分析等について（依頼）\２　各課照会_回答\２　回答\(2)水道事業（上下水道）‗上下水道局\"/>
    </mc:Choice>
  </mc:AlternateContent>
  <workbookProtection workbookAlgorithmName="SHA-512" workbookHashValue="GvK/dxmCeRDCDEC8+degGBtU+5nOc8VCE+ZA9CnINxVNFEu0z069cCEqsicvJmkLMUhEsLu4tosZ6I1lFvR7BA==" workbookSaltValue="4nRkmwuLE1GFc+qN/25Ax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<sst xmlns="http://schemas.openxmlformats.org/spreadsheetml/2006/main" count="253" uniqueCount="116">
  <si>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</si>
  <si>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</si>
  <si>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</si>
  <si>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</si>
  <si>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</si>
  <si>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</si>
  <si>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</si>
  <si>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</si>
  <si>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</si>
  <si>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</si>
  <si>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</si>
  <si>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</si>
  <si>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</si>
  <si>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</si>
  <si>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</si>
  <si>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</si>
  <si>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</si>
  <si>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</si>
  <si>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</si>
  <si>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</si>
  <si>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</si>
  <si>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</si>
  <si>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</si>
  <si>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</si>
  <si>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</si>
  <si>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</si>
  <si>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</si>
  <si>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</si>
  <si>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</si>
  <si>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</si>
  <si>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</si>
  <si>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</si>
  <si>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</si>
  <si>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</si>
  <si>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</si>
  <si>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</si>
  <si>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</si>
  <si>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</si>
  <si>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</si>
  <si>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</si>
  <si>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</si>
  <si>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</si>
  <si>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</si>
  <si>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</si>
  <si>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</si>
  <si>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</si>
  <si>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</si>
  <si>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</si>
  <si>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</si>
  <si>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</si>
  <si>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</si>
  <si>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</si>
  <si>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</si>
  <si>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</si>
  <si>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</si>
  <si>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</si>
  <si>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</si>
  <si>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</si>
  <si>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</si>
  <si>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</si>
  <si>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</si>
  <si>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</si>
  <si>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</si>
  <si>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</si>
  <si>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</si>
  <si>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</si>
  <si>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</si>
  <si>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</si>
  <si>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</si>
  <si>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</si>
  <si>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</si>
  <si>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</si>
  <si>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</si>
  <si>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</si>
  <si>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</si>
  <si>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</si>
  <si>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</si>
  <si>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</si>
  <si>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</si>
  <si>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</si>
  <si>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</si>
  <si>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</si>
  <si>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</si>
  <si>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</si>
  <si>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</si>
  <si>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</si>
  <si>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</si>
  <si>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</si>
  <si>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</si>
  <si>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</si>
  <si>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</si>
  <si>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</si>
  <si>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</si>
  <si>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</si>
  <si>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</si>
  <si>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</si>
  <si>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</si>
  <si>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</si>
  <si>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</si>
  <si>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</si>
  <si>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</si>
  <si>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</si>
  <si>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</si>
  <si>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</si>
  <si>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</si>
  <si>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</si>
  <si>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</si>
  <si>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</si>
  <si>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</si>
  <si>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</si>
  <si>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</si>
  <si>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</si>
  <si>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</si>
  <si>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法適用に伴い令和元年度から資産の減価償却を開始したため、経理上の減価償却累計額が少なく、①有形固定資産減価償却率は、類似団体・全国平均と比較して大幅に低い。また、実際の施設においても、平成５年度に供用開始したため、大幅な老朽化は見受けられず、②管渠老朽化率や③管渠改善率は0％となっている。</t>
    <phoneticPr fontId="4"/>
  </si>
  <si>
    <t xml:space="preserve">　令和元年度から地方公営企業法を適用し、公営企業会計へ移行することで経営状況を的確に把握し、将来にわたり持続可能な事業運営の構築を進めている。
　現在、供用開始区域の拡大はほぼ終了し、事業の運営は、下水道使用料と一般会計からの基準内繰入を主な財源として、維持管理を中心に行っている。経営の指標については、類似団体・全国平均と比較しても良好な指標が多く、健全な状況にある。
　今後は、引き続き維持管理費の抑制に努めるとともに、将来的な施設の更新時期に備え、ストックマネジメントによる施設更新計画を策定し、企業債残高に留意のうえ、長期的な視点からの適正な更新に努める。
</t>
    <phoneticPr fontId="4"/>
  </si>
  <si>
    <t xml:space="preserve">　本市の特定環境保全公共下水道事業は、⑥汚水処理原価が類似団体・全国平均を下回り、適正なコストでの業務運営を行っている。使用料単価の設定がコストに見合っているため⑤経費回収率は100％になっている。また、一般会計からの基準外繰入に依存することなく①経常収支比率100％以上を維持するとともに、②累積欠損金比率の削減に努め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とともに、企業債残高が減少しているためである。
　⑦施設利用率は良好であるものの、今後は排水人口の減少が予想されるため、人口減少の動向を注視しつつ、適切な施設規模の維持に努める。⑧水洗化率は良好であり、引き続き普及促進に努め、使用料収入の維持を図る。
</t>
    <rPh sb="320" eb="322">
      <t>コンゴ</t>
    </rPh>
    <rPh sb="323" eb="325">
      <t>ハイスイ</t>
    </rPh>
    <rPh sb="325" eb="327">
      <t>ジンコウ</t>
    </rPh>
    <rPh sb="328" eb="330">
      <t>ゲンショウ</t>
    </rPh>
    <rPh sb="331" eb="333">
      <t>ヨソウ</t>
    </rPh>
    <rPh sb="339" eb="341">
      <t>ジンコウ</t>
    </rPh>
    <rPh sb="341" eb="343">
      <t>ゲンショウ</t>
    </rPh>
    <rPh sb="344" eb="346">
      <t>ドウコウ</t>
    </rPh>
    <rPh sb="347" eb="349">
      <t>チュウシ</t>
    </rPh>
    <rPh sb="353" eb="355">
      <t>テキセツ</t>
    </rPh>
    <rPh sb="356" eb="358">
      <t>シセツ</t>
    </rPh>
    <rPh sb="358" eb="360">
      <t>キボ</t>
    </rPh>
    <rPh sb="361" eb="363">
      <t>イジ</t>
    </rPh>
    <rPh sb="364" eb="36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</si>
</sst>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ゴシック"/>
      <family val="3"/>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B9E-48E2-AAE4-B477A9559C1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0.36</c:v>
                </c:pt>
                <c:pt idx="2">
                  <c:v>0.39</c:v>
                </c:pt>
                <c:pt idx="3">
                  <c:v>0.1</c:v>
                </c:pt>
                <c:pt idx="4">
                  <c:v>0.08</c:v>
                </c:pt>
              </c:numCache>
            </c:numRef>
          </c:val>
          <c:smooth val="0"/>
          <c:extLst>
            <c:ext xmlns:c16="http://schemas.microsoft.com/office/drawing/2014/chart" uri="{C3380CC4-5D6E-409C-BE32-E72D297353CC}">
              <c16:uniqueId val="{00000001-9B9E-48E2-AAE4-B477A9559C1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52.1</c:v>
                </c:pt>
                <c:pt idx="2">
                  <c:v>52.43</c:v>
                </c:pt>
                <c:pt idx="3">
                  <c:v>52.57</c:v>
                </c:pt>
                <c:pt idx="4">
                  <c:v>50.75</c:v>
                </c:pt>
              </c:numCache>
            </c:numRef>
          </c:val>
          <c:extLst>
            <c:ext xmlns:c16="http://schemas.microsoft.com/office/drawing/2014/chart" uri="{C3380CC4-5D6E-409C-BE32-E72D297353CC}">
              <c16:uniqueId val="{00000000-B2F4-4A5E-8A44-AEBD9D1410D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42.47</c:v>
                </c:pt>
                <c:pt idx="2">
                  <c:v>42.4</c:v>
                </c:pt>
                <c:pt idx="3">
                  <c:v>42.28</c:v>
                </c:pt>
                <c:pt idx="4">
                  <c:v>41.06</c:v>
                </c:pt>
              </c:numCache>
            </c:numRef>
          </c:val>
          <c:smooth val="0"/>
          <c:extLst>
            <c:ext xmlns:c16="http://schemas.microsoft.com/office/drawing/2014/chart" uri="{C3380CC4-5D6E-409C-BE32-E72D297353CC}">
              <c16:uniqueId val="{00000001-B2F4-4A5E-8A44-AEBD9D1410D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92.97</c:v>
                </c:pt>
                <c:pt idx="2">
                  <c:v>93.86</c:v>
                </c:pt>
                <c:pt idx="3">
                  <c:v>87.07</c:v>
                </c:pt>
                <c:pt idx="4">
                  <c:v>87.42</c:v>
                </c:pt>
              </c:numCache>
            </c:numRef>
          </c:val>
          <c:extLst>
            <c:ext xmlns:c16="http://schemas.microsoft.com/office/drawing/2014/chart" uri="{C3380CC4-5D6E-409C-BE32-E72D297353CC}">
              <c16:uniqueId val="{00000000-4260-4DDE-88CC-FC8A62B72E4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83.75</c:v>
                </c:pt>
                <c:pt idx="2">
                  <c:v>84.19</c:v>
                </c:pt>
                <c:pt idx="3">
                  <c:v>84.34</c:v>
                </c:pt>
                <c:pt idx="4">
                  <c:v>84.34</c:v>
                </c:pt>
              </c:numCache>
            </c:numRef>
          </c:val>
          <c:smooth val="0"/>
          <c:extLst>
            <c:ext xmlns:c16="http://schemas.microsoft.com/office/drawing/2014/chart" uri="{C3380CC4-5D6E-409C-BE32-E72D297353CC}">
              <c16:uniqueId val="{00000001-4260-4DDE-88CC-FC8A62B72E4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98.66</c:v>
                </c:pt>
                <c:pt idx="2">
                  <c:v>101.5</c:v>
                </c:pt>
                <c:pt idx="3">
                  <c:v>100.45</c:v>
                </c:pt>
                <c:pt idx="4">
                  <c:v>101.15</c:v>
                </c:pt>
              </c:numCache>
            </c:numRef>
          </c:val>
          <c:extLst>
            <c:ext xmlns:c16="http://schemas.microsoft.com/office/drawing/2014/chart" uri="{C3380CC4-5D6E-409C-BE32-E72D297353CC}">
              <c16:uniqueId val="{00000000-D646-4363-A0B8-C586BCF73F1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102.73</c:v>
                </c:pt>
                <c:pt idx="2">
                  <c:v>105.78</c:v>
                </c:pt>
                <c:pt idx="3">
                  <c:v>106.09</c:v>
                </c:pt>
                <c:pt idx="4">
                  <c:v>106.44</c:v>
                </c:pt>
              </c:numCache>
            </c:numRef>
          </c:val>
          <c:smooth val="0"/>
          <c:extLst>
            <c:ext xmlns:c16="http://schemas.microsoft.com/office/drawing/2014/chart" uri="{C3380CC4-5D6E-409C-BE32-E72D297353CC}">
              <c16:uniqueId val="{00000001-D646-4363-A0B8-C586BCF73F1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5.22</c:v>
                </c:pt>
                <c:pt idx="2">
                  <c:v>10.41</c:v>
                </c:pt>
                <c:pt idx="3">
                  <c:v>13.85</c:v>
                </c:pt>
                <c:pt idx="4">
                  <c:v>16.920000000000002</c:v>
                </c:pt>
              </c:numCache>
            </c:numRef>
          </c:val>
          <c:extLst>
            <c:ext xmlns:c16="http://schemas.microsoft.com/office/drawing/2014/chart" uri="{C3380CC4-5D6E-409C-BE32-E72D297353CC}">
              <c16:uniqueId val="{00000000-58CA-41B4-A235-1807509E908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24.68</c:v>
                </c:pt>
                <c:pt idx="2">
                  <c:v>21.36</c:v>
                </c:pt>
                <c:pt idx="3">
                  <c:v>22.79</c:v>
                </c:pt>
                <c:pt idx="4">
                  <c:v>24.8</c:v>
                </c:pt>
              </c:numCache>
            </c:numRef>
          </c:val>
          <c:smooth val="0"/>
          <c:extLst>
            <c:ext xmlns:c16="http://schemas.microsoft.com/office/drawing/2014/chart" uri="{C3380CC4-5D6E-409C-BE32-E72D297353CC}">
              <c16:uniqueId val="{00000001-58CA-41B4-A235-1807509E908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DC1-44A4-960A-A4B9495C636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8.6199999999999992</c:v>
                </c:pt>
                <c:pt idx="2">
                  <c:v>0.01</c:v>
                </c:pt>
                <c:pt idx="3">
                  <c:v>0.01</c:v>
                </c:pt>
                <c:pt idx="4">
                  <c:v>0.02</c:v>
                </c:pt>
              </c:numCache>
            </c:numRef>
          </c:val>
          <c:smooth val="0"/>
          <c:extLst>
            <c:ext xmlns:c16="http://schemas.microsoft.com/office/drawing/2014/chart" uri="{C3380CC4-5D6E-409C-BE32-E72D297353CC}">
              <c16:uniqueId val="{00000001-CDC1-44A4-960A-A4B9495C636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7.92</c:v>
                </c:pt>
                <c:pt idx="2">
                  <c:v>3.83</c:v>
                </c:pt>
                <c:pt idx="3">
                  <c:v>2.78</c:v>
                </c:pt>
                <c:pt idx="4">
                  <c:v>0.25</c:v>
                </c:pt>
              </c:numCache>
            </c:numRef>
          </c:val>
          <c:extLst>
            <c:ext xmlns:c16="http://schemas.microsoft.com/office/drawing/2014/chart" uri="{C3380CC4-5D6E-409C-BE32-E72D297353CC}">
              <c16:uniqueId val="{00000000-CB50-4E70-9E87-563B4265719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94.97</c:v>
                </c:pt>
                <c:pt idx="2">
                  <c:v>63.96</c:v>
                </c:pt>
                <c:pt idx="3">
                  <c:v>69.42</c:v>
                </c:pt>
                <c:pt idx="4">
                  <c:v>72.86</c:v>
                </c:pt>
              </c:numCache>
            </c:numRef>
          </c:val>
          <c:smooth val="0"/>
          <c:extLst>
            <c:ext xmlns:c16="http://schemas.microsoft.com/office/drawing/2014/chart" uri="{C3380CC4-5D6E-409C-BE32-E72D297353CC}">
              <c16:uniqueId val="{00000001-CB50-4E70-9E87-563B4265719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27.16</c:v>
                </c:pt>
                <c:pt idx="2">
                  <c:v>22.5</c:v>
                </c:pt>
                <c:pt idx="3">
                  <c:v>66.44</c:v>
                </c:pt>
                <c:pt idx="4">
                  <c:v>77.13</c:v>
                </c:pt>
              </c:numCache>
            </c:numRef>
          </c:val>
          <c:extLst>
            <c:ext xmlns:c16="http://schemas.microsoft.com/office/drawing/2014/chart" uri="{C3380CC4-5D6E-409C-BE32-E72D297353CC}">
              <c16:uniqueId val="{00000000-0E37-4009-91E6-7FB17492EA5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47.72</c:v>
                </c:pt>
                <c:pt idx="2">
                  <c:v>44.24</c:v>
                </c:pt>
                <c:pt idx="3">
                  <c:v>43.07</c:v>
                </c:pt>
                <c:pt idx="4">
                  <c:v>45.42</c:v>
                </c:pt>
              </c:numCache>
            </c:numRef>
          </c:val>
          <c:smooth val="0"/>
          <c:extLst>
            <c:ext xmlns:c16="http://schemas.microsoft.com/office/drawing/2014/chart" uri="{C3380CC4-5D6E-409C-BE32-E72D297353CC}">
              <c16:uniqueId val="{00000001-0E37-4009-91E6-7FB17492EA5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92.8</c:v>
                </c:pt>
                <c:pt idx="2">
                  <c:v>26.14</c:v>
                </c:pt>
                <c:pt idx="3">
                  <c:v>37.5</c:v>
                </c:pt>
                <c:pt idx="4">
                  <c:v>18.13</c:v>
                </c:pt>
              </c:numCache>
            </c:numRef>
          </c:val>
          <c:extLst>
            <c:ext xmlns:c16="http://schemas.microsoft.com/office/drawing/2014/chart" uri="{C3380CC4-5D6E-409C-BE32-E72D297353CC}">
              <c16:uniqueId val="{00000000-65AF-4826-B665-7D349241806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1206.79</c:v>
                </c:pt>
                <c:pt idx="2">
                  <c:v>1258.43</c:v>
                </c:pt>
                <c:pt idx="3">
                  <c:v>1163.75</c:v>
                </c:pt>
                <c:pt idx="4">
                  <c:v>1195.47</c:v>
                </c:pt>
              </c:numCache>
            </c:numRef>
          </c:val>
          <c:smooth val="0"/>
          <c:extLst>
            <c:ext xmlns:c16="http://schemas.microsoft.com/office/drawing/2014/chart" uri="{C3380CC4-5D6E-409C-BE32-E72D297353CC}">
              <c16:uniqueId val="{00000001-65AF-4826-B665-7D349241806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97.07</c:v>
                </c:pt>
                <c:pt idx="2">
                  <c:v>100</c:v>
                </c:pt>
                <c:pt idx="3">
                  <c:v>100</c:v>
                </c:pt>
                <c:pt idx="4">
                  <c:v>100</c:v>
                </c:pt>
              </c:numCache>
            </c:numRef>
          </c:val>
          <c:extLst>
            <c:ext xmlns:c16="http://schemas.microsoft.com/office/drawing/2014/chart" uri="{C3380CC4-5D6E-409C-BE32-E72D297353CC}">
              <c16:uniqueId val="{00000000-F4F2-4217-8B23-ECB9FF35927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F4F2-4217-8B23-ECB9FF35927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187.15</c:v>
                </c:pt>
                <c:pt idx="2">
                  <c:v>176.33</c:v>
                </c:pt>
                <c:pt idx="3">
                  <c:v>178.73</c:v>
                </c:pt>
                <c:pt idx="4">
                  <c:v>192.34</c:v>
                </c:pt>
              </c:numCache>
            </c:numRef>
          </c:val>
          <c:extLst>
            <c:ext xmlns:c16="http://schemas.microsoft.com/office/drawing/2014/chart" uri="{C3380CC4-5D6E-409C-BE32-E72D297353CC}">
              <c16:uniqueId val="{00000000-F63F-4DFB-B802-40BDCD74209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228.47</c:v>
                </c:pt>
                <c:pt idx="2">
                  <c:v>224.88</c:v>
                </c:pt>
                <c:pt idx="3">
                  <c:v>228.64</c:v>
                </c:pt>
                <c:pt idx="4">
                  <c:v>239.46</c:v>
                </c:pt>
              </c:numCache>
            </c:numRef>
          </c:val>
          <c:smooth val="0"/>
          <c:extLst>
            <c:ext xmlns:c16="http://schemas.microsoft.com/office/drawing/2014/chart" uri="{C3380CC4-5D6E-409C-BE32-E72D297353CC}">
              <c16:uniqueId val="{00000001-F63F-4DFB-B802-40BDCD74209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1" zoomScale="85" zoomScaleNormal="85" workbookViewId="0">
      <selection activeCell="BJ12" sqref="BJ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尾道市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自治体職員</v>
      </c>
      <c r="AE8" s="72"/>
      <c r="AF8" s="72"/>
      <c r="AG8" s="72"/>
      <c r="AH8" s="72"/>
      <c r="AI8" s="72"/>
      <c r="AJ8" s="72"/>
      <c r="AK8" s="3"/>
      <c r="AL8" s="45">
        <f>データ!S6</f>
        <v>130007</v>
      </c>
      <c r="AM8" s="45"/>
      <c r="AN8" s="45"/>
      <c r="AO8" s="45"/>
      <c r="AP8" s="45"/>
      <c r="AQ8" s="45"/>
      <c r="AR8" s="45"/>
      <c r="AS8" s="45"/>
      <c r="AT8" s="46">
        <f>データ!T6</f>
        <v>284.88</v>
      </c>
      <c r="AU8" s="46"/>
      <c r="AV8" s="46"/>
      <c r="AW8" s="46"/>
      <c r="AX8" s="46"/>
      <c r="AY8" s="46"/>
      <c r="AZ8" s="46"/>
      <c r="BA8" s="46"/>
      <c r="BB8" s="46">
        <f>データ!U6</f>
        <v>456.36</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88.28</v>
      </c>
      <c r="J10" s="46"/>
      <c r="K10" s="46"/>
      <c r="L10" s="46"/>
      <c r="M10" s="46"/>
      <c r="N10" s="46"/>
      <c r="O10" s="46"/>
      <c r="P10" s="46">
        <f>データ!P6</f>
        <v>2.5499999999999998</v>
      </c>
      <c r="Q10" s="46"/>
      <c r="R10" s="46"/>
      <c r="S10" s="46"/>
      <c r="T10" s="46"/>
      <c r="U10" s="46"/>
      <c r="V10" s="46"/>
      <c r="W10" s="46">
        <f>データ!Q6</f>
        <v>100</v>
      </c>
      <c r="X10" s="46"/>
      <c r="Y10" s="46"/>
      <c r="Z10" s="46"/>
      <c r="AA10" s="46"/>
      <c r="AB10" s="46"/>
      <c r="AC10" s="46"/>
      <c r="AD10" s="45">
        <f>データ!R6</f>
        <v>3300</v>
      </c>
      <c r="AE10" s="45"/>
      <c r="AF10" s="45"/>
      <c r="AG10" s="45"/>
      <c r="AH10" s="45"/>
      <c r="AI10" s="45"/>
      <c r="AJ10" s="45"/>
      <c r="AK10" s="2"/>
      <c r="AL10" s="45">
        <f>データ!V6</f>
        <v>3300</v>
      </c>
      <c r="AM10" s="45"/>
      <c r="AN10" s="45"/>
      <c r="AO10" s="45"/>
      <c r="AP10" s="45"/>
      <c r="AQ10" s="45"/>
      <c r="AR10" s="45"/>
      <c r="AS10" s="45"/>
      <c r="AT10" s="46">
        <f>データ!W6</f>
        <v>1.33</v>
      </c>
      <c r="AU10" s="46"/>
      <c r="AV10" s="46"/>
      <c r="AW10" s="46"/>
      <c r="AX10" s="46"/>
      <c r="AY10" s="46"/>
      <c r="AZ10" s="46"/>
      <c r="BA10" s="46"/>
      <c r="BB10" s="46">
        <f>データ!X6</f>
        <v>2481.1999999999998</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Clxmx78PBuG64qoehX+/fshu4E2+cYz7gZVsYV9vzOoBRwafExuTToASJONIhL4SihnZ2MSCXrphgrHmNjQ0oA==" saltValue="4/smq93RSMDzaV9KjWEnU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342050</v>
      </c>
      <c r="D6" s="19">
        <f t="shared" si="3"/>
        <v>46</v>
      </c>
      <c r="E6" s="19">
        <f t="shared" si="3"/>
        <v>17</v>
      </c>
      <c r="F6" s="19">
        <f t="shared" si="3"/>
        <v>4</v>
      </c>
      <c r="G6" s="19">
        <f t="shared" si="3"/>
        <v>0</v>
      </c>
      <c r="H6" s="19" t="str">
        <f t="shared" si="3"/>
        <v>広島県　尾道市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88.28</v>
      </c>
      <c r="P6" s="20">
        <f t="shared" si="3"/>
        <v>2.5499999999999998</v>
      </c>
      <c r="Q6" s="20">
        <f t="shared" si="3"/>
        <v>100</v>
      </c>
      <c r="R6" s="20">
        <f t="shared" si="3"/>
        <v>3300</v>
      </c>
      <c r="S6" s="20">
        <f t="shared" si="3"/>
        <v>130007</v>
      </c>
      <c r="T6" s="20">
        <f t="shared" si="3"/>
        <v>284.88</v>
      </c>
      <c r="U6" s="20">
        <f t="shared" si="3"/>
        <v>456.36</v>
      </c>
      <c r="V6" s="20">
        <f t="shared" si="3"/>
        <v>3300</v>
      </c>
      <c r="W6" s="20">
        <f t="shared" si="3"/>
        <v>1.33</v>
      </c>
      <c r="X6" s="20">
        <f t="shared" si="3"/>
        <v>2481.1999999999998</v>
      </c>
      <c r="Y6" s="21" t="str">
        <f>IF(Y7="",NA(),Y7)</f>
        <v>-</v>
      </c>
      <c r="Z6" s="21">
        <f t="shared" ref="Z6:AH6" si="4">IF(Z7="",NA(),Z7)</f>
        <v>98.66</v>
      </c>
      <c r="AA6" s="21">
        <f t="shared" si="4"/>
        <v>101.5</v>
      </c>
      <c r="AB6" s="21">
        <f t="shared" si="4"/>
        <v>100.45</v>
      </c>
      <c r="AC6" s="21">
        <f t="shared" si="4"/>
        <v>101.15</v>
      </c>
      <c r="AD6" s="21" t="str">
        <f t="shared" si="4"/>
        <v>-</v>
      </c>
      <c r="AE6" s="21">
        <f t="shared" si="4"/>
        <v>102.73</v>
      </c>
      <c r="AF6" s="21">
        <f t="shared" si="4"/>
        <v>105.78</v>
      </c>
      <c r="AG6" s="21">
        <f t="shared" si="4"/>
        <v>106.09</v>
      </c>
      <c r="AH6" s="21">
        <f t="shared" si="4"/>
        <v>106.44</v>
      </c>
      <c r="AI6" s="20" t="str">
        <f>IF(AI7="","",IF(AI7="-","【-】","【"&amp;SUBSTITUTE(TEXT(AI7,"#,##0.00"),"-","△")&amp;"】"))</f>
        <v>【104.54】</v>
      </c>
      <c r="AJ6" s="21" t="str">
        <f>IF(AJ7="",NA(),AJ7)</f>
        <v>-</v>
      </c>
      <c r="AK6" s="21">
        <f t="shared" ref="AK6:AS6" si="5">IF(AK7="",NA(),AK7)</f>
        <v>7.92</v>
      </c>
      <c r="AL6" s="21">
        <f t="shared" si="5"/>
        <v>3.83</v>
      </c>
      <c r="AM6" s="21">
        <f t="shared" si="5"/>
        <v>2.78</v>
      </c>
      <c r="AN6" s="21">
        <f t="shared" si="5"/>
        <v>0.25</v>
      </c>
      <c r="AO6" s="21" t="str">
        <f t="shared" si="5"/>
        <v>-</v>
      </c>
      <c r="AP6" s="21">
        <f t="shared" si="5"/>
        <v>94.97</v>
      </c>
      <c r="AQ6" s="21">
        <f t="shared" si="5"/>
        <v>63.96</v>
      </c>
      <c r="AR6" s="21">
        <f t="shared" si="5"/>
        <v>69.42</v>
      </c>
      <c r="AS6" s="21">
        <f t="shared" si="5"/>
        <v>72.86</v>
      </c>
      <c r="AT6" s="20" t="str">
        <f>IF(AT7="","",IF(AT7="-","【-】","【"&amp;SUBSTITUTE(TEXT(AT7,"#,##0.00"),"-","△")&amp;"】"))</f>
        <v>【65.93】</v>
      </c>
      <c r="AU6" s="21" t="str">
        <f>IF(AU7="",NA(),AU7)</f>
        <v>-</v>
      </c>
      <c r="AV6" s="21">
        <f t="shared" ref="AV6:BD6" si="6">IF(AV7="",NA(),AV7)</f>
        <v>27.16</v>
      </c>
      <c r="AW6" s="21">
        <f t="shared" si="6"/>
        <v>22.5</v>
      </c>
      <c r="AX6" s="21">
        <f t="shared" si="6"/>
        <v>66.44</v>
      </c>
      <c r="AY6" s="21">
        <f t="shared" si="6"/>
        <v>77.13</v>
      </c>
      <c r="AZ6" s="21" t="str">
        <f t="shared" si="6"/>
        <v>-</v>
      </c>
      <c r="BA6" s="21">
        <f t="shared" si="6"/>
        <v>47.72</v>
      </c>
      <c r="BB6" s="21">
        <f t="shared" si="6"/>
        <v>44.24</v>
      </c>
      <c r="BC6" s="21">
        <f t="shared" si="6"/>
        <v>43.07</v>
      </c>
      <c r="BD6" s="21">
        <f t="shared" si="6"/>
        <v>45.42</v>
      </c>
      <c r="BE6" s="20" t="str">
        <f>IF(BE7="","",IF(BE7="-","【-】","【"&amp;SUBSTITUTE(TEXT(BE7,"#,##0.00"),"-","△")&amp;"】"))</f>
        <v>【44.25】</v>
      </c>
      <c r="BF6" s="21" t="str">
        <f>IF(BF7="",NA(),BF7)</f>
        <v>-</v>
      </c>
      <c r="BG6" s="21">
        <f t="shared" ref="BG6:BO6" si="7">IF(BG7="",NA(),BG7)</f>
        <v>92.8</v>
      </c>
      <c r="BH6" s="21">
        <f t="shared" si="7"/>
        <v>26.14</v>
      </c>
      <c r="BI6" s="21">
        <f t="shared" si="7"/>
        <v>37.5</v>
      </c>
      <c r="BJ6" s="21">
        <f t="shared" si="7"/>
        <v>18.13</v>
      </c>
      <c r="BK6" s="21" t="str">
        <f t="shared" si="7"/>
        <v>-</v>
      </c>
      <c r="BL6" s="21">
        <f t="shared" si="7"/>
        <v>1206.79</v>
      </c>
      <c r="BM6" s="21">
        <f t="shared" si="7"/>
        <v>1258.43</v>
      </c>
      <c r="BN6" s="21">
        <f t="shared" si="7"/>
        <v>1163.75</v>
      </c>
      <c r="BO6" s="21">
        <f t="shared" si="7"/>
        <v>1195.47</v>
      </c>
      <c r="BP6" s="20" t="str">
        <f>IF(BP7="","",IF(BP7="-","【-】","【"&amp;SUBSTITUTE(TEXT(BP7,"#,##0.00"),"-","△")&amp;"】"))</f>
        <v>【1,182.11】</v>
      </c>
      <c r="BQ6" s="21" t="str">
        <f>IF(BQ7="",NA(),BQ7)</f>
        <v>-</v>
      </c>
      <c r="BR6" s="21">
        <f t="shared" ref="BR6:BZ6" si="8">IF(BR7="",NA(),BR7)</f>
        <v>97.07</v>
      </c>
      <c r="BS6" s="21">
        <f t="shared" si="8"/>
        <v>100</v>
      </c>
      <c r="BT6" s="21">
        <f t="shared" si="8"/>
        <v>100</v>
      </c>
      <c r="BU6" s="21">
        <f t="shared" si="8"/>
        <v>100</v>
      </c>
      <c r="BV6" s="21" t="str">
        <f t="shared" si="8"/>
        <v>-</v>
      </c>
      <c r="BW6" s="21">
        <f t="shared" si="8"/>
        <v>71.84</v>
      </c>
      <c r="BX6" s="21">
        <f t="shared" si="8"/>
        <v>73.36</v>
      </c>
      <c r="BY6" s="21">
        <f t="shared" si="8"/>
        <v>72.599999999999994</v>
      </c>
      <c r="BZ6" s="21">
        <f t="shared" si="8"/>
        <v>69.430000000000007</v>
      </c>
      <c r="CA6" s="20" t="str">
        <f>IF(CA7="","",IF(CA7="-","【-】","【"&amp;SUBSTITUTE(TEXT(CA7,"#,##0.00"),"-","△")&amp;"】"))</f>
        <v>【73.78】</v>
      </c>
      <c r="CB6" s="21" t="str">
        <f>IF(CB7="",NA(),CB7)</f>
        <v>-</v>
      </c>
      <c r="CC6" s="21">
        <f t="shared" ref="CC6:CK6" si="9">IF(CC7="",NA(),CC7)</f>
        <v>187.15</v>
      </c>
      <c r="CD6" s="21">
        <f t="shared" si="9"/>
        <v>176.33</v>
      </c>
      <c r="CE6" s="21">
        <f t="shared" si="9"/>
        <v>178.73</v>
      </c>
      <c r="CF6" s="21">
        <f t="shared" si="9"/>
        <v>192.34</v>
      </c>
      <c r="CG6" s="21" t="str">
        <f t="shared" si="9"/>
        <v>-</v>
      </c>
      <c r="CH6" s="21">
        <f t="shared" si="9"/>
        <v>228.47</v>
      </c>
      <c r="CI6" s="21">
        <f t="shared" si="9"/>
        <v>224.88</v>
      </c>
      <c r="CJ6" s="21">
        <f t="shared" si="9"/>
        <v>228.64</v>
      </c>
      <c r="CK6" s="21">
        <f t="shared" si="9"/>
        <v>239.46</v>
      </c>
      <c r="CL6" s="20" t="str">
        <f>IF(CL7="","",IF(CL7="-","【-】","【"&amp;SUBSTITUTE(TEXT(CL7,"#,##0.00"),"-","△")&amp;"】"))</f>
        <v>【220.62】</v>
      </c>
      <c r="CM6" s="21" t="str">
        <f>IF(CM7="",NA(),CM7)</f>
        <v>-</v>
      </c>
      <c r="CN6" s="21">
        <f t="shared" ref="CN6:CV6" si="10">IF(CN7="",NA(),CN7)</f>
        <v>52.1</v>
      </c>
      <c r="CO6" s="21">
        <f t="shared" si="10"/>
        <v>52.43</v>
      </c>
      <c r="CP6" s="21">
        <f t="shared" si="10"/>
        <v>52.57</v>
      </c>
      <c r="CQ6" s="21">
        <f t="shared" si="10"/>
        <v>50.75</v>
      </c>
      <c r="CR6" s="21" t="str">
        <f t="shared" si="10"/>
        <v>-</v>
      </c>
      <c r="CS6" s="21">
        <f t="shared" si="10"/>
        <v>42.47</v>
      </c>
      <c r="CT6" s="21">
        <f t="shared" si="10"/>
        <v>42.4</v>
      </c>
      <c r="CU6" s="21">
        <f t="shared" si="10"/>
        <v>42.28</v>
      </c>
      <c r="CV6" s="21">
        <f t="shared" si="10"/>
        <v>41.06</v>
      </c>
      <c r="CW6" s="20" t="str">
        <f>IF(CW7="","",IF(CW7="-","【-】","【"&amp;SUBSTITUTE(TEXT(CW7,"#,##0.00"),"-","△")&amp;"】"))</f>
        <v>【42.22】</v>
      </c>
      <c r="CX6" s="21" t="str">
        <f>IF(CX7="",NA(),CX7)</f>
        <v>-</v>
      </c>
      <c r="CY6" s="21">
        <f t="shared" ref="CY6:DG6" si="11">IF(CY7="",NA(),CY7)</f>
        <v>92.97</v>
      </c>
      <c r="CZ6" s="21">
        <f t="shared" si="11"/>
        <v>93.86</v>
      </c>
      <c r="DA6" s="21">
        <f t="shared" si="11"/>
        <v>87.07</v>
      </c>
      <c r="DB6" s="21">
        <f t="shared" si="11"/>
        <v>87.42</v>
      </c>
      <c r="DC6" s="21" t="str">
        <f t="shared" si="11"/>
        <v>-</v>
      </c>
      <c r="DD6" s="21">
        <f t="shared" si="11"/>
        <v>83.75</v>
      </c>
      <c r="DE6" s="21">
        <f t="shared" si="11"/>
        <v>84.19</v>
      </c>
      <c r="DF6" s="21">
        <f t="shared" si="11"/>
        <v>84.34</v>
      </c>
      <c r="DG6" s="21">
        <f t="shared" si="11"/>
        <v>84.34</v>
      </c>
      <c r="DH6" s="20" t="str">
        <f>IF(DH7="","",IF(DH7="-","【-】","【"&amp;SUBSTITUTE(TEXT(DH7,"#,##0.00"),"-","△")&amp;"】"))</f>
        <v>【85.67】</v>
      </c>
      <c r="DI6" s="21" t="str">
        <f>IF(DI7="",NA(),DI7)</f>
        <v>-</v>
      </c>
      <c r="DJ6" s="21">
        <f t="shared" ref="DJ6:DR6" si="12">IF(DJ7="",NA(),DJ7)</f>
        <v>5.22</v>
      </c>
      <c r="DK6" s="21">
        <f t="shared" si="12"/>
        <v>10.41</v>
      </c>
      <c r="DL6" s="21">
        <f t="shared" si="12"/>
        <v>13.85</v>
      </c>
      <c r="DM6" s="21">
        <f t="shared" si="12"/>
        <v>16.920000000000002</v>
      </c>
      <c r="DN6" s="21" t="str">
        <f t="shared" si="12"/>
        <v>-</v>
      </c>
      <c r="DO6" s="21">
        <f t="shared" si="12"/>
        <v>24.68</v>
      </c>
      <c r="DP6" s="21">
        <f t="shared" si="12"/>
        <v>21.36</v>
      </c>
      <c r="DQ6" s="21">
        <f t="shared" si="12"/>
        <v>22.79</v>
      </c>
      <c r="DR6" s="21">
        <f t="shared" si="12"/>
        <v>24.8</v>
      </c>
      <c r="DS6" s="20" t="str">
        <f>IF(DS7="","",IF(DS7="-","【-】","【"&amp;SUBSTITUTE(TEXT(DS7,"#,##0.00"),"-","△")&amp;"】"))</f>
        <v>【28.00】</v>
      </c>
      <c r="DT6" s="21" t="str">
        <f>IF(DT7="",NA(),DT7)</f>
        <v>-</v>
      </c>
      <c r="DU6" s="20">
        <f t="shared" ref="DU6:EC6" si="13">IF(DU7="",NA(),DU7)</f>
        <v>0</v>
      </c>
      <c r="DV6" s="20">
        <f t="shared" si="13"/>
        <v>0</v>
      </c>
      <c r="DW6" s="20">
        <f t="shared" si="13"/>
        <v>0</v>
      </c>
      <c r="DX6" s="20">
        <f t="shared" si="13"/>
        <v>0</v>
      </c>
      <c r="DY6" s="21" t="str">
        <f t="shared" si="13"/>
        <v>-</v>
      </c>
      <c r="DZ6" s="21">
        <f t="shared" si="13"/>
        <v>8.6199999999999992</v>
      </c>
      <c r="EA6" s="21">
        <f t="shared" si="13"/>
        <v>0.01</v>
      </c>
      <c r="EB6" s="21">
        <f t="shared" si="13"/>
        <v>0.01</v>
      </c>
      <c r="EC6" s="21">
        <f t="shared" si="13"/>
        <v>0.02</v>
      </c>
      <c r="ED6" s="20" t="str">
        <f>IF(ED7="","",IF(ED7="-","【-】","【"&amp;SUBSTITUTE(TEXT(ED7,"#,##0.00"),"-","△")&amp;"】"))</f>
        <v>【0.03】</v>
      </c>
      <c r="EE6" s="21" t="str">
        <f>IF(EE7="",NA(),EE7)</f>
        <v>-</v>
      </c>
      <c r="EF6" s="20">
        <f t="shared" ref="EF6:EN6" si="14">IF(EF7="",NA(),EF7)</f>
        <v>0</v>
      </c>
      <c r="EG6" s="20">
        <f t="shared" si="14"/>
        <v>0</v>
      </c>
      <c r="EH6" s="20">
        <f t="shared" si="14"/>
        <v>0</v>
      </c>
      <c r="EI6" s="20">
        <f t="shared" si="14"/>
        <v>0</v>
      </c>
      <c r="EJ6" s="21" t="str">
        <f t="shared" si="14"/>
        <v>-</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342050</v>
      </c>
      <c r="D7" s="23">
        <v>46</v>
      </c>
      <c r="E7" s="23">
        <v>17</v>
      </c>
      <c r="F7" s="23">
        <v>4</v>
      </c>
      <c r="G7" s="23">
        <v>0</v>
      </c>
      <c r="H7" s="23" t="s">
        <v>96</v>
      </c>
      <c r="I7" s="23" t="s">
        <v>97</v>
      </c>
      <c r="J7" s="23" t="s">
        <v>98</v>
      </c>
      <c r="K7" s="23" t="s">
        <v>99</v>
      </c>
      <c r="L7" s="23" t="s">
        <v>100</v>
      </c>
      <c r="M7" s="23" t="s">
        <v>101</v>
      </c>
      <c r="N7" s="24" t="s">
        <v>102</v>
      </c>
      <c r="O7" s="24">
        <v>88.28</v>
      </c>
      <c r="P7" s="24">
        <v>2.5499999999999998</v>
      </c>
      <c r="Q7" s="24">
        <v>100</v>
      </c>
      <c r="R7" s="24">
        <v>3300</v>
      </c>
      <c r="S7" s="24">
        <v>130007</v>
      </c>
      <c r="T7" s="24">
        <v>284.88</v>
      </c>
      <c r="U7" s="24">
        <v>456.36</v>
      </c>
      <c r="V7" s="24">
        <v>3300</v>
      </c>
      <c r="W7" s="24">
        <v>1.33</v>
      </c>
      <c r="X7" s="24">
        <v>2481.1999999999998</v>
      </c>
      <c r="Y7" s="24" t="s">
        <v>102</v>
      </c>
      <c r="Z7" s="24">
        <v>98.66</v>
      </c>
      <c r="AA7" s="24">
        <v>101.5</v>
      </c>
      <c r="AB7" s="24">
        <v>100.45</v>
      </c>
      <c r="AC7" s="24">
        <v>101.15</v>
      </c>
      <c r="AD7" s="24" t="s">
        <v>102</v>
      </c>
      <c r="AE7" s="24">
        <v>102.73</v>
      </c>
      <c r="AF7" s="24">
        <v>105.78</v>
      </c>
      <c r="AG7" s="24">
        <v>106.09</v>
      </c>
      <c r="AH7" s="24">
        <v>106.44</v>
      </c>
      <c r="AI7" s="24">
        <v>104.54</v>
      </c>
      <c r="AJ7" s="24" t="s">
        <v>102</v>
      </c>
      <c r="AK7" s="24">
        <v>7.92</v>
      </c>
      <c r="AL7" s="24">
        <v>3.83</v>
      </c>
      <c r="AM7" s="24">
        <v>2.78</v>
      </c>
      <c r="AN7" s="24">
        <v>0.25</v>
      </c>
      <c r="AO7" s="24" t="s">
        <v>102</v>
      </c>
      <c r="AP7" s="24">
        <v>94.97</v>
      </c>
      <c r="AQ7" s="24">
        <v>63.96</v>
      </c>
      <c r="AR7" s="24">
        <v>69.42</v>
      </c>
      <c r="AS7" s="24">
        <v>72.86</v>
      </c>
      <c r="AT7" s="24">
        <v>65.930000000000007</v>
      </c>
      <c r="AU7" s="24" t="s">
        <v>102</v>
      </c>
      <c r="AV7" s="24">
        <v>27.16</v>
      </c>
      <c r="AW7" s="24">
        <v>22.5</v>
      </c>
      <c r="AX7" s="24">
        <v>66.44</v>
      </c>
      <c r="AY7" s="24">
        <v>77.13</v>
      </c>
      <c r="AZ7" s="24" t="s">
        <v>102</v>
      </c>
      <c r="BA7" s="24">
        <v>47.72</v>
      </c>
      <c r="BB7" s="24">
        <v>44.24</v>
      </c>
      <c r="BC7" s="24">
        <v>43.07</v>
      </c>
      <c r="BD7" s="24">
        <v>45.42</v>
      </c>
      <c r="BE7" s="24">
        <v>44.25</v>
      </c>
      <c r="BF7" s="24" t="s">
        <v>102</v>
      </c>
      <c r="BG7" s="24">
        <v>92.8</v>
      </c>
      <c r="BH7" s="24">
        <v>26.14</v>
      </c>
      <c r="BI7" s="24">
        <v>37.5</v>
      </c>
      <c r="BJ7" s="24">
        <v>18.13</v>
      </c>
      <c r="BK7" s="24" t="s">
        <v>102</v>
      </c>
      <c r="BL7" s="24">
        <v>1206.79</v>
      </c>
      <c r="BM7" s="24">
        <v>1258.43</v>
      </c>
      <c r="BN7" s="24">
        <v>1163.75</v>
      </c>
      <c r="BO7" s="24">
        <v>1195.47</v>
      </c>
      <c r="BP7" s="24">
        <v>1182.1099999999999</v>
      </c>
      <c r="BQ7" s="24" t="s">
        <v>102</v>
      </c>
      <c r="BR7" s="24">
        <v>97.07</v>
      </c>
      <c r="BS7" s="24">
        <v>100</v>
      </c>
      <c r="BT7" s="24">
        <v>100</v>
      </c>
      <c r="BU7" s="24">
        <v>100</v>
      </c>
      <c r="BV7" s="24" t="s">
        <v>102</v>
      </c>
      <c r="BW7" s="24">
        <v>71.84</v>
      </c>
      <c r="BX7" s="24">
        <v>73.36</v>
      </c>
      <c r="BY7" s="24">
        <v>72.599999999999994</v>
      </c>
      <c r="BZ7" s="24">
        <v>69.430000000000007</v>
      </c>
      <c r="CA7" s="24">
        <v>73.78</v>
      </c>
      <c r="CB7" s="24" t="s">
        <v>102</v>
      </c>
      <c r="CC7" s="24">
        <v>187.15</v>
      </c>
      <c r="CD7" s="24">
        <v>176.33</v>
      </c>
      <c r="CE7" s="24">
        <v>178.73</v>
      </c>
      <c r="CF7" s="24">
        <v>192.34</v>
      </c>
      <c r="CG7" s="24" t="s">
        <v>102</v>
      </c>
      <c r="CH7" s="24">
        <v>228.47</v>
      </c>
      <c r="CI7" s="24">
        <v>224.88</v>
      </c>
      <c r="CJ7" s="24">
        <v>228.64</v>
      </c>
      <c r="CK7" s="24">
        <v>239.46</v>
      </c>
      <c r="CL7" s="24">
        <v>220.62</v>
      </c>
      <c r="CM7" s="24" t="s">
        <v>102</v>
      </c>
      <c r="CN7" s="24">
        <v>52.1</v>
      </c>
      <c r="CO7" s="24">
        <v>52.43</v>
      </c>
      <c r="CP7" s="24">
        <v>52.57</v>
      </c>
      <c r="CQ7" s="24">
        <v>50.75</v>
      </c>
      <c r="CR7" s="24" t="s">
        <v>102</v>
      </c>
      <c r="CS7" s="24">
        <v>42.47</v>
      </c>
      <c r="CT7" s="24">
        <v>42.4</v>
      </c>
      <c r="CU7" s="24">
        <v>42.28</v>
      </c>
      <c r="CV7" s="24">
        <v>41.06</v>
      </c>
      <c r="CW7" s="24">
        <v>42.22</v>
      </c>
      <c r="CX7" s="24" t="s">
        <v>102</v>
      </c>
      <c r="CY7" s="24">
        <v>92.97</v>
      </c>
      <c r="CZ7" s="24">
        <v>93.86</v>
      </c>
      <c r="DA7" s="24">
        <v>87.07</v>
      </c>
      <c r="DB7" s="24">
        <v>87.42</v>
      </c>
      <c r="DC7" s="24" t="s">
        <v>102</v>
      </c>
      <c r="DD7" s="24">
        <v>83.75</v>
      </c>
      <c r="DE7" s="24">
        <v>84.19</v>
      </c>
      <c r="DF7" s="24">
        <v>84.34</v>
      </c>
      <c r="DG7" s="24">
        <v>84.34</v>
      </c>
      <c r="DH7" s="24">
        <v>85.67</v>
      </c>
      <c r="DI7" s="24" t="s">
        <v>102</v>
      </c>
      <c r="DJ7" s="24">
        <v>5.22</v>
      </c>
      <c r="DK7" s="24">
        <v>10.41</v>
      </c>
      <c r="DL7" s="24">
        <v>13.85</v>
      </c>
      <c r="DM7" s="24">
        <v>16.920000000000002</v>
      </c>
      <c r="DN7" s="24" t="s">
        <v>102</v>
      </c>
      <c r="DO7" s="24">
        <v>24.68</v>
      </c>
      <c r="DP7" s="24">
        <v>21.36</v>
      </c>
      <c r="DQ7" s="24">
        <v>22.79</v>
      </c>
      <c r="DR7" s="24">
        <v>24.8</v>
      </c>
      <c r="DS7" s="24">
        <v>28</v>
      </c>
      <c r="DT7" s="24" t="s">
        <v>102</v>
      </c>
      <c r="DU7" s="24">
        <v>0</v>
      </c>
      <c r="DV7" s="24">
        <v>0</v>
      </c>
      <c r="DW7" s="24">
        <v>0</v>
      </c>
      <c r="DX7" s="24">
        <v>0</v>
      </c>
      <c r="DY7" s="24" t="s">
        <v>102</v>
      </c>
      <c r="DZ7" s="24">
        <v>8.6199999999999992</v>
      </c>
      <c r="EA7" s="24">
        <v>0.01</v>
      </c>
      <c r="EB7" s="24">
        <v>0.01</v>
      </c>
      <c r="EC7" s="24">
        <v>0.02</v>
      </c>
      <c r="ED7" s="24">
        <v>0.03</v>
      </c>
      <c r="EE7" s="24" t="s">
        <v>102</v>
      </c>
      <c r="EF7" s="24">
        <v>0</v>
      </c>
      <c r="EG7" s="24">
        <v>0</v>
      </c>
      <c r="EH7" s="24">
        <v>0</v>
      </c>
      <c r="EI7" s="24">
        <v>0</v>
      </c>
      <c r="EJ7" s="24" t="s">
        <v>102</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2024-01-24T09:56:11Z</cp:lastPrinted>
  <dcterms:created xsi:type="dcterms:W3CDTF">2023-12-12T00:58:13Z</dcterms:created>
  <dcterms:modified xsi:type="dcterms:W3CDTF">2024-01-25T05:12:29Z</dcterms:modified>
  <cp:category/>
</cp:coreProperties>
</file>