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60010-zaiseika\000001公開BOX\★データ受け渡しBOX\【2.9〆】公営企業に係る経営比較分析表（令和４年度決算）【県から確認】\"/>
    </mc:Choice>
  </mc:AlternateContent>
  <workbookProtection workbookAlgorithmName="SHA-512" workbookHashValue="ZisyAE8BP4L9ZndvOtIcYor7WWFk6ZHeHi+dn7aJ93dpuFETUxZNLyFo/q4Ch3W5ngBNwV71Ecld2sr41IFj7g==" workbookSaltValue="EFRa5hjUpupaAcgsqDaKyw==" workbookSpinCount="100000" lockStructure="1"/>
  <bookViews>
    <workbookView xWindow="0" yWindow="0" windowWidth="20490" windowHeight="777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A30" i="4"/>
  <c r="MI76" i="4"/>
  <c r="HJ51" i="4"/>
  <c r="IT76" i="4"/>
  <c r="CS51" i="4"/>
  <c r="HJ30" i="4"/>
  <c r="CS30" i="4"/>
  <c r="C11" i="5"/>
  <c r="D11" i="5"/>
  <c r="E11" i="5"/>
  <c r="B11" i="5"/>
  <c r="BK76" i="4" l="1"/>
  <c r="LT76" i="4"/>
  <c r="GQ51" i="4"/>
  <c r="LH30" i="4"/>
  <c r="BZ51" i="4"/>
  <c r="GQ30" i="4"/>
  <c r="LH51" i="4"/>
  <c r="IE76" i="4"/>
  <c r="BZ30" i="4"/>
  <c r="HA76" i="4"/>
  <c r="AN51" i="4"/>
  <c r="FE30" i="4"/>
  <c r="AN30" i="4"/>
  <c r="JV51" i="4"/>
  <c r="FE51" i="4"/>
  <c r="AG76" i="4"/>
  <c r="KP76" i="4"/>
  <c r="JV30" i="4"/>
  <c r="BG30" i="4"/>
  <c r="AV76" i="4"/>
  <c r="KO51" i="4"/>
  <c r="HP76" i="4"/>
  <c r="FX30" i="4"/>
  <c r="LE76" i="4"/>
  <c r="FX51" i="4"/>
  <c r="KO30" i="4"/>
  <c r="BG51" i="4"/>
  <c r="EL51" i="4"/>
  <c r="KA76" i="4"/>
  <c r="GL76" i="4"/>
  <c r="U51" i="4"/>
  <c r="EL30" i="4"/>
  <c r="JC30" i="4"/>
  <c r="U30" i="4"/>
  <c r="R76" i="4"/>
  <c r="JC51" i="4"/>
</calcChain>
</file>

<file path=xl/sharedStrings.xml><?xml version="1.0" encoding="utf-8"?>
<sst xmlns="http://schemas.openxmlformats.org/spreadsheetml/2006/main" count="278" uniqueCount="137">
  <si>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</si>
  <si>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</si>
  <si>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</si>
  <si>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</si>
  <si>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</si>
  <si>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</si>
  <si>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</si>
  <si>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</si>
  <si>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</si>
  <si>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</si>
  <si>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</si>
  <si>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</si>
  <si>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</si>
  <si>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</si>
  <si>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</si>
  <si>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</si>
  <si>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</si>
  <si>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</si>
  <si>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</si>
  <si>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</si>
  <si>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</si>
  <si>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</si>
  <si>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</si>
  <si>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</si>
  <si>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</si>
  <si>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</si>
  <si>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</si>
  <si>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</si>
  <si>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</si>
  <si>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</si>
  <si>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</si>
  <si>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</si>
  <si>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</si>
  <si>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</si>
  <si>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</si>
  <si>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</si>
  <si>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</si>
  <si>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</si>
  <si>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</si>
  <si>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</si>
  <si>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</si>
  <si>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</si>
  <si>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</si>
  <si>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</si>
  <si>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</si>
  <si>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</si>
  <si>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</si>
  <si>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</si>
  <si>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</si>
  <si>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</si>
  <si>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</si>
  <si>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</si>
  <si>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</si>
  <si>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</si>
  <si>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</si>
  <si>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</si>
  <si>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</si>
  <si>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</si>
  <si>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</si>
  <si>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</si>
  <si>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</si>
  <si>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</si>
  <si>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</si>
  <si>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</si>
  <si>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</si>
  <si>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</si>
  <si>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</si>
  <si>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</si>
  <si>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</si>
  <si>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</si>
  <si>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</si>
  <si>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</si>
  <si>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</si>
  <si>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</si>
  <si>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</si>
  <si>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</si>
  <si>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</si>
  <si>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</si>
  <si>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</si>
  <si>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</si>
  <si>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</si>
  <si>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</si>
  <si>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</si>
  <si>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</si>
  <si>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</si>
  <si>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</si>
  <si>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</si>
  <si>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</si>
  <si>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</si>
  <si>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</si>
  <si>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</si>
  <si>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</si>
  <si>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</si>
  <si>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</si>
  <si>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</si>
  <si>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</si>
  <si>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</si>
  <si>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</si>
  <si>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</si>
  <si>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</si>
  <si>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</si>
  <si>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</si>
  <si>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</si>
  <si>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当該値(N)</t>
    <phoneticPr fontId="5"/>
  </si>
  <si>
    <t>当該値(N)</t>
    <phoneticPr fontId="5"/>
  </si>
  <si>
    <t>当該値(N)</t>
    <phoneticPr fontId="5"/>
  </si>
  <si>
    <t>当該値(N-3)</t>
    <phoneticPr fontId="5"/>
  </si>
  <si>
    <t>当該値(N-4)</t>
    <phoneticPr fontId="5"/>
  </si>
  <si>
    <t>当該値(N-1)</t>
    <phoneticPr fontId="5"/>
  </si>
  <si>
    <t>当該値(N-4)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</si>
  <si>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</si>
  <si>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</si>
  <si>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</si>
  <si>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</si>
  <si>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</si>
  <si>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</si>
  <si>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</si>
  <si>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</si>
  <si>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</si>
  <si>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</si>
  <si>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</si>
  <si>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</si>
  <si>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</si>
  <si>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</si>
  <si>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</si>
  <si>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</si>
  <si>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</si>
  <si>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</si>
  <si>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</si>
  <si>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</si>
  <si>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</si>
  <si>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</si>
  <si>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</si>
  <si>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④敷地の地価は258,600千円(固定資産税台帳)　　　　
⑤設備投資見込額は0円。
⑥企業債残高対料金収入比率は0％。</t>
    <phoneticPr fontId="5"/>
  </si>
  <si>
    <t>令和4年度利用者数は,令和3年度比で横ばい。
　稼働率は高水準。今後も駐車場周辺に,市役所やリージョンプラザ等の公共施設があり,その利用者等のための駐車場として,一定需要が見込める。</t>
    <rPh sb="18" eb="19">
      <t>ヨコ</t>
    </rPh>
    <phoneticPr fontId="5"/>
  </si>
  <si>
    <t>老朽化や耐震性等により、跡地活用策を整理した上で、建物を廃止予定。</t>
    <phoneticPr fontId="5"/>
  </si>
  <si>
    <t>①収益的収支比率は100％以上で黒字。
②売上高GOP比率は令和3年度比で収入増による増加。
③EBITDAは令和3年度比で増加。</t>
    <rPh sb="62" eb="64">
      <t>ゾウカ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</si>
</sst>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179.5</c:v>
                </c:pt>
                <c:pt idx="1">
                  <c:v>139.69999999999999</c:v>
                </c:pt>
                <c:pt idx="2">
                  <c:v>121.2</c:v>
                </c:pt>
                <c:pt idx="3">
                  <c:v>127.7</c:v>
                </c:pt>
                <c:pt idx="4">
                  <c:v>143.4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67-406E-9BA9-889B98DBD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806072"/>
        <c:axId val="251806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224.9</c:v>
                </c:pt>
                <c:pt idx="1">
                  <c:v>230.7</c:v>
                </c:pt>
                <c:pt idx="2">
                  <c:v>166.4</c:v>
                </c:pt>
                <c:pt idx="3">
                  <c:v>177.9</c:v>
                </c:pt>
                <c:pt idx="4">
                  <c:v>183.3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67-406E-9BA9-889B98DBD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06072"/>
        <c:axId val="251806856"/>
      </c:lineChart>
      <c:catAx>
        <c:axId val="251806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1806856"/>
        <c:crosses val="autoZero"/>
        <c:auto val="1"/>
        <c:lblAlgn val="ctr"/>
        <c:lblOffset val="100"/>
        <c:noMultiLvlLbl val="1"/>
      </c:catAx>
      <c:valAx>
        <c:axId val="251806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18060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A7-41E2-A71D-A9D50BD01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804504"/>
        <c:axId val="251807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107.2</c:v>
                </c:pt>
                <c:pt idx="1">
                  <c:v>1555</c:v>
                </c:pt>
                <c:pt idx="2">
                  <c:v>69.3</c:v>
                </c:pt>
                <c:pt idx="3">
                  <c:v>93</c:v>
                </c:pt>
                <c:pt idx="4">
                  <c:v>141.1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BA7-41E2-A71D-A9D50BD01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04504"/>
        <c:axId val="251807248"/>
      </c:lineChart>
      <c:catAx>
        <c:axId val="2518045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1807248"/>
        <c:crosses val="autoZero"/>
        <c:auto val="1"/>
        <c:lblAlgn val="ctr"/>
        <c:lblOffset val="100"/>
        <c:noMultiLvlLbl val="1"/>
      </c:catAx>
      <c:valAx>
        <c:axId val="251807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18045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A8-4258-9167-4173F52BD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808032"/>
        <c:axId val="251808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A8-4258-9167-4173F52BD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08032"/>
        <c:axId val="251808816"/>
      </c:lineChart>
      <c:catAx>
        <c:axId val="251808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1808816"/>
        <c:crosses val="autoZero"/>
        <c:auto val="1"/>
        <c:lblAlgn val="ctr"/>
        <c:lblOffset val="100"/>
        <c:noMultiLvlLbl val="1"/>
      </c:catAx>
      <c:valAx>
        <c:axId val="251808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1808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06-446F-967F-2955C3DF0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1504"/>
        <c:axId val="257375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06-446F-967F-2955C3DF0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1504"/>
        <c:axId val="257375032"/>
      </c:lineChart>
      <c:catAx>
        <c:axId val="2573715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75032"/>
        <c:crosses val="autoZero"/>
        <c:auto val="1"/>
        <c:lblAlgn val="ctr"/>
        <c:lblOffset val="100"/>
        <c:noMultiLvlLbl val="1"/>
      </c:catAx>
      <c:valAx>
        <c:axId val="257375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15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F6-427B-A8AB-BD8CC1F05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0328"/>
        <c:axId val="257371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3.6</c:v>
                </c:pt>
                <c:pt idx="1">
                  <c:v>1.7</c:v>
                </c:pt>
                <c:pt idx="2">
                  <c:v>9.9</c:v>
                </c:pt>
                <c:pt idx="3">
                  <c:v>5.0999999999999996</c:v>
                </c:pt>
                <c:pt idx="4">
                  <c:v>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F6-427B-A8AB-BD8CC1F05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0328"/>
        <c:axId val="257371112"/>
      </c:lineChart>
      <c:catAx>
        <c:axId val="2573703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71112"/>
        <c:crosses val="autoZero"/>
        <c:auto val="1"/>
        <c:lblAlgn val="ctr"/>
        <c:lblOffset val="100"/>
        <c:noMultiLvlLbl val="1"/>
      </c:catAx>
      <c:valAx>
        <c:axId val="257371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03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44-4B16-B85C-DFC24446E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2288"/>
        <c:axId val="257375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11</c:v>
                </c:pt>
                <c:pt idx="1">
                  <c:v>7</c:v>
                </c:pt>
                <c:pt idx="2">
                  <c:v>260</c:v>
                </c:pt>
                <c:pt idx="3">
                  <c:v>15564</c:v>
                </c:pt>
                <c:pt idx="4">
                  <c:v>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44-4B16-B85C-DFC24446E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2288"/>
        <c:axId val="257375424"/>
      </c:lineChart>
      <c:catAx>
        <c:axId val="2573722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75424"/>
        <c:crosses val="autoZero"/>
        <c:auto val="1"/>
        <c:lblAlgn val="ctr"/>
        <c:lblOffset val="100"/>
        <c:noMultiLvlLbl val="1"/>
      </c:catAx>
      <c:valAx>
        <c:axId val="257375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22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123.4</c:v>
                </c:pt>
                <c:pt idx="1">
                  <c:v>129</c:v>
                </c:pt>
                <c:pt idx="2">
                  <c:v>96.6</c:v>
                </c:pt>
                <c:pt idx="3">
                  <c:v>88</c:v>
                </c:pt>
                <c:pt idx="4">
                  <c:v>105.6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DA-4C42-BAD4-13C0C0A83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1896"/>
        <c:axId val="257369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160</c:v>
                </c:pt>
                <c:pt idx="1">
                  <c:v>164.6</c:v>
                </c:pt>
                <c:pt idx="2">
                  <c:v>140.30000000000001</c:v>
                </c:pt>
                <c:pt idx="3">
                  <c:v>147.30000000000001</c:v>
                </c:pt>
                <c:pt idx="4">
                  <c:v>162.9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5DA-4C42-BAD4-13C0C0A83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1896"/>
        <c:axId val="257369152"/>
      </c:lineChart>
      <c:catAx>
        <c:axId val="257371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69152"/>
        <c:crosses val="autoZero"/>
        <c:auto val="1"/>
        <c:lblAlgn val="ctr"/>
        <c:lblOffset val="100"/>
        <c:noMultiLvlLbl val="1"/>
      </c:catAx>
      <c:valAx>
        <c:axId val="257369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18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44.3</c:v>
                </c:pt>
                <c:pt idx="1">
                  <c:v>28.4</c:v>
                </c:pt>
                <c:pt idx="2">
                  <c:v>17.5</c:v>
                </c:pt>
                <c:pt idx="3">
                  <c:v>21.7</c:v>
                </c:pt>
                <c:pt idx="4">
                  <c:v>30.3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8F-4FD0-9E0A-F72A8168F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4640"/>
        <c:axId val="257372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43.4</c:v>
                </c:pt>
                <c:pt idx="1">
                  <c:v>36.200000000000003</c:v>
                </c:pt>
                <c:pt idx="2">
                  <c:v>-15.8</c:v>
                </c:pt>
                <c:pt idx="3">
                  <c:v>5</c:v>
                </c:pt>
                <c:pt idx="4">
                  <c:v>18.399999999999999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8F-4FD0-9E0A-F72A8168F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4640"/>
        <c:axId val="257372680"/>
      </c:lineChart>
      <c:catAx>
        <c:axId val="257374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72680"/>
        <c:crosses val="autoZero"/>
        <c:auto val="1"/>
        <c:lblAlgn val="ctr"/>
        <c:lblOffset val="100"/>
        <c:noMultiLvlLbl val="1"/>
      </c:catAx>
      <c:valAx>
        <c:axId val="257372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4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12766</c:v>
                </c:pt>
                <c:pt idx="1">
                  <c:v>6902</c:v>
                </c:pt>
                <c:pt idx="2">
                  <c:v>3557</c:v>
                </c:pt>
                <c:pt idx="3">
                  <c:v>4612</c:v>
                </c:pt>
                <c:pt idx="4">
                  <c:v>7018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07-4178-B036-948B54AB7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73072"/>
        <c:axId val="257369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26255</c:v>
                </c:pt>
                <c:pt idx="1">
                  <c:v>24482</c:v>
                </c:pt>
                <c:pt idx="2">
                  <c:v>13494</c:v>
                </c:pt>
                <c:pt idx="3">
                  <c:v>17746</c:v>
                </c:pt>
                <c:pt idx="4">
                  <c:v>17293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07-4178-B036-948B54AB7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73072"/>
        <c:axId val="257369936"/>
      </c:lineChart>
      <c:catAx>
        <c:axId val="257373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57369936"/>
        <c:crosses val="autoZero"/>
        <c:auto val="1"/>
        <c:lblAlgn val="ctr"/>
        <c:lblOffset val="100"/>
        <c:noMultiLvlLbl val="1"/>
      </c:catAx>
      <c:valAx>
        <c:axId val="257369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573730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HR11" zoomScale="115" zoomScaleNormal="115" zoomScaleSheetLayoutView="70" workbookViewId="0">
      <selection activeCell="ND11" sqref="ND11:NR1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広島県三原市　円一町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Ａ１Ｂ２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公共施設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9157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124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42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410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70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無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136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179.5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139.69999999999999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121.2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127.7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143.4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123.4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129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96.6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88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105.6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224.9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230.7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166.4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177.9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183.3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3.6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1.7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9.9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5.6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160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164.6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140.30000000000001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147.30000000000001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162.9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133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134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44.3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28.4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17.5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21.7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30.3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12766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6902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3557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4612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7018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11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7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260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15564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28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43.4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36.200000000000003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-15.8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18.399999999999999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26255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24482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13494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17746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17293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135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258600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107.2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1555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69.3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93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141.1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fM3JEm1VrH7mHniooRJbxT/04emWaknjANWQ9kmHpuFqrw7nP3jjajy56rYQvesKySTIh2FlZ7uHA3/42v6iHg==" saltValue="g2dWX0jgufyEPRlNPmja9A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101</v>
      </c>
      <c r="AL5" s="47" t="s">
        <v>102</v>
      </c>
      <c r="AM5" s="47" t="s">
        <v>93</v>
      </c>
      <c r="AN5" s="47" t="s">
        <v>103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90</v>
      </c>
      <c r="AV5" s="47" t="s">
        <v>91</v>
      </c>
      <c r="AW5" s="47" t="s">
        <v>102</v>
      </c>
      <c r="AX5" s="47" t="s">
        <v>93</v>
      </c>
      <c r="AY5" s="47" t="s">
        <v>104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101</v>
      </c>
      <c r="BH5" s="47" t="s">
        <v>102</v>
      </c>
      <c r="BI5" s="47" t="s">
        <v>93</v>
      </c>
      <c r="BJ5" s="47" t="s">
        <v>105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90</v>
      </c>
      <c r="BR5" s="47" t="s">
        <v>106</v>
      </c>
      <c r="BS5" s="47" t="s">
        <v>92</v>
      </c>
      <c r="BT5" s="47" t="s">
        <v>93</v>
      </c>
      <c r="BU5" s="47" t="s">
        <v>103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107</v>
      </c>
      <c r="CC5" s="47" t="s">
        <v>101</v>
      </c>
      <c r="CD5" s="47" t="s">
        <v>102</v>
      </c>
      <c r="CE5" s="47" t="s">
        <v>108</v>
      </c>
      <c r="CF5" s="47" t="s">
        <v>103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101</v>
      </c>
      <c r="CQ5" s="47" t="s">
        <v>92</v>
      </c>
      <c r="CR5" s="47" t="s">
        <v>93</v>
      </c>
      <c r="CS5" s="47" t="s">
        <v>104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109</v>
      </c>
      <c r="DA5" s="47" t="s">
        <v>110</v>
      </c>
      <c r="DB5" s="47" t="s">
        <v>102</v>
      </c>
      <c r="DC5" s="47" t="s">
        <v>93</v>
      </c>
      <c r="DD5" s="47" t="s">
        <v>103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101</v>
      </c>
      <c r="DM5" s="47" t="s">
        <v>92</v>
      </c>
      <c r="DN5" s="47" t="s">
        <v>93</v>
      </c>
      <c r="DO5" s="47" t="s">
        <v>103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111</v>
      </c>
      <c r="B6" s="48">
        <f>B8</f>
        <v>2022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3</v>
      </c>
      <c r="H6" s="48" t="str">
        <f>SUBSTITUTE(H8,"　","")</f>
        <v>広島県三原市</v>
      </c>
      <c r="I6" s="48" t="str">
        <f t="shared" si="1"/>
        <v>円一町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42</v>
      </c>
      <c r="S6" s="50" t="str">
        <f t="shared" si="1"/>
        <v>公共施設</v>
      </c>
      <c r="T6" s="50" t="str">
        <f t="shared" si="1"/>
        <v>無</v>
      </c>
      <c r="U6" s="51">
        <f t="shared" si="1"/>
        <v>9157</v>
      </c>
      <c r="V6" s="51">
        <f t="shared" si="1"/>
        <v>410</v>
      </c>
      <c r="W6" s="51">
        <f t="shared" si="1"/>
        <v>70</v>
      </c>
      <c r="X6" s="50" t="str">
        <f t="shared" si="1"/>
        <v>無</v>
      </c>
      <c r="Y6" s="52">
        <f>IF(Y8="-",NA(),Y8)</f>
        <v>179.5</v>
      </c>
      <c r="Z6" s="52">
        <f t="shared" ref="Z6:AH6" si="2">IF(Z8="-",NA(),Z8)</f>
        <v>139.69999999999999</v>
      </c>
      <c r="AA6" s="52">
        <f t="shared" si="2"/>
        <v>121.2</v>
      </c>
      <c r="AB6" s="52">
        <f t="shared" si="2"/>
        <v>127.7</v>
      </c>
      <c r="AC6" s="52">
        <f t="shared" si="2"/>
        <v>143.4</v>
      </c>
      <c r="AD6" s="52">
        <f t="shared" si="2"/>
        <v>224.9</v>
      </c>
      <c r="AE6" s="52">
        <f t="shared" si="2"/>
        <v>230.7</v>
      </c>
      <c r="AF6" s="52">
        <f t="shared" si="2"/>
        <v>166.4</v>
      </c>
      <c r="AG6" s="52">
        <f t="shared" si="2"/>
        <v>177.9</v>
      </c>
      <c r="AH6" s="52">
        <f t="shared" si="2"/>
        <v>183.3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3.6</v>
      </c>
      <c r="AP6" s="52">
        <f t="shared" si="3"/>
        <v>1.7</v>
      </c>
      <c r="AQ6" s="52">
        <f t="shared" si="3"/>
        <v>9.9</v>
      </c>
      <c r="AR6" s="52">
        <f t="shared" si="3"/>
        <v>5.0999999999999996</v>
      </c>
      <c r="AS6" s="52">
        <f t="shared" si="3"/>
        <v>5.6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11</v>
      </c>
      <c r="BA6" s="53">
        <f t="shared" si="4"/>
        <v>7</v>
      </c>
      <c r="BB6" s="53">
        <f t="shared" si="4"/>
        <v>260</v>
      </c>
      <c r="BC6" s="53">
        <f t="shared" si="4"/>
        <v>15564</v>
      </c>
      <c r="BD6" s="53">
        <f t="shared" si="4"/>
        <v>28</v>
      </c>
      <c r="BE6" s="51" t="str">
        <f>IF(BE8="-","",IF(BE8="-","【-】","【"&amp;SUBSTITUTE(TEXT(BE8,"#,##0"),"-","△")&amp;"】"))</f>
        <v>【33】</v>
      </c>
      <c r="BF6" s="52">
        <f>IF(BF8="-",NA(),BF8)</f>
        <v>44.3</v>
      </c>
      <c r="BG6" s="52">
        <f t="shared" ref="BG6:BO6" si="5">IF(BG8="-",NA(),BG8)</f>
        <v>28.4</v>
      </c>
      <c r="BH6" s="52">
        <f t="shared" si="5"/>
        <v>17.5</v>
      </c>
      <c r="BI6" s="52">
        <f t="shared" si="5"/>
        <v>21.7</v>
      </c>
      <c r="BJ6" s="52">
        <f t="shared" si="5"/>
        <v>30.3</v>
      </c>
      <c r="BK6" s="52">
        <f t="shared" si="5"/>
        <v>43.4</v>
      </c>
      <c r="BL6" s="52">
        <f t="shared" si="5"/>
        <v>36.200000000000003</v>
      </c>
      <c r="BM6" s="52">
        <f t="shared" si="5"/>
        <v>-15.8</v>
      </c>
      <c r="BN6" s="52">
        <f t="shared" si="5"/>
        <v>5</v>
      </c>
      <c r="BO6" s="52">
        <f t="shared" si="5"/>
        <v>18.399999999999999</v>
      </c>
      <c r="BP6" s="49" t="str">
        <f>IF(BP8="-","",IF(BP8="-","【-】","【"&amp;SUBSTITUTE(TEXT(BP8,"#,##0.0"),"-","△")&amp;"】"))</f>
        <v>【12.8】</v>
      </c>
      <c r="BQ6" s="53">
        <f>IF(BQ8="-",NA(),BQ8)</f>
        <v>12766</v>
      </c>
      <c r="BR6" s="53">
        <f t="shared" ref="BR6:BZ6" si="6">IF(BR8="-",NA(),BR8)</f>
        <v>6902</v>
      </c>
      <c r="BS6" s="53">
        <f t="shared" si="6"/>
        <v>3557</v>
      </c>
      <c r="BT6" s="53">
        <f t="shared" si="6"/>
        <v>4612</v>
      </c>
      <c r="BU6" s="53">
        <f t="shared" si="6"/>
        <v>7018</v>
      </c>
      <c r="BV6" s="53">
        <f t="shared" si="6"/>
        <v>26255</v>
      </c>
      <c r="BW6" s="53">
        <f t="shared" si="6"/>
        <v>24482</v>
      </c>
      <c r="BX6" s="53">
        <f t="shared" si="6"/>
        <v>13494</v>
      </c>
      <c r="BY6" s="53">
        <f t="shared" si="6"/>
        <v>17746</v>
      </c>
      <c r="BZ6" s="53">
        <f t="shared" si="6"/>
        <v>17293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258600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107.2</v>
      </c>
      <c r="DF6" s="52">
        <f t="shared" si="8"/>
        <v>1555</v>
      </c>
      <c r="DG6" s="52">
        <f t="shared" si="8"/>
        <v>69.3</v>
      </c>
      <c r="DH6" s="52">
        <f t="shared" si="8"/>
        <v>93</v>
      </c>
      <c r="DI6" s="52">
        <f t="shared" si="8"/>
        <v>141.1</v>
      </c>
      <c r="DJ6" s="49" t="str">
        <f>IF(DJ8="-","",IF(DJ8="-","【-】","【"&amp;SUBSTITUTE(TEXT(DJ8,"#,##0.0"),"-","△")&amp;"】"))</f>
        <v>【72.2】</v>
      </c>
      <c r="DK6" s="52">
        <f>IF(DK8="-",NA(),DK8)</f>
        <v>123.4</v>
      </c>
      <c r="DL6" s="52">
        <f t="shared" ref="DL6:DT6" si="9">IF(DL8="-",NA(),DL8)</f>
        <v>129</v>
      </c>
      <c r="DM6" s="52">
        <f t="shared" si="9"/>
        <v>96.6</v>
      </c>
      <c r="DN6" s="52">
        <f t="shared" si="9"/>
        <v>88</v>
      </c>
      <c r="DO6" s="52">
        <f t="shared" si="9"/>
        <v>105.6</v>
      </c>
      <c r="DP6" s="52">
        <f t="shared" si="9"/>
        <v>160</v>
      </c>
      <c r="DQ6" s="52">
        <f t="shared" si="9"/>
        <v>164.6</v>
      </c>
      <c r="DR6" s="52">
        <f t="shared" si="9"/>
        <v>140.30000000000001</v>
      </c>
      <c r="DS6" s="52">
        <f t="shared" si="9"/>
        <v>147.30000000000001</v>
      </c>
      <c r="DT6" s="52">
        <f t="shared" si="9"/>
        <v>162.9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113</v>
      </c>
      <c r="B7" s="48">
        <f t="shared" ref="B7:X7" si="10">B8</f>
        <v>2022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3</v>
      </c>
      <c r="H7" s="48" t="str">
        <f t="shared" si="10"/>
        <v>広島県　三原市</v>
      </c>
      <c r="I7" s="48" t="str">
        <f t="shared" si="10"/>
        <v>円一町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42</v>
      </c>
      <c r="S7" s="50" t="str">
        <f t="shared" si="10"/>
        <v>公共施設</v>
      </c>
      <c r="T7" s="50" t="str">
        <f t="shared" si="10"/>
        <v>無</v>
      </c>
      <c r="U7" s="51">
        <f t="shared" si="10"/>
        <v>9157</v>
      </c>
      <c r="V7" s="51">
        <f t="shared" si="10"/>
        <v>410</v>
      </c>
      <c r="W7" s="51">
        <f t="shared" si="10"/>
        <v>70</v>
      </c>
      <c r="X7" s="50" t="str">
        <f t="shared" si="10"/>
        <v>無</v>
      </c>
      <c r="Y7" s="52">
        <f>Y8</f>
        <v>179.5</v>
      </c>
      <c r="Z7" s="52">
        <f t="shared" ref="Z7:AH7" si="11">Z8</f>
        <v>139.69999999999999</v>
      </c>
      <c r="AA7" s="52">
        <f t="shared" si="11"/>
        <v>121.2</v>
      </c>
      <c r="AB7" s="52">
        <f t="shared" si="11"/>
        <v>127.7</v>
      </c>
      <c r="AC7" s="52">
        <f t="shared" si="11"/>
        <v>143.4</v>
      </c>
      <c r="AD7" s="52">
        <f t="shared" si="11"/>
        <v>224.9</v>
      </c>
      <c r="AE7" s="52">
        <f t="shared" si="11"/>
        <v>230.7</v>
      </c>
      <c r="AF7" s="52">
        <f t="shared" si="11"/>
        <v>166.4</v>
      </c>
      <c r="AG7" s="52">
        <f t="shared" si="11"/>
        <v>177.9</v>
      </c>
      <c r="AH7" s="52">
        <f t="shared" si="11"/>
        <v>183.3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3.6</v>
      </c>
      <c r="AP7" s="52">
        <f t="shared" si="12"/>
        <v>1.7</v>
      </c>
      <c r="AQ7" s="52">
        <f t="shared" si="12"/>
        <v>9.9</v>
      </c>
      <c r="AR7" s="52">
        <f t="shared" si="12"/>
        <v>5.0999999999999996</v>
      </c>
      <c r="AS7" s="52">
        <f t="shared" si="12"/>
        <v>5.6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11</v>
      </c>
      <c r="BA7" s="53">
        <f t="shared" si="13"/>
        <v>7</v>
      </c>
      <c r="BB7" s="53">
        <f t="shared" si="13"/>
        <v>260</v>
      </c>
      <c r="BC7" s="53">
        <f t="shared" si="13"/>
        <v>15564</v>
      </c>
      <c r="BD7" s="53">
        <f t="shared" si="13"/>
        <v>28</v>
      </c>
      <c r="BE7" s="51"/>
      <c r="BF7" s="52">
        <f>BF8</f>
        <v>44.3</v>
      </c>
      <c r="BG7" s="52">
        <f t="shared" ref="BG7:BO7" si="14">BG8</f>
        <v>28.4</v>
      </c>
      <c r="BH7" s="52">
        <f t="shared" si="14"/>
        <v>17.5</v>
      </c>
      <c r="BI7" s="52">
        <f t="shared" si="14"/>
        <v>21.7</v>
      </c>
      <c r="BJ7" s="52">
        <f t="shared" si="14"/>
        <v>30.3</v>
      </c>
      <c r="BK7" s="52">
        <f t="shared" si="14"/>
        <v>43.4</v>
      </c>
      <c r="BL7" s="52">
        <f t="shared" si="14"/>
        <v>36.200000000000003</v>
      </c>
      <c r="BM7" s="52">
        <f t="shared" si="14"/>
        <v>-15.8</v>
      </c>
      <c r="BN7" s="52">
        <f t="shared" si="14"/>
        <v>5</v>
      </c>
      <c r="BO7" s="52">
        <f t="shared" si="14"/>
        <v>18.399999999999999</v>
      </c>
      <c r="BP7" s="49"/>
      <c r="BQ7" s="53">
        <f>BQ8</f>
        <v>12766</v>
      </c>
      <c r="BR7" s="53">
        <f t="shared" ref="BR7:BZ7" si="15">BR8</f>
        <v>6902</v>
      </c>
      <c r="BS7" s="53">
        <f t="shared" si="15"/>
        <v>3557</v>
      </c>
      <c r="BT7" s="53">
        <f t="shared" si="15"/>
        <v>4612</v>
      </c>
      <c r="BU7" s="53">
        <f t="shared" si="15"/>
        <v>7018</v>
      </c>
      <c r="BV7" s="53">
        <f t="shared" si="15"/>
        <v>26255</v>
      </c>
      <c r="BW7" s="53">
        <f t="shared" si="15"/>
        <v>24482</v>
      </c>
      <c r="BX7" s="53">
        <f t="shared" si="15"/>
        <v>13494</v>
      </c>
      <c r="BY7" s="53">
        <f t="shared" si="15"/>
        <v>17746</v>
      </c>
      <c r="BZ7" s="53">
        <f t="shared" si="15"/>
        <v>17293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115</v>
      </c>
      <c r="CL7" s="49"/>
      <c r="CM7" s="51">
        <f>CM8</f>
        <v>258600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115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107.2</v>
      </c>
      <c r="DF7" s="52">
        <f t="shared" si="16"/>
        <v>1555</v>
      </c>
      <c r="DG7" s="52">
        <f t="shared" si="16"/>
        <v>69.3</v>
      </c>
      <c r="DH7" s="52">
        <f t="shared" si="16"/>
        <v>93</v>
      </c>
      <c r="DI7" s="52">
        <f t="shared" si="16"/>
        <v>141.1</v>
      </c>
      <c r="DJ7" s="49"/>
      <c r="DK7" s="52">
        <f>DK8</f>
        <v>123.4</v>
      </c>
      <c r="DL7" s="52">
        <f t="shared" ref="DL7:DT7" si="17">DL8</f>
        <v>129</v>
      </c>
      <c r="DM7" s="52">
        <f t="shared" si="17"/>
        <v>96.6</v>
      </c>
      <c r="DN7" s="52">
        <f t="shared" si="17"/>
        <v>88</v>
      </c>
      <c r="DO7" s="52">
        <f t="shared" si="17"/>
        <v>105.6</v>
      </c>
      <c r="DP7" s="52">
        <f t="shared" si="17"/>
        <v>160</v>
      </c>
      <c r="DQ7" s="52">
        <f t="shared" si="17"/>
        <v>164.6</v>
      </c>
      <c r="DR7" s="52">
        <f t="shared" si="17"/>
        <v>140.30000000000001</v>
      </c>
      <c r="DS7" s="52">
        <f t="shared" si="17"/>
        <v>147.30000000000001</v>
      </c>
      <c r="DT7" s="52">
        <f t="shared" si="17"/>
        <v>162.9</v>
      </c>
      <c r="DU7" s="49"/>
    </row>
    <row r="8" spans="1:125" s="54" customFormat="1" x14ac:dyDescent="0.15">
      <c r="A8" s="37"/>
      <c r="B8" s="55">
        <v>2022</v>
      </c>
      <c r="C8" s="55">
        <v>342041</v>
      </c>
      <c r="D8" s="55">
        <v>47</v>
      </c>
      <c r="E8" s="55">
        <v>14</v>
      </c>
      <c r="F8" s="55">
        <v>0</v>
      </c>
      <c r="G8" s="55">
        <v>3</v>
      </c>
      <c r="H8" s="55" t="s">
        <v>116</v>
      </c>
      <c r="I8" s="55" t="s">
        <v>117</v>
      </c>
      <c r="J8" s="55" t="s">
        <v>118</v>
      </c>
      <c r="K8" s="55" t="s">
        <v>119</v>
      </c>
      <c r="L8" s="55" t="s">
        <v>120</v>
      </c>
      <c r="M8" s="55" t="s">
        <v>121</v>
      </c>
      <c r="N8" s="55" t="s">
        <v>122</v>
      </c>
      <c r="O8" s="56" t="s">
        <v>123</v>
      </c>
      <c r="P8" s="57" t="s">
        <v>124</v>
      </c>
      <c r="Q8" s="57" t="s">
        <v>125</v>
      </c>
      <c r="R8" s="58">
        <v>42</v>
      </c>
      <c r="S8" s="57" t="s">
        <v>126</v>
      </c>
      <c r="T8" s="57" t="s">
        <v>127</v>
      </c>
      <c r="U8" s="58">
        <v>9157</v>
      </c>
      <c r="V8" s="58">
        <v>410</v>
      </c>
      <c r="W8" s="58">
        <v>70</v>
      </c>
      <c r="X8" s="57" t="s">
        <v>127</v>
      </c>
      <c r="Y8" s="59">
        <v>179.5</v>
      </c>
      <c r="Z8" s="59">
        <v>139.69999999999999</v>
      </c>
      <c r="AA8" s="59">
        <v>121.2</v>
      </c>
      <c r="AB8" s="59">
        <v>127.7</v>
      </c>
      <c r="AC8" s="59">
        <v>143.4</v>
      </c>
      <c r="AD8" s="59">
        <v>224.9</v>
      </c>
      <c r="AE8" s="59">
        <v>230.7</v>
      </c>
      <c r="AF8" s="59">
        <v>166.4</v>
      </c>
      <c r="AG8" s="59">
        <v>177.9</v>
      </c>
      <c r="AH8" s="59">
        <v>183.3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3.6</v>
      </c>
      <c r="AP8" s="59">
        <v>1.7</v>
      </c>
      <c r="AQ8" s="59">
        <v>9.9</v>
      </c>
      <c r="AR8" s="59">
        <v>5.0999999999999996</v>
      </c>
      <c r="AS8" s="59">
        <v>5.6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11</v>
      </c>
      <c r="BA8" s="60">
        <v>7</v>
      </c>
      <c r="BB8" s="60">
        <v>260</v>
      </c>
      <c r="BC8" s="60">
        <v>15564</v>
      </c>
      <c r="BD8" s="60">
        <v>28</v>
      </c>
      <c r="BE8" s="60">
        <v>33</v>
      </c>
      <c r="BF8" s="59">
        <v>44.3</v>
      </c>
      <c r="BG8" s="59">
        <v>28.4</v>
      </c>
      <c r="BH8" s="59">
        <v>17.5</v>
      </c>
      <c r="BI8" s="59">
        <v>21.7</v>
      </c>
      <c r="BJ8" s="59">
        <v>30.3</v>
      </c>
      <c r="BK8" s="59">
        <v>43.4</v>
      </c>
      <c r="BL8" s="59">
        <v>36.200000000000003</v>
      </c>
      <c r="BM8" s="59">
        <v>-15.8</v>
      </c>
      <c r="BN8" s="59">
        <v>5</v>
      </c>
      <c r="BO8" s="59">
        <v>18.399999999999999</v>
      </c>
      <c r="BP8" s="56">
        <v>12.8</v>
      </c>
      <c r="BQ8" s="60">
        <v>12766</v>
      </c>
      <c r="BR8" s="60">
        <v>6902</v>
      </c>
      <c r="BS8" s="60">
        <v>3557</v>
      </c>
      <c r="BT8" s="61">
        <v>4612</v>
      </c>
      <c r="BU8" s="61">
        <v>7018</v>
      </c>
      <c r="BV8" s="60">
        <v>26255</v>
      </c>
      <c r="BW8" s="60">
        <v>24482</v>
      </c>
      <c r="BX8" s="60">
        <v>13494</v>
      </c>
      <c r="BY8" s="60">
        <v>17746</v>
      </c>
      <c r="BZ8" s="60">
        <v>17293</v>
      </c>
      <c r="CA8" s="58">
        <v>10556</v>
      </c>
      <c r="CB8" s="59" t="s">
        <v>120</v>
      </c>
      <c r="CC8" s="59" t="s">
        <v>120</v>
      </c>
      <c r="CD8" s="59" t="s">
        <v>120</v>
      </c>
      <c r="CE8" s="59" t="s">
        <v>120</v>
      </c>
      <c r="CF8" s="59" t="s">
        <v>120</v>
      </c>
      <c r="CG8" s="59" t="s">
        <v>120</v>
      </c>
      <c r="CH8" s="59" t="s">
        <v>120</v>
      </c>
      <c r="CI8" s="59" t="s">
        <v>120</v>
      </c>
      <c r="CJ8" s="59" t="s">
        <v>120</v>
      </c>
      <c r="CK8" s="59" t="s">
        <v>120</v>
      </c>
      <c r="CL8" s="56" t="s">
        <v>120</v>
      </c>
      <c r="CM8" s="58">
        <v>258600</v>
      </c>
      <c r="CN8" s="58">
        <v>0</v>
      </c>
      <c r="CO8" s="59" t="s">
        <v>120</v>
      </c>
      <c r="CP8" s="59" t="s">
        <v>120</v>
      </c>
      <c r="CQ8" s="59" t="s">
        <v>120</v>
      </c>
      <c r="CR8" s="59" t="s">
        <v>120</v>
      </c>
      <c r="CS8" s="59" t="s">
        <v>120</v>
      </c>
      <c r="CT8" s="59" t="s">
        <v>120</v>
      </c>
      <c r="CU8" s="59" t="s">
        <v>120</v>
      </c>
      <c r="CV8" s="59" t="s">
        <v>120</v>
      </c>
      <c r="CW8" s="59" t="s">
        <v>120</v>
      </c>
      <c r="CX8" s="59" t="s">
        <v>120</v>
      </c>
      <c r="CY8" s="56" t="s">
        <v>120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107.2</v>
      </c>
      <c r="DF8" s="59">
        <v>1555</v>
      </c>
      <c r="DG8" s="59">
        <v>69.3</v>
      </c>
      <c r="DH8" s="59">
        <v>93</v>
      </c>
      <c r="DI8" s="59">
        <v>141.1</v>
      </c>
      <c r="DJ8" s="56">
        <v>72.2</v>
      </c>
      <c r="DK8" s="59">
        <v>123.4</v>
      </c>
      <c r="DL8" s="59">
        <v>129</v>
      </c>
      <c r="DM8" s="59">
        <v>96.6</v>
      </c>
      <c r="DN8" s="59">
        <v>88</v>
      </c>
      <c r="DO8" s="59">
        <v>105.6</v>
      </c>
      <c r="DP8" s="59">
        <v>160</v>
      </c>
      <c r="DQ8" s="59">
        <v>164.6</v>
      </c>
      <c r="DR8" s="59">
        <v>140.30000000000001</v>
      </c>
      <c r="DS8" s="59">
        <v>147.30000000000001</v>
      </c>
      <c r="DT8" s="59">
        <v>162.9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128</v>
      </c>
      <c r="C10" s="64" t="s">
        <v>129</v>
      </c>
      <c r="D10" s="64" t="s">
        <v>130</v>
      </c>
      <c r="E10" s="64" t="s">
        <v>131</v>
      </c>
      <c r="F10" s="64" t="s">
        <v>132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宮岡 潤志</cp:lastModifiedBy>
  <cp:lastPrinted>2024-02-01T08:28:23Z</cp:lastPrinted>
  <dcterms:created xsi:type="dcterms:W3CDTF">2024-01-11T00:14:21Z</dcterms:created>
  <dcterms:modified xsi:type="dcterms:W3CDTF">2024-02-20T23:50:03Z</dcterms:modified>
  <cp:category/>
</cp:coreProperties>
</file>