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72.19.0.16\02経営企画課\01企画広報G\03_経営分析\◆04 経営分析\01 経営比較分析表（水道・公共下水・特環）\R04_経営比較分析表\02　回答\"/>
    </mc:Choice>
  </mc:AlternateContent>
  <xr:revisionPtr revIDLastSave="0" documentId="13_ncr:1_{956F3D5B-D3A1-47DB-ABA8-37307E7AD323}" xr6:coauthVersionLast="36" xr6:coauthVersionMax="36" xr10:uidLastSave="{00000000-0000-0000-0000-000000000000}"/>
  <workbookProtection workbookAlgorithmName="SHA-512" workbookHashValue="nPeHc/3fhdQSghmMOFyxuRw/3nAVJ1fL72969jHN+zJyVxeKh/HRfMdKMgYc6FWBwdL57feDttsPetzFxYv7tA==" workbookSaltValue="YNiw4h/8jdlj5eUucxhDLA=="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BB8" i="4" s="1"/>
  <c r="T6" i="5"/>
  <c r="S6" i="5"/>
  <c r="AL8" i="4" s="1"/>
  <c r="R6" i="5"/>
  <c r="AD10" i="4" s="1"/>
  <c r="Q6" i="5"/>
  <c r="W10" i="4" s="1"/>
  <c r="P6" i="5"/>
  <c r="O6" i="5"/>
  <c r="I10" i="4" s="1"/>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E85" i="4"/>
  <c r="BB10" i="4"/>
  <c r="P10" i="4"/>
  <c r="AT8" i="4"/>
  <c r="W8" i="4"/>
  <c r="P8" i="4"/>
  <c r="I8" i="4"/>
  <c r="B6"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<sst xmlns="http://schemas.openxmlformats.org/spreadsheetml/2006/main" count="231" uniqueCount="116">
  <si>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</si>
  <si>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</si>
  <si>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</si>
  <si>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</si>
  <si>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</si>
  <si>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</si>
  <si>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</si>
  <si>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</si>
  <si>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</si>
  <si>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</si>
  <si>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</si>
  <si>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</si>
  <si>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</si>
  <si>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</si>
  <si>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</si>
  <si>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</si>
  <si>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</si>
  <si>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</si>
  <si>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</si>
  <si>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</si>
  <si>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</si>
  <si>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</si>
  <si>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</si>
  <si>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</si>
  <si>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</si>
  <si>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</si>
  <si>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</si>
  <si>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</si>
  <si>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</si>
  <si>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</si>
  <si>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</si>
  <si>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</si>
  <si>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</si>
  <si>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</si>
  <si>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</si>
  <si>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</si>
  <si>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</si>
  <si>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</si>
  <si>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</si>
  <si>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</si>
  <si>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</si>
  <si>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</si>
  <si>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</si>
  <si>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</si>
  <si>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</si>
  <si>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</si>
  <si>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</si>
  <si>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</si>
  <si>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</si>
  <si>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</si>
  <si>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</si>
  <si>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</si>
  <si>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</si>
  <si>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</si>
  <si>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</si>
  <si>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</si>
  <si>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</si>
  <si>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</si>
  <si>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</si>
  <si>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</si>
  <si>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</si>
  <si>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</si>
  <si>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</si>
  <si>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</si>
  <si>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</si>
  <si>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</si>
  <si>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</si>
  <si>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</si>
  <si>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</si>
  <si>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</si>
  <si>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</si>
  <si>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</si>
  <si>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</si>
  <si>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</si>
  <si>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</si>
  <si>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</si>
  <si>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</si>
  <si>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</si>
  <si>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</si>
  <si>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</si>
  <si>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</si>
  <si>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</si>
  <si>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</si>
  <si>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</si>
  <si>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</si>
  <si>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</si>
  <si>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</si>
  <si>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</si>
  <si>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</si>
  <si>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</si>
  <si>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</si>
  <si>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</si>
  <si>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</si>
  <si>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</si>
  <si>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</si>
  <si>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</si>
  <si>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</si>
  <si>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</si>
  <si>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</si>
  <si>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</si>
  <si>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</si>
  <si>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</si>
  <si>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</si>
  <si>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</si>
  <si>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</si>
  <si>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</si>
  <si>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</si>
  <si>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</si>
  <si>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</si>
  <si>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</si>
  <si>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</si>
  <si>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</si>
  <si>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</si>
  <si>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本市の特定環境保全公共下水道事業はいわゆる不採算地区で行われており，公共下水道事業と同一会計で経理することで経営がなりたっています。
　令和５年度には供用開始から30年が経過し一般会計からの高資本費対策補助金がなくなるため,財政状況は一層厳しいものとなりますが,公共下水道事業と一体で収支の均衡を維持していけるよう，経営の効率化に努めます。
　引き続き，未普及地区の整備にあたっては，地域に即した効率的な方法を検討し，国庫補助金等を最大限に活用しながら計画的に整備を進めます。また，水洗化率を向上させ，未普及地区の整備にかかった費用を少しでも多く回収するよう，使用料収入の増加に努めていきます。
　</t>
    <rPh sb="1" eb="3">
      <t>ホンシ</t>
    </rPh>
    <rPh sb="4" eb="6">
      <t>トクテイ</t>
    </rPh>
    <rPh sb="6" eb="8">
      <t>カンキョウ</t>
    </rPh>
    <rPh sb="8" eb="10">
      <t>ホゼン</t>
    </rPh>
    <rPh sb="10" eb="12">
      <t>コウキョウ</t>
    </rPh>
    <rPh sb="12" eb="15">
      <t>ゲスイドウ</t>
    </rPh>
    <rPh sb="173" eb="174">
      <t>ヒ</t>
    </rPh>
    <rPh sb="175" eb="176">
      <t>ツヅ</t>
    </rPh>
    <rPh sb="178" eb="179">
      <t>ミ</t>
    </rPh>
    <rPh sb="179" eb="181">
      <t>フキュウ</t>
    </rPh>
    <rPh sb="181" eb="183">
      <t>チク</t>
    </rPh>
    <rPh sb="184" eb="186">
      <t>セイビ</t>
    </rPh>
    <rPh sb="193" eb="195">
      <t>チイキ</t>
    </rPh>
    <rPh sb="196" eb="197">
      <t>ソク</t>
    </rPh>
    <rPh sb="199" eb="201">
      <t>コウリツ</t>
    </rPh>
    <rPh sb="201" eb="202">
      <t>テキ</t>
    </rPh>
    <rPh sb="203" eb="205">
      <t>ホウホウ</t>
    </rPh>
    <rPh sb="206" eb="208">
      <t>ケントウ</t>
    </rPh>
    <rPh sb="210" eb="212">
      <t>コッコ</t>
    </rPh>
    <rPh sb="212" eb="215">
      <t>ホジョキン</t>
    </rPh>
    <rPh sb="215" eb="216">
      <t>トウ</t>
    </rPh>
    <rPh sb="242" eb="245">
      <t>スイセンカ</t>
    </rPh>
    <rPh sb="245" eb="246">
      <t>リツ</t>
    </rPh>
    <rPh sb="247" eb="249">
      <t>コウジョウ</t>
    </rPh>
    <rPh sb="252" eb="253">
      <t>ミ</t>
    </rPh>
    <rPh sb="253" eb="255">
      <t>フキュウ</t>
    </rPh>
    <rPh sb="255" eb="257">
      <t>チク</t>
    </rPh>
    <rPh sb="258" eb="260">
      <t>セイビ</t>
    </rPh>
    <rPh sb="265" eb="267">
      <t>ヒヨウ</t>
    </rPh>
    <rPh sb="268" eb="269">
      <t>スコ</t>
    </rPh>
    <rPh sb="272" eb="273">
      <t>オオ</t>
    </rPh>
    <rPh sb="274" eb="276">
      <t>カイシュウ</t>
    </rPh>
    <rPh sb="281" eb="284">
      <t>シヨウリョウ</t>
    </rPh>
    <rPh sb="284" eb="286">
      <t>シュウニュウ</t>
    </rPh>
    <rPh sb="287" eb="289">
      <t>ゾウカ</t>
    </rPh>
    <rPh sb="290" eb="291">
      <t>ツト</t>
    </rPh>
    <phoneticPr fontId="4"/>
  </si>
  <si>
    <r>
      <rPr>
        <sz val="11"/>
        <rFont val="ＭＳ ゴシック"/>
        <family val="3"/>
        <charset val="128"/>
      </rPr>
      <t>「①経常収支比率」
　令和２年度の使用料改定による収入の増加により，令和３年度は100%を超えましたが,令和４年度は再び100％を下回りました。
「②累積欠損金比率，③流動比率」
　利益剰余金及び流動資産を保有していないため，累積欠損金が発生し，流動比率はゼロとなっています。</t>
    </r>
    <r>
      <rPr>
        <sz val="11"/>
        <color rgb="FFFF0000"/>
        <rFont val="ＭＳ ゴシック"/>
        <family val="3"/>
        <charset val="128"/>
      </rPr>
      <t xml:space="preserve">
</t>
    </r>
    <r>
      <rPr>
        <sz val="11"/>
        <rFont val="ＭＳ ゴシック"/>
        <family val="3"/>
        <charset val="128"/>
      </rPr>
      <t>「④企業債残高対事業規模比率」
　ここ３年は改善傾向にありますが,今後の未普及地区の整備に伴う企業債残高の増加により，悪化（上昇）していく可能性があります。
「⑤経費回収率」
　令和４年度は汚水処理費（維持管理費分）が下水道使用料収入を上回ったため，経費回収率は100％を下回りました。
「⑥汚水処理原価」
　有収水量の減少に加え，電気料金の高騰等による汚水処理費の増加により，大きく増加しています。</t>
    </r>
    <r>
      <rPr>
        <sz val="11"/>
        <color rgb="FFFF0000"/>
        <rFont val="ＭＳ ゴシック"/>
        <family val="3"/>
        <charset val="128"/>
      </rPr>
      <t xml:space="preserve">
</t>
    </r>
    <r>
      <rPr>
        <sz val="11"/>
        <rFont val="ＭＳ ゴシック"/>
        <family val="3"/>
        <charset val="128"/>
      </rPr>
      <t>「⑦施設利用率」</t>
    </r>
    <r>
      <rPr>
        <sz val="11"/>
        <color rgb="FFFF0000"/>
        <rFont val="ＭＳ ゴシック"/>
        <family val="3"/>
        <charset val="128"/>
      </rPr>
      <t xml:space="preserve">
　</t>
    </r>
    <r>
      <rPr>
        <sz val="11"/>
        <rFont val="ＭＳ ゴシック"/>
        <family val="3"/>
        <charset val="128"/>
      </rPr>
      <t>汚水処理水量が減少したため，悪化（下降）しています。</t>
    </r>
    <r>
      <rPr>
        <sz val="11"/>
        <color rgb="FFFF0000"/>
        <rFont val="ＭＳ ゴシック"/>
        <family val="3"/>
        <charset val="128"/>
      </rPr>
      <t xml:space="preserve">
</t>
    </r>
    <r>
      <rPr>
        <sz val="11"/>
        <rFont val="ＭＳ ゴシック"/>
        <family val="3"/>
        <charset val="128"/>
      </rPr>
      <t>「⑧水洗化率」
　まだ普及促進段階にあり，また水洗化率が低迷しており，類似団体と比べて低くなっています。</t>
    </r>
    <rPh sb="12" eb="14">
      <t>ケイジョウ</t>
    </rPh>
    <rPh sb="14" eb="16">
      <t>シュウシ</t>
    </rPh>
    <rPh sb="16" eb="18">
      <t>ヒリツ</t>
    </rPh>
    <rPh sb="24" eb="25">
      <t>コ</t>
    </rPh>
    <rPh sb="28" eb="30">
      <t>ケイヒ</t>
    </rPh>
    <rPh sb="34" eb="36">
      <t>レイワ</t>
    </rPh>
    <rPh sb="37" eb="39">
      <t>ネンド</t>
    </rPh>
    <rPh sb="73" eb="76">
      <t>ゲスイドウ</t>
    </rPh>
    <rPh sb="76" eb="78">
      <t>ジギョウ</t>
    </rPh>
    <rPh sb="79" eb="81">
      <t>ドウイツ</t>
    </rPh>
    <rPh sb="81" eb="83">
      <t>カイケイ</t>
    </rPh>
    <rPh sb="84" eb="86">
      <t>ケイリ</t>
    </rPh>
    <rPh sb="99" eb="101">
      <t>キギョウ</t>
    </rPh>
    <rPh sb="101" eb="102">
      <t>サイ</t>
    </rPh>
    <rPh sb="102" eb="104">
      <t>ザンダカ</t>
    </rPh>
    <rPh sb="104" eb="105">
      <t>タイ</t>
    </rPh>
    <rPh sb="105" eb="107">
      <t>ジギョウ</t>
    </rPh>
    <rPh sb="107" eb="109">
      <t>キボ</t>
    </rPh>
    <rPh sb="109" eb="111">
      <t>ヒリツ</t>
    </rPh>
    <rPh sb="117" eb="118">
      <t>ネン</t>
    </rPh>
    <rPh sb="119" eb="121">
      <t>カイゼン</t>
    </rPh>
    <rPh sb="121" eb="123">
      <t>ケイコウ</t>
    </rPh>
    <rPh sb="130" eb="132">
      <t>コンゴ</t>
    </rPh>
    <rPh sb="133" eb="134">
      <t>ミ</t>
    </rPh>
    <rPh sb="134" eb="136">
      <t>フキュウ</t>
    </rPh>
    <rPh sb="136" eb="138">
      <t>チク</t>
    </rPh>
    <rPh sb="139" eb="141">
      <t>カイショウ</t>
    </rPh>
    <rPh sb="141" eb="143">
      <t>コウジ</t>
    </rPh>
    <rPh sb="144" eb="145">
      <t>トモナ</t>
    </rPh>
    <rPh sb="146" eb="148">
      <t>キギョウ</t>
    </rPh>
    <rPh sb="148" eb="149">
      <t>サイ</t>
    </rPh>
    <rPh sb="149" eb="151">
      <t>ザンダカ</t>
    </rPh>
    <rPh sb="152" eb="154">
      <t>ゾウカ</t>
    </rPh>
    <rPh sb="158" eb="160">
      <t>アッカ</t>
    </rPh>
    <rPh sb="161" eb="163">
      <t>ジョウショウ</t>
    </rPh>
    <rPh sb="168" eb="171">
      <t>カノウセイ</t>
    </rPh>
    <rPh sb="189" eb="191">
      <t>シセツ</t>
    </rPh>
    <rPh sb="191" eb="193">
      <t>リヨウ</t>
    </rPh>
    <rPh sb="193" eb="194">
      <t>リツ</t>
    </rPh>
    <rPh sb="197" eb="198">
      <t>ミ</t>
    </rPh>
    <rPh sb="198" eb="200">
      <t>フキュウ</t>
    </rPh>
    <rPh sb="200" eb="202">
      <t>チク</t>
    </rPh>
    <rPh sb="203" eb="205">
      <t>セイビ</t>
    </rPh>
    <rPh sb="215" eb="217">
      <t>カイゼン</t>
    </rPh>
    <rPh sb="220" eb="222">
      <t>ケイヒ</t>
    </rPh>
    <rPh sb="222" eb="225">
      <t>カイシュウリツ</t>
    </rPh>
    <rPh sb="228" eb="230">
      <t>レイワ</t>
    </rPh>
    <rPh sb="231" eb="233">
      <t>ネンド</t>
    </rPh>
    <rPh sb="234" eb="236">
      <t>オスイ</t>
    </rPh>
    <rPh sb="236" eb="239">
      <t>ショリヒ</t>
    </rPh>
    <rPh sb="240" eb="242">
      <t>イジ</t>
    </rPh>
    <rPh sb="242" eb="245">
      <t>カンリヒ</t>
    </rPh>
    <rPh sb="245" eb="246">
      <t>ブン</t>
    </rPh>
    <rPh sb="248" eb="251">
      <t>ゲスイドウ</t>
    </rPh>
    <rPh sb="251" eb="254">
      <t>シヨウリョウ</t>
    </rPh>
    <rPh sb="254" eb="256">
      <t>シュウニュウ</t>
    </rPh>
    <rPh sb="257" eb="259">
      <t>ウワマワ</t>
    </rPh>
    <rPh sb="264" eb="266">
      <t>ケイヒ</t>
    </rPh>
    <rPh sb="266" eb="269">
      <t>カイシュウリツ</t>
    </rPh>
    <rPh sb="275" eb="277">
      <t>シタマワ</t>
    </rPh>
    <rPh sb="282" eb="284">
      <t>ケイコウ</t>
    </rPh>
    <rPh sb="305" eb="307">
      <t>デンキ</t>
    </rPh>
    <rPh sb="307" eb="309">
      <t>リョウキン</t>
    </rPh>
    <rPh sb="310" eb="312">
      <t>コウトウ</t>
    </rPh>
    <rPh sb="312" eb="313">
      <t>トウ</t>
    </rPh>
    <rPh sb="316" eb="318">
      <t>オスイ</t>
    </rPh>
    <rPh sb="318" eb="320">
      <t>ショリ</t>
    </rPh>
    <rPh sb="320" eb="321">
      <t>ヒ</t>
    </rPh>
    <rPh sb="322" eb="324">
      <t>ゾウカ</t>
    </rPh>
    <rPh sb="328" eb="329">
      <t>オオ</t>
    </rPh>
    <rPh sb="331" eb="333">
      <t>ゾウカ</t>
    </rPh>
    <rPh sb="339" eb="342">
      <t>スイセンカ</t>
    </rPh>
    <rPh sb="342" eb="343">
      <t>リツ</t>
    </rPh>
    <rPh sb="348" eb="350">
      <t>フキュウ</t>
    </rPh>
    <rPh sb="350" eb="352">
      <t>オスイ</t>
    </rPh>
    <rPh sb="352" eb="354">
      <t>ショリ</t>
    </rPh>
    <rPh sb="354" eb="356">
      <t>スイリョウ</t>
    </rPh>
    <rPh sb="357" eb="359">
      <t>ゲンショウ</t>
    </rPh>
    <rPh sb="364" eb="366">
      <t>アッカ</t>
    </rPh>
    <rPh sb="367" eb="369">
      <t>カコウ</t>
    </rPh>
    <rPh sb="378" eb="379">
      <t>ヒク</t>
    </rPh>
    <phoneticPr fontId="4"/>
  </si>
  <si>
    <t xml:space="preserve">「①有形固定資産減価償却率」
　有形固定資産減価償却率は徐々に上昇しており，全国平均，類似団体を上回る水準になっています。
「②管渠老朽化率」
　平成５年の併用開始から30年が経過しましたが，法定耐用年数を経過した管渠はありません。
「③管渠改善率」
　令和４年度は，腐食が進んだ管渠の更生工事を行いました。
</t>
    <rPh sb="2" eb="13">
      <t>ユウケイコテイシサンゲンカショウキャクリツ</t>
    </rPh>
    <rPh sb="16" eb="27">
      <t>ユウケイコテイシサンゲンカショウキャクリツ</t>
    </rPh>
    <rPh sb="28" eb="30">
      <t>ジョジョ</t>
    </rPh>
    <rPh sb="31" eb="33">
      <t>ジョウショウ</t>
    </rPh>
    <rPh sb="38" eb="40">
      <t>ゼンコク</t>
    </rPh>
    <rPh sb="40" eb="42">
      <t>ヘイキン</t>
    </rPh>
    <rPh sb="43" eb="47">
      <t>ルイジダンタイ</t>
    </rPh>
    <rPh sb="48" eb="50">
      <t>ウワマワ</t>
    </rPh>
    <rPh sb="51" eb="53">
      <t>スイジュン</t>
    </rPh>
    <rPh sb="64" eb="66">
      <t>カンキョ</t>
    </rPh>
    <rPh sb="66" eb="69">
      <t>ロウキュウカ</t>
    </rPh>
    <rPh sb="69" eb="70">
      <t>リツ</t>
    </rPh>
    <rPh sb="73" eb="75">
      <t>ヘイセイ</t>
    </rPh>
    <rPh sb="76" eb="77">
      <t>ネン</t>
    </rPh>
    <rPh sb="78" eb="80">
      <t>ヘイヨウ</t>
    </rPh>
    <rPh sb="80" eb="82">
      <t>カイシ</t>
    </rPh>
    <rPh sb="86" eb="87">
      <t>ネン</t>
    </rPh>
    <rPh sb="88" eb="90">
      <t>ケイカ</t>
    </rPh>
    <rPh sb="96" eb="98">
      <t>ホウテイ</t>
    </rPh>
    <rPh sb="98" eb="100">
      <t>タイヨウ</t>
    </rPh>
    <rPh sb="100" eb="102">
      <t>ネンスウ</t>
    </rPh>
    <rPh sb="103" eb="105">
      <t>ケイカ</t>
    </rPh>
    <rPh sb="107" eb="109">
      <t>カンキョ</t>
    </rPh>
    <rPh sb="119" eb="121">
      <t>カンキョ</t>
    </rPh>
    <rPh sb="121" eb="123">
      <t>カイゼン</t>
    </rPh>
    <rPh sb="123" eb="124">
      <t>リツ</t>
    </rPh>
    <rPh sb="127" eb="129">
      <t>レイワ</t>
    </rPh>
    <rPh sb="130" eb="132">
      <t>ネンド</t>
    </rPh>
    <rPh sb="134" eb="136">
      <t>フショク</t>
    </rPh>
    <rPh sb="137" eb="138">
      <t>スス</t>
    </rPh>
    <rPh sb="140" eb="142">
      <t>カンキョ</t>
    </rPh>
    <rPh sb="143" eb="145">
      <t>コウセイ</t>
    </rPh>
    <rPh sb="145" eb="147">
      <t>コウジ</t>
    </rPh>
    <rPh sb="148" eb="149">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</si>
</sst>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formatCode="#,##0.00;&quot;△&quot;#,##0.00;&quot;-&quot;">
                  <c:v>0.06</c:v>
                </c:pt>
              </c:numCache>
            </c:numRef>
          </c:val>
          <c:extLst>
            <c:ext xmlns:c16="http://schemas.microsoft.com/office/drawing/2014/chart" uri="{C3380CC4-5D6E-409C-BE32-E72D297353CC}">
              <c16:uniqueId val="{00000000-D80A-4B45-AF0B-CA6BC5DDEF2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D80A-4B45-AF0B-CA6BC5DDEF2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38.369999999999997</c:v>
                </c:pt>
                <c:pt idx="1">
                  <c:v>39.020000000000003</c:v>
                </c:pt>
                <c:pt idx="2">
                  <c:v>44.89</c:v>
                </c:pt>
                <c:pt idx="3">
                  <c:v>45.15</c:v>
                </c:pt>
                <c:pt idx="4">
                  <c:v>41.67</c:v>
                </c:pt>
              </c:numCache>
            </c:numRef>
          </c:val>
          <c:extLst>
            <c:ext xmlns:c16="http://schemas.microsoft.com/office/drawing/2014/chart" uri="{C3380CC4-5D6E-409C-BE32-E72D297353CC}">
              <c16:uniqueId val="{00000000-C85F-40F3-BDF3-B5C4807449D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C85F-40F3-BDF3-B5C4807449D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69.16</c:v>
                </c:pt>
                <c:pt idx="1">
                  <c:v>69.47</c:v>
                </c:pt>
                <c:pt idx="2">
                  <c:v>70.12</c:v>
                </c:pt>
                <c:pt idx="3">
                  <c:v>70.680000000000007</c:v>
                </c:pt>
                <c:pt idx="4">
                  <c:v>72.56</c:v>
                </c:pt>
              </c:numCache>
            </c:numRef>
          </c:val>
          <c:extLst>
            <c:ext xmlns:c16="http://schemas.microsoft.com/office/drawing/2014/chart" uri="{C3380CC4-5D6E-409C-BE32-E72D297353CC}">
              <c16:uniqueId val="{00000000-923A-41B8-8E21-E9300CEB620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923A-41B8-8E21-E9300CEB620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99.11</c:v>
                </c:pt>
                <c:pt idx="1">
                  <c:v>99.15</c:v>
                </c:pt>
                <c:pt idx="2">
                  <c:v>99.23</c:v>
                </c:pt>
                <c:pt idx="3">
                  <c:v>101.64</c:v>
                </c:pt>
                <c:pt idx="4">
                  <c:v>97.26</c:v>
                </c:pt>
              </c:numCache>
            </c:numRef>
          </c:val>
          <c:extLst>
            <c:ext xmlns:c16="http://schemas.microsoft.com/office/drawing/2014/chart" uri="{C3380CC4-5D6E-409C-BE32-E72D297353CC}">
              <c16:uniqueId val="{00000000-52E3-45EC-90D0-4608A2D1D61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101.72</c:v>
                </c:pt>
                <c:pt idx="1">
                  <c:v>102.73</c:v>
                </c:pt>
                <c:pt idx="2">
                  <c:v>105.78</c:v>
                </c:pt>
                <c:pt idx="3">
                  <c:v>106.09</c:v>
                </c:pt>
                <c:pt idx="4">
                  <c:v>106.44</c:v>
                </c:pt>
              </c:numCache>
            </c:numRef>
          </c:val>
          <c:smooth val="0"/>
          <c:extLst>
            <c:ext xmlns:c16="http://schemas.microsoft.com/office/drawing/2014/chart" uri="{C3380CC4-5D6E-409C-BE32-E72D297353CC}">
              <c16:uniqueId val="{00000001-52E3-45EC-90D0-4608A2D1D61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28.49</c:v>
                </c:pt>
                <c:pt idx="1">
                  <c:v>27.63</c:v>
                </c:pt>
                <c:pt idx="2">
                  <c:v>28.87</c:v>
                </c:pt>
                <c:pt idx="3">
                  <c:v>30.61</c:v>
                </c:pt>
                <c:pt idx="4">
                  <c:v>31.9</c:v>
                </c:pt>
              </c:numCache>
            </c:numRef>
          </c:val>
          <c:extLst>
            <c:ext xmlns:c16="http://schemas.microsoft.com/office/drawing/2014/chart" uri="{C3380CC4-5D6E-409C-BE32-E72D297353CC}">
              <c16:uniqueId val="{00000000-9E3B-4C18-86EF-3C8D6930DFF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24.68</c:v>
                </c:pt>
                <c:pt idx="2">
                  <c:v>21.36</c:v>
                </c:pt>
                <c:pt idx="3">
                  <c:v>22.79</c:v>
                </c:pt>
                <c:pt idx="4">
                  <c:v>24.8</c:v>
                </c:pt>
              </c:numCache>
            </c:numRef>
          </c:val>
          <c:smooth val="0"/>
          <c:extLst>
            <c:ext xmlns:c16="http://schemas.microsoft.com/office/drawing/2014/chart" uri="{C3380CC4-5D6E-409C-BE32-E72D297353CC}">
              <c16:uniqueId val="{00000001-9E3B-4C18-86EF-3C8D6930DFF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E1-465D-B0C2-D57CA37D8E1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8.6199999999999992</c:v>
                </c:pt>
                <c:pt idx="2">
                  <c:v>0.01</c:v>
                </c:pt>
                <c:pt idx="3">
                  <c:v>0.01</c:v>
                </c:pt>
                <c:pt idx="4">
                  <c:v>0.02</c:v>
                </c:pt>
              </c:numCache>
            </c:numRef>
          </c:val>
          <c:smooth val="0"/>
          <c:extLst>
            <c:ext xmlns:c16="http://schemas.microsoft.com/office/drawing/2014/chart" uri="{C3380CC4-5D6E-409C-BE32-E72D297353CC}">
              <c16:uniqueId val="{00000001-AAE1-465D-B0C2-D57CA37D8E1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7</c:v>
                </c:pt>
                <c:pt idx="1">
                  <c:v>3.05</c:v>
                </c:pt>
                <c:pt idx="2">
                  <c:v>2.73</c:v>
                </c:pt>
                <c:pt idx="3" formatCode="#,##0.00;&quot;△&quot;#,##0.00">
                  <c:v>0</c:v>
                </c:pt>
                <c:pt idx="4">
                  <c:v>9</c:v>
                </c:pt>
              </c:numCache>
            </c:numRef>
          </c:val>
          <c:extLst>
            <c:ext xmlns:c16="http://schemas.microsoft.com/office/drawing/2014/chart" uri="{C3380CC4-5D6E-409C-BE32-E72D297353CC}">
              <c16:uniqueId val="{00000000-5452-4F2B-9843-4D69E04F687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112.88</c:v>
                </c:pt>
                <c:pt idx="1">
                  <c:v>94.97</c:v>
                </c:pt>
                <c:pt idx="2">
                  <c:v>63.96</c:v>
                </c:pt>
                <c:pt idx="3">
                  <c:v>69.42</c:v>
                </c:pt>
                <c:pt idx="4">
                  <c:v>72.86</c:v>
                </c:pt>
              </c:numCache>
            </c:numRef>
          </c:val>
          <c:smooth val="0"/>
          <c:extLst>
            <c:ext xmlns:c16="http://schemas.microsoft.com/office/drawing/2014/chart" uri="{C3380CC4-5D6E-409C-BE32-E72D297353CC}">
              <c16:uniqueId val="{00000001-5452-4F2B-9843-4D69E04F687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C17-4623-8450-69EC7B3D7D5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49.18</c:v>
                </c:pt>
                <c:pt idx="1">
                  <c:v>47.72</c:v>
                </c:pt>
                <c:pt idx="2">
                  <c:v>44.24</c:v>
                </c:pt>
                <c:pt idx="3">
                  <c:v>43.07</c:v>
                </c:pt>
                <c:pt idx="4">
                  <c:v>45.42</c:v>
                </c:pt>
              </c:numCache>
            </c:numRef>
          </c:val>
          <c:smooth val="0"/>
          <c:extLst>
            <c:ext xmlns:c16="http://schemas.microsoft.com/office/drawing/2014/chart" uri="{C3380CC4-5D6E-409C-BE32-E72D297353CC}">
              <c16:uniqueId val="{00000001-CC17-4623-8450-69EC7B3D7D5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1806.85</c:v>
                </c:pt>
                <c:pt idx="1">
                  <c:v>1891.54</c:v>
                </c:pt>
                <c:pt idx="2">
                  <c:v>1652.09</c:v>
                </c:pt>
                <c:pt idx="3">
                  <c:v>1525.91</c:v>
                </c:pt>
                <c:pt idx="4">
                  <c:v>1185.76</c:v>
                </c:pt>
              </c:numCache>
            </c:numRef>
          </c:val>
          <c:extLst>
            <c:ext xmlns:c16="http://schemas.microsoft.com/office/drawing/2014/chart" uri="{C3380CC4-5D6E-409C-BE32-E72D297353CC}">
              <c16:uniqueId val="{00000000-9F73-4EC0-9831-C6C4D9D793B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9F73-4EC0-9831-C6C4D9D793B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100</c:v>
                </c:pt>
                <c:pt idx="3">
                  <c:v>100</c:v>
                </c:pt>
                <c:pt idx="4">
                  <c:v>91.41</c:v>
                </c:pt>
              </c:numCache>
            </c:numRef>
          </c:val>
          <c:extLst>
            <c:ext xmlns:c16="http://schemas.microsoft.com/office/drawing/2014/chart" uri="{C3380CC4-5D6E-409C-BE32-E72D297353CC}">
              <c16:uniqueId val="{00000000-2CFD-452C-BF51-A45284AC54E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2CFD-452C-BF51-A45284AC54E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233.07</c:v>
                </c:pt>
                <c:pt idx="1">
                  <c:v>233.92</c:v>
                </c:pt>
                <c:pt idx="2">
                  <c:v>222.08</c:v>
                </c:pt>
                <c:pt idx="3">
                  <c:v>221.94</c:v>
                </c:pt>
                <c:pt idx="4">
                  <c:v>246.06</c:v>
                </c:pt>
              </c:numCache>
            </c:numRef>
          </c:val>
          <c:extLst>
            <c:ext xmlns:c16="http://schemas.microsoft.com/office/drawing/2014/chart" uri="{C3380CC4-5D6E-409C-BE32-E72D297353CC}">
              <c16:uniqueId val="{00000000-53B3-4CF7-B659-E9E95A62996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53B3-4CF7-B659-E9E95A62996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Y1" zoomScale="85" zoomScaleNormal="85" workbookViewId="0">
      <selection activeCell="BA58" sqref="BA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呉市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自治体職員</v>
      </c>
      <c r="AE8" s="41"/>
      <c r="AF8" s="41"/>
      <c r="AG8" s="41"/>
      <c r="AH8" s="41"/>
      <c r="AI8" s="41"/>
      <c r="AJ8" s="41"/>
      <c r="AK8" s="3"/>
      <c r="AL8" s="42">
        <f>データ!S6</f>
        <v>209241</v>
      </c>
      <c r="AM8" s="42"/>
      <c r="AN8" s="42"/>
      <c r="AO8" s="42"/>
      <c r="AP8" s="42"/>
      <c r="AQ8" s="42"/>
      <c r="AR8" s="42"/>
      <c r="AS8" s="42"/>
      <c r="AT8" s="35">
        <f>データ!T6</f>
        <v>352.83</v>
      </c>
      <c r="AU8" s="35"/>
      <c r="AV8" s="35"/>
      <c r="AW8" s="35"/>
      <c r="AX8" s="35"/>
      <c r="AY8" s="35"/>
      <c r="AZ8" s="35"/>
      <c r="BA8" s="35"/>
      <c r="BB8" s="35">
        <f>データ!U6</f>
        <v>593.04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50.47</v>
      </c>
      <c r="J10" s="35"/>
      <c r="K10" s="35"/>
      <c r="L10" s="35"/>
      <c r="M10" s="35"/>
      <c r="N10" s="35"/>
      <c r="O10" s="35"/>
      <c r="P10" s="35">
        <f>データ!P6</f>
        <v>3.2</v>
      </c>
      <c r="Q10" s="35"/>
      <c r="R10" s="35"/>
      <c r="S10" s="35"/>
      <c r="T10" s="35"/>
      <c r="U10" s="35"/>
      <c r="V10" s="35"/>
      <c r="W10" s="35">
        <f>データ!Q6</f>
        <v>91.98</v>
      </c>
      <c r="X10" s="35"/>
      <c r="Y10" s="35"/>
      <c r="Z10" s="35"/>
      <c r="AA10" s="35"/>
      <c r="AB10" s="35"/>
      <c r="AC10" s="35"/>
      <c r="AD10" s="42">
        <f>データ!R6</f>
        <v>3894</v>
      </c>
      <c r="AE10" s="42"/>
      <c r="AF10" s="42"/>
      <c r="AG10" s="42"/>
      <c r="AH10" s="42"/>
      <c r="AI10" s="42"/>
      <c r="AJ10" s="42"/>
      <c r="AK10" s="2"/>
      <c r="AL10" s="42">
        <f>データ!V6</f>
        <v>6663</v>
      </c>
      <c r="AM10" s="42"/>
      <c r="AN10" s="42"/>
      <c r="AO10" s="42"/>
      <c r="AP10" s="42"/>
      <c r="AQ10" s="42"/>
      <c r="AR10" s="42"/>
      <c r="AS10" s="42"/>
      <c r="AT10" s="35">
        <f>データ!W6</f>
        <v>3.55</v>
      </c>
      <c r="AU10" s="35"/>
      <c r="AV10" s="35"/>
      <c r="AW10" s="35"/>
      <c r="AX10" s="35"/>
      <c r="AY10" s="35"/>
      <c r="AZ10" s="35"/>
      <c r="BA10" s="35"/>
      <c r="BB10" s="35">
        <f>データ!X6</f>
        <v>1876.9</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114</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115</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71"/>
      <c r="BM60" s="72"/>
      <c r="BN60" s="72"/>
      <c r="BO60" s="72"/>
      <c r="BP60" s="72"/>
      <c r="BQ60" s="72"/>
      <c r="BR60" s="72"/>
      <c r="BS60" s="72"/>
      <c r="BT60" s="72"/>
      <c r="BU60" s="72"/>
      <c r="BV60" s="72"/>
      <c r="BW60" s="72"/>
      <c r="BX60" s="72"/>
      <c r="BY60" s="72"/>
      <c r="BZ60" s="7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113</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aMhNwsrUpKRR4E3UVCvVHy9z7GH1OQbnW7hFRGG6hEAvyBZkeUZVwaZlO4TTmrJzo4XKfk47dJaw/tbGPYt05g==" saltValue="l1ukjVCXoj8SIXKf02oN7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342025</v>
      </c>
      <c r="D6" s="19">
        <f t="shared" si="3"/>
        <v>46</v>
      </c>
      <c r="E6" s="19">
        <f t="shared" si="3"/>
        <v>17</v>
      </c>
      <c r="F6" s="19">
        <f t="shared" si="3"/>
        <v>4</v>
      </c>
      <c r="G6" s="19">
        <f t="shared" si="3"/>
        <v>0</v>
      </c>
      <c r="H6" s="19" t="str">
        <f t="shared" si="3"/>
        <v>広島県　呉市</v>
      </c>
      <c r="I6" s="19" t="str">
        <f t="shared" si="3"/>
        <v>法適用</v>
      </c>
      <c r="J6" s="19" t="str">
        <f t="shared" si="3"/>
        <v>下水道事業</v>
      </c>
      <c r="K6" s="19" t="str">
        <f t="shared" si="3"/>
        <v>特定環境保全公共下水道</v>
      </c>
      <c r="L6" s="19" t="str">
        <f t="shared" si="3"/>
        <v>D2</v>
      </c>
      <c r="M6" s="19" t="str">
        <f t="shared" si="3"/>
        <v>自治体職員</v>
      </c>
      <c r="N6" s="20" t="str">
        <f t="shared" si="3"/>
        <v>-</v>
      </c>
      <c r="O6" s="20">
        <f t="shared" si="3"/>
        <v>50.47</v>
      </c>
      <c r="P6" s="20">
        <f t="shared" si="3"/>
        <v>3.2</v>
      </c>
      <c r="Q6" s="20">
        <f t="shared" si="3"/>
        <v>91.98</v>
      </c>
      <c r="R6" s="20">
        <f t="shared" si="3"/>
        <v>3894</v>
      </c>
      <c r="S6" s="20">
        <f t="shared" si="3"/>
        <v>209241</v>
      </c>
      <c r="T6" s="20">
        <f t="shared" si="3"/>
        <v>352.83</v>
      </c>
      <c r="U6" s="20">
        <f t="shared" si="3"/>
        <v>593.04</v>
      </c>
      <c r="V6" s="20">
        <f t="shared" si="3"/>
        <v>6663</v>
      </c>
      <c r="W6" s="20">
        <f t="shared" si="3"/>
        <v>3.55</v>
      </c>
      <c r="X6" s="20">
        <f t="shared" si="3"/>
        <v>1876.9</v>
      </c>
      <c r="Y6" s="21">
        <f>IF(Y7="",NA(),Y7)</f>
        <v>99.11</v>
      </c>
      <c r="Z6" s="21">
        <f t="shared" ref="Z6:AH6" si="4">IF(Z7="",NA(),Z7)</f>
        <v>99.15</v>
      </c>
      <c r="AA6" s="21">
        <f t="shared" si="4"/>
        <v>99.23</v>
      </c>
      <c r="AB6" s="21">
        <f t="shared" si="4"/>
        <v>101.64</v>
      </c>
      <c r="AC6" s="21">
        <f t="shared" si="4"/>
        <v>97.26</v>
      </c>
      <c r="AD6" s="21">
        <f t="shared" si="4"/>
        <v>101.72</v>
      </c>
      <c r="AE6" s="21">
        <f t="shared" si="4"/>
        <v>102.73</v>
      </c>
      <c r="AF6" s="21">
        <f t="shared" si="4"/>
        <v>105.78</v>
      </c>
      <c r="AG6" s="21">
        <f t="shared" si="4"/>
        <v>106.09</v>
      </c>
      <c r="AH6" s="21">
        <f t="shared" si="4"/>
        <v>106.44</v>
      </c>
      <c r="AI6" s="20" t="str">
        <f>IF(AI7="","",IF(AI7="-","【-】","【"&amp;SUBSTITUTE(TEXT(AI7,"#,##0.00"),"-","△")&amp;"】"))</f>
        <v>【104.54】</v>
      </c>
      <c r="AJ6" s="21">
        <f>IF(AJ7="",NA(),AJ7)</f>
        <v>7</v>
      </c>
      <c r="AK6" s="21">
        <f t="shared" ref="AK6:AS6" si="5">IF(AK7="",NA(),AK7)</f>
        <v>3.05</v>
      </c>
      <c r="AL6" s="21">
        <f t="shared" si="5"/>
        <v>2.73</v>
      </c>
      <c r="AM6" s="20">
        <f t="shared" si="5"/>
        <v>0</v>
      </c>
      <c r="AN6" s="21">
        <f t="shared" si="5"/>
        <v>9</v>
      </c>
      <c r="AO6" s="21">
        <f t="shared" si="5"/>
        <v>112.88</v>
      </c>
      <c r="AP6" s="21">
        <f t="shared" si="5"/>
        <v>94.97</v>
      </c>
      <c r="AQ6" s="21">
        <f t="shared" si="5"/>
        <v>63.96</v>
      </c>
      <c r="AR6" s="21">
        <f t="shared" si="5"/>
        <v>69.42</v>
      </c>
      <c r="AS6" s="21">
        <f t="shared" si="5"/>
        <v>72.86</v>
      </c>
      <c r="AT6" s="20" t="str">
        <f>IF(AT7="","",IF(AT7="-","【-】","【"&amp;SUBSTITUTE(TEXT(AT7,"#,##0.00"),"-","△")&amp;"】"))</f>
        <v>【65.93】</v>
      </c>
      <c r="AU6" s="20">
        <f>IF(AU7="",NA(),AU7)</f>
        <v>0</v>
      </c>
      <c r="AV6" s="20">
        <f t="shared" ref="AV6:BD6" si="6">IF(AV7="",NA(),AV7)</f>
        <v>0</v>
      </c>
      <c r="AW6" s="20">
        <f t="shared" si="6"/>
        <v>0</v>
      </c>
      <c r="AX6" s="20">
        <f t="shared" si="6"/>
        <v>0</v>
      </c>
      <c r="AY6" s="20">
        <f t="shared" si="6"/>
        <v>0</v>
      </c>
      <c r="AZ6" s="21">
        <f t="shared" si="6"/>
        <v>49.18</v>
      </c>
      <c r="BA6" s="21">
        <f t="shared" si="6"/>
        <v>47.72</v>
      </c>
      <c r="BB6" s="21">
        <f t="shared" si="6"/>
        <v>44.24</v>
      </c>
      <c r="BC6" s="21">
        <f t="shared" si="6"/>
        <v>43.07</v>
      </c>
      <c r="BD6" s="21">
        <f t="shared" si="6"/>
        <v>45.42</v>
      </c>
      <c r="BE6" s="20" t="str">
        <f>IF(BE7="","",IF(BE7="-","【-】","【"&amp;SUBSTITUTE(TEXT(BE7,"#,##0.00"),"-","△")&amp;"】"))</f>
        <v>【44.25】</v>
      </c>
      <c r="BF6" s="21">
        <f>IF(BF7="",NA(),BF7)</f>
        <v>1806.85</v>
      </c>
      <c r="BG6" s="21">
        <f t="shared" ref="BG6:BO6" si="7">IF(BG7="",NA(),BG7)</f>
        <v>1891.54</v>
      </c>
      <c r="BH6" s="21">
        <f t="shared" si="7"/>
        <v>1652.09</v>
      </c>
      <c r="BI6" s="21">
        <f t="shared" si="7"/>
        <v>1525.91</v>
      </c>
      <c r="BJ6" s="21">
        <f t="shared" si="7"/>
        <v>1185.76</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100</v>
      </c>
      <c r="BR6" s="21">
        <f t="shared" ref="BR6:BZ6" si="8">IF(BR7="",NA(),BR7)</f>
        <v>100</v>
      </c>
      <c r="BS6" s="21">
        <f t="shared" si="8"/>
        <v>100</v>
      </c>
      <c r="BT6" s="21">
        <f t="shared" si="8"/>
        <v>100</v>
      </c>
      <c r="BU6" s="21">
        <f t="shared" si="8"/>
        <v>91.41</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233.07</v>
      </c>
      <c r="CC6" s="21">
        <f t="shared" ref="CC6:CK6" si="9">IF(CC7="",NA(),CC7)</f>
        <v>233.92</v>
      </c>
      <c r="CD6" s="21">
        <f t="shared" si="9"/>
        <v>222.08</v>
      </c>
      <c r="CE6" s="21">
        <f t="shared" si="9"/>
        <v>221.94</v>
      </c>
      <c r="CF6" s="21">
        <f t="shared" si="9"/>
        <v>246.06</v>
      </c>
      <c r="CG6" s="21">
        <f t="shared" si="9"/>
        <v>230.02</v>
      </c>
      <c r="CH6" s="21">
        <f t="shared" si="9"/>
        <v>228.47</v>
      </c>
      <c r="CI6" s="21">
        <f t="shared" si="9"/>
        <v>224.88</v>
      </c>
      <c r="CJ6" s="21">
        <f t="shared" si="9"/>
        <v>228.64</v>
      </c>
      <c r="CK6" s="21">
        <f t="shared" si="9"/>
        <v>239.46</v>
      </c>
      <c r="CL6" s="20" t="str">
        <f>IF(CL7="","",IF(CL7="-","【-】","【"&amp;SUBSTITUTE(TEXT(CL7,"#,##0.00"),"-","△")&amp;"】"))</f>
        <v>【220.62】</v>
      </c>
      <c r="CM6" s="21">
        <f>IF(CM7="",NA(),CM7)</f>
        <v>38.369999999999997</v>
      </c>
      <c r="CN6" s="21">
        <f t="shared" ref="CN6:CV6" si="10">IF(CN7="",NA(),CN7)</f>
        <v>39.020000000000003</v>
      </c>
      <c r="CO6" s="21">
        <f t="shared" si="10"/>
        <v>44.89</v>
      </c>
      <c r="CP6" s="21">
        <f t="shared" si="10"/>
        <v>45.15</v>
      </c>
      <c r="CQ6" s="21">
        <f t="shared" si="10"/>
        <v>41.67</v>
      </c>
      <c r="CR6" s="21">
        <f t="shared" si="10"/>
        <v>42.56</v>
      </c>
      <c r="CS6" s="21">
        <f t="shared" si="10"/>
        <v>42.47</v>
      </c>
      <c r="CT6" s="21">
        <f t="shared" si="10"/>
        <v>42.4</v>
      </c>
      <c r="CU6" s="21">
        <f t="shared" si="10"/>
        <v>42.28</v>
      </c>
      <c r="CV6" s="21">
        <f t="shared" si="10"/>
        <v>41.06</v>
      </c>
      <c r="CW6" s="20" t="str">
        <f>IF(CW7="","",IF(CW7="-","【-】","【"&amp;SUBSTITUTE(TEXT(CW7,"#,##0.00"),"-","△")&amp;"】"))</f>
        <v>【42.22】</v>
      </c>
      <c r="CX6" s="21">
        <f>IF(CX7="",NA(),CX7)</f>
        <v>69.16</v>
      </c>
      <c r="CY6" s="21">
        <f t="shared" ref="CY6:DG6" si="11">IF(CY7="",NA(),CY7)</f>
        <v>69.47</v>
      </c>
      <c r="CZ6" s="21">
        <f t="shared" si="11"/>
        <v>70.12</v>
      </c>
      <c r="DA6" s="21">
        <f t="shared" si="11"/>
        <v>70.680000000000007</v>
      </c>
      <c r="DB6" s="21">
        <f t="shared" si="11"/>
        <v>72.56</v>
      </c>
      <c r="DC6" s="21">
        <f t="shared" si="11"/>
        <v>83.32</v>
      </c>
      <c r="DD6" s="21">
        <f t="shared" si="11"/>
        <v>83.75</v>
      </c>
      <c r="DE6" s="21">
        <f t="shared" si="11"/>
        <v>84.19</v>
      </c>
      <c r="DF6" s="21">
        <f t="shared" si="11"/>
        <v>84.34</v>
      </c>
      <c r="DG6" s="21">
        <f t="shared" si="11"/>
        <v>84.34</v>
      </c>
      <c r="DH6" s="20" t="str">
        <f>IF(DH7="","",IF(DH7="-","【-】","【"&amp;SUBSTITUTE(TEXT(DH7,"#,##0.00"),"-","△")&amp;"】"))</f>
        <v>【85.67】</v>
      </c>
      <c r="DI6" s="21">
        <f>IF(DI7="",NA(),DI7)</f>
        <v>28.49</v>
      </c>
      <c r="DJ6" s="21">
        <f t="shared" ref="DJ6:DR6" si="12">IF(DJ7="",NA(),DJ7)</f>
        <v>27.63</v>
      </c>
      <c r="DK6" s="21">
        <f t="shared" si="12"/>
        <v>28.87</v>
      </c>
      <c r="DL6" s="21">
        <f t="shared" si="12"/>
        <v>30.61</v>
      </c>
      <c r="DM6" s="21">
        <f t="shared" si="12"/>
        <v>31.9</v>
      </c>
      <c r="DN6" s="21">
        <f t="shared" si="12"/>
        <v>24.68</v>
      </c>
      <c r="DO6" s="21">
        <f t="shared" si="12"/>
        <v>24.68</v>
      </c>
      <c r="DP6" s="21">
        <f t="shared" si="12"/>
        <v>21.36</v>
      </c>
      <c r="DQ6" s="21">
        <f t="shared" si="12"/>
        <v>22.79</v>
      </c>
      <c r="DR6" s="21">
        <f t="shared" si="12"/>
        <v>24.8</v>
      </c>
      <c r="DS6" s="20" t="str">
        <f>IF(DS7="","",IF(DS7="-","【-】","【"&amp;SUBSTITUTE(TEXT(DS7,"#,##0.00"),"-","△")&amp;"】"))</f>
        <v>【28.00】</v>
      </c>
      <c r="DT6" s="20">
        <f>IF(DT7="",NA(),DT7)</f>
        <v>0</v>
      </c>
      <c r="DU6" s="20">
        <f t="shared" ref="DU6:EC6" si="13">IF(DU7="",NA(),DU7)</f>
        <v>0</v>
      </c>
      <c r="DV6" s="20">
        <f t="shared" si="13"/>
        <v>0</v>
      </c>
      <c r="DW6" s="20">
        <f t="shared" si="13"/>
        <v>0</v>
      </c>
      <c r="DX6" s="20">
        <f t="shared" si="13"/>
        <v>0</v>
      </c>
      <c r="DY6" s="21">
        <f t="shared" si="13"/>
        <v>0.01</v>
      </c>
      <c r="DZ6" s="21">
        <f t="shared" si="13"/>
        <v>8.6199999999999992</v>
      </c>
      <c r="EA6" s="21">
        <f t="shared" si="13"/>
        <v>0.01</v>
      </c>
      <c r="EB6" s="21">
        <f t="shared" si="13"/>
        <v>0.01</v>
      </c>
      <c r="EC6" s="21">
        <f t="shared" si="13"/>
        <v>0.02</v>
      </c>
      <c r="ED6" s="20" t="str">
        <f>IF(ED7="","",IF(ED7="-","【-】","【"&amp;SUBSTITUTE(TEXT(ED7,"#,##0.00"),"-","△")&amp;"】"))</f>
        <v>【0.03】</v>
      </c>
      <c r="EE6" s="20">
        <f>IF(EE7="",NA(),EE7)</f>
        <v>0</v>
      </c>
      <c r="EF6" s="20">
        <f t="shared" ref="EF6:EN6" si="14">IF(EF7="",NA(),EF7)</f>
        <v>0</v>
      </c>
      <c r="EG6" s="20">
        <f t="shared" si="14"/>
        <v>0</v>
      </c>
      <c r="EH6" s="20">
        <f t="shared" si="14"/>
        <v>0</v>
      </c>
      <c r="EI6" s="21">
        <f t="shared" si="14"/>
        <v>0.06</v>
      </c>
      <c r="EJ6" s="21">
        <f t="shared" si="14"/>
        <v>0.13</v>
      </c>
      <c r="EK6" s="21">
        <f t="shared" si="14"/>
        <v>0.36</v>
      </c>
      <c r="EL6" s="21">
        <f t="shared" si="14"/>
        <v>0.39</v>
      </c>
      <c r="EM6" s="21">
        <f t="shared" si="14"/>
        <v>0.1</v>
      </c>
      <c r="EN6" s="21">
        <f t="shared" si="14"/>
        <v>0.08</v>
      </c>
      <c r="EO6" s="20" t="str">
        <f>IF(EO7="","",IF(EO7="-","【-】","【"&amp;SUBSTITUTE(TEXT(EO7,"#,##0.00"),"-","△")&amp;"】"))</f>
        <v>【0.13】</v>
      </c>
    </row>
    <row r="7" spans="1:148" s="22" customFormat="1" x14ac:dyDescent="0.15">
      <c r="A7" s="14"/>
      <c r="B7" s="23">
        <v>2022</v>
      </c>
      <c r="C7" s="23">
        <v>342025</v>
      </c>
      <c r="D7" s="23">
        <v>46</v>
      </c>
      <c r="E7" s="23">
        <v>17</v>
      </c>
      <c r="F7" s="23">
        <v>4</v>
      </c>
      <c r="G7" s="23">
        <v>0</v>
      </c>
      <c r="H7" s="23" t="s">
        <v>96</v>
      </c>
      <c r="I7" s="23" t="s">
        <v>97</v>
      </c>
      <c r="J7" s="23" t="s">
        <v>98</v>
      </c>
      <c r="K7" s="23" t="s">
        <v>99</v>
      </c>
      <c r="L7" s="23" t="s">
        <v>100</v>
      </c>
      <c r="M7" s="23" t="s">
        <v>101</v>
      </c>
      <c r="N7" s="24" t="s">
        <v>102</v>
      </c>
      <c r="O7" s="24">
        <v>50.47</v>
      </c>
      <c r="P7" s="24">
        <v>3.2</v>
      </c>
      <c r="Q7" s="24">
        <v>91.98</v>
      </c>
      <c r="R7" s="24">
        <v>3894</v>
      </c>
      <c r="S7" s="24">
        <v>209241</v>
      </c>
      <c r="T7" s="24">
        <v>352.83</v>
      </c>
      <c r="U7" s="24">
        <v>593.04</v>
      </c>
      <c r="V7" s="24">
        <v>6663</v>
      </c>
      <c r="W7" s="24">
        <v>3.55</v>
      </c>
      <c r="X7" s="24">
        <v>1876.9</v>
      </c>
      <c r="Y7" s="24">
        <v>99.11</v>
      </c>
      <c r="Z7" s="24">
        <v>99.15</v>
      </c>
      <c r="AA7" s="24">
        <v>99.23</v>
      </c>
      <c r="AB7" s="24">
        <v>101.64</v>
      </c>
      <c r="AC7" s="24">
        <v>97.26</v>
      </c>
      <c r="AD7" s="24">
        <v>101.72</v>
      </c>
      <c r="AE7" s="24">
        <v>102.73</v>
      </c>
      <c r="AF7" s="24">
        <v>105.78</v>
      </c>
      <c r="AG7" s="24">
        <v>106.09</v>
      </c>
      <c r="AH7" s="24">
        <v>106.44</v>
      </c>
      <c r="AI7" s="24">
        <v>104.54</v>
      </c>
      <c r="AJ7" s="24">
        <v>7</v>
      </c>
      <c r="AK7" s="24">
        <v>3.05</v>
      </c>
      <c r="AL7" s="24">
        <v>2.73</v>
      </c>
      <c r="AM7" s="24">
        <v>0</v>
      </c>
      <c r="AN7" s="24">
        <v>9</v>
      </c>
      <c r="AO7" s="24">
        <v>112.88</v>
      </c>
      <c r="AP7" s="24">
        <v>94.97</v>
      </c>
      <c r="AQ7" s="24">
        <v>63.96</v>
      </c>
      <c r="AR7" s="24">
        <v>69.42</v>
      </c>
      <c r="AS7" s="24">
        <v>72.86</v>
      </c>
      <c r="AT7" s="24">
        <v>65.930000000000007</v>
      </c>
      <c r="AU7" s="24">
        <v>0</v>
      </c>
      <c r="AV7" s="24">
        <v>0</v>
      </c>
      <c r="AW7" s="24">
        <v>0</v>
      </c>
      <c r="AX7" s="24">
        <v>0</v>
      </c>
      <c r="AY7" s="24">
        <v>0</v>
      </c>
      <c r="AZ7" s="24">
        <v>49.18</v>
      </c>
      <c r="BA7" s="24">
        <v>47.72</v>
      </c>
      <c r="BB7" s="24">
        <v>44.24</v>
      </c>
      <c r="BC7" s="24">
        <v>43.07</v>
      </c>
      <c r="BD7" s="24">
        <v>45.42</v>
      </c>
      <c r="BE7" s="24">
        <v>44.25</v>
      </c>
      <c r="BF7" s="24">
        <v>1806.85</v>
      </c>
      <c r="BG7" s="24">
        <v>1891.54</v>
      </c>
      <c r="BH7" s="24">
        <v>1652.09</v>
      </c>
      <c r="BI7" s="24">
        <v>1525.91</v>
      </c>
      <c r="BJ7" s="24">
        <v>1185.76</v>
      </c>
      <c r="BK7" s="24">
        <v>1194.1500000000001</v>
      </c>
      <c r="BL7" s="24">
        <v>1206.79</v>
      </c>
      <c r="BM7" s="24">
        <v>1258.43</v>
      </c>
      <c r="BN7" s="24">
        <v>1163.75</v>
      </c>
      <c r="BO7" s="24">
        <v>1195.47</v>
      </c>
      <c r="BP7" s="24">
        <v>1182.1099999999999</v>
      </c>
      <c r="BQ7" s="24">
        <v>100</v>
      </c>
      <c r="BR7" s="24">
        <v>100</v>
      </c>
      <c r="BS7" s="24">
        <v>100</v>
      </c>
      <c r="BT7" s="24">
        <v>100</v>
      </c>
      <c r="BU7" s="24">
        <v>91.41</v>
      </c>
      <c r="BV7" s="24">
        <v>72.260000000000005</v>
      </c>
      <c r="BW7" s="24">
        <v>71.84</v>
      </c>
      <c r="BX7" s="24">
        <v>73.36</v>
      </c>
      <c r="BY7" s="24">
        <v>72.599999999999994</v>
      </c>
      <c r="BZ7" s="24">
        <v>69.430000000000007</v>
      </c>
      <c r="CA7" s="24">
        <v>73.78</v>
      </c>
      <c r="CB7" s="24">
        <v>233.07</v>
      </c>
      <c r="CC7" s="24">
        <v>233.92</v>
      </c>
      <c r="CD7" s="24">
        <v>222.08</v>
      </c>
      <c r="CE7" s="24">
        <v>221.94</v>
      </c>
      <c r="CF7" s="24">
        <v>246.06</v>
      </c>
      <c r="CG7" s="24">
        <v>230.02</v>
      </c>
      <c r="CH7" s="24">
        <v>228.47</v>
      </c>
      <c r="CI7" s="24">
        <v>224.88</v>
      </c>
      <c r="CJ7" s="24">
        <v>228.64</v>
      </c>
      <c r="CK7" s="24">
        <v>239.46</v>
      </c>
      <c r="CL7" s="24">
        <v>220.62</v>
      </c>
      <c r="CM7" s="24">
        <v>38.369999999999997</v>
      </c>
      <c r="CN7" s="24">
        <v>39.020000000000003</v>
      </c>
      <c r="CO7" s="24">
        <v>44.89</v>
      </c>
      <c r="CP7" s="24">
        <v>45.15</v>
      </c>
      <c r="CQ7" s="24">
        <v>41.67</v>
      </c>
      <c r="CR7" s="24">
        <v>42.56</v>
      </c>
      <c r="CS7" s="24">
        <v>42.47</v>
      </c>
      <c r="CT7" s="24">
        <v>42.4</v>
      </c>
      <c r="CU7" s="24">
        <v>42.28</v>
      </c>
      <c r="CV7" s="24">
        <v>41.06</v>
      </c>
      <c r="CW7" s="24">
        <v>42.22</v>
      </c>
      <c r="CX7" s="24">
        <v>69.16</v>
      </c>
      <c r="CY7" s="24">
        <v>69.47</v>
      </c>
      <c r="CZ7" s="24">
        <v>70.12</v>
      </c>
      <c r="DA7" s="24">
        <v>70.680000000000007</v>
      </c>
      <c r="DB7" s="24">
        <v>72.56</v>
      </c>
      <c r="DC7" s="24">
        <v>83.32</v>
      </c>
      <c r="DD7" s="24">
        <v>83.75</v>
      </c>
      <c r="DE7" s="24">
        <v>84.19</v>
      </c>
      <c r="DF7" s="24">
        <v>84.34</v>
      </c>
      <c r="DG7" s="24">
        <v>84.34</v>
      </c>
      <c r="DH7" s="24">
        <v>85.67</v>
      </c>
      <c r="DI7" s="24">
        <v>28.49</v>
      </c>
      <c r="DJ7" s="24">
        <v>27.63</v>
      </c>
      <c r="DK7" s="24">
        <v>28.87</v>
      </c>
      <c r="DL7" s="24">
        <v>30.61</v>
      </c>
      <c r="DM7" s="24">
        <v>31.9</v>
      </c>
      <c r="DN7" s="24">
        <v>24.68</v>
      </c>
      <c r="DO7" s="24">
        <v>24.68</v>
      </c>
      <c r="DP7" s="24">
        <v>21.36</v>
      </c>
      <c r="DQ7" s="24">
        <v>22.79</v>
      </c>
      <c r="DR7" s="24">
        <v>24.8</v>
      </c>
      <c r="DS7" s="24">
        <v>28</v>
      </c>
      <c r="DT7" s="24">
        <v>0</v>
      </c>
      <c r="DU7" s="24">
        <v>0</v>
      </c>
      <c r="DV7" s="24">
        <v>0</v>
      </c>
      <c r="DW7" s="24">
        <v>0</v>
      </c>
      <c r="DX7" s="24">
        <v>0</v>
      </c>
      <c r="DY7" s="24">
        <v>0.01</v>
      </c>
      <c r="DZ7" s="24">
        <v>8.6199999999999992</v>
      </c>
      <c r="EA7" s="24">
        <v>0.01</v>
      </c>
      <c r="EB7" s="24">
        <v>0.01</v>
      </c>
      <c r="EC7" s="24">
        <v>0.02</v>
      </c>
      <c r="ED7" s="24">
        <v>0.03</v>
      </c>
      <c r="EE7" s="24">
        <v>0</v>
      </c>
      <c r="EF7" s="24">
        <v>0</v>
      </c>
      <c r="EG7" s="24">
        <v>0</v>
      </c>
      <c r="EH7" s="24">
        <v>0</v>
      </c>
      <c r="EI7" s="24">
        <v>0.06</v>
      </c>
      <c r="EJ7" s="24">
        <v>0.13</v>
      </c>
      <c r="EK7" s="24">
        <v>0.36</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ｸﾗﾓﾄ ﾀｶﾋﾄ</cp:lastModifiedBy>
  <cp:lastPrinted>2024-01-19T00:32:36Z</cp:lastPrinted>
  <dcterms:created xsi:type="dcterms:W3CDTF">2023-12-12T00:58:11Z</dcterms:created>
  <dcterms:modified xsi:type="dcterms:W3CDTF">2024-01-19T00:32:40Z</dcterms:modified>
  <cp:category/>
</cp:coreProperties>
</file>