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0" yWindow="0" windowWidth="23040" windowHeight="9372" tabRatio="950" activeTab="9"/>
  </bookViews>
  <sheets>
    <sheet name="記載例" sheetId="13" r:id="rId1"/>
    <sheet name="４月" sheetId="38" r:id="rId2"/>
    <sheet name="５月" sheetId="37" r:id="rId3"/>
    <sheet name="6月" sheetId="30" r:id="rId4"/>
    <sheet name="7月" sheetId="27" r:id="rId5"/>
    <sheet name="8月" sheetId="29" r:id="rId6"/>
    <sheet name="9月" sheetId="31" r:id="rId7"/>
    <sheet name="10月" sheetId="32" r:id="rId8"/>
    <sheet name="11月" sheetId="33" r:id="rId9"/>
    <sheet name="12月" sheetId="34" r:id="rId10"/>
    <sheet name="R7年1月" sheetId="35" r:id="rId11"/>
    <sheet name="2月" sheetId="36" r:id="rId12"/>
    <sheet name="祝日" sheetId="28" state="hidden" r:id="rId13"/>
  </sheets>
  <definedNames>
    <definedName name="祝日">テーブル1[]</definedName>
    <definedName name="祝日" localSheetId="5">テーブル1[]</definedName>
    <definedName name="祝日" localSheetId="3">テーブル1[]</definedName>
    <definedName name="祝日" localSheetId="6">テーブル1[]</definedName>
    <definedName name="祝日" localSheetId="7">テーブル1[]</definedName>
    <definedName name="祝日" localSheetId="8">テーブル1[]</definedName>
    <definedName name="祝日" localSheetId="9">テーブル1[]</definedName>
    <definedName name="祝日" localSheetId="10">テーブル1[]</definedName>
    <definedName name="祝日" localSheetId="11">テーブル1[]</definedName>
    <definedName name="祝日" localSheetId="2">テーブル1[]</definedName>
    <definedName name="月">テーブル1[]</definedName>
    <definedName name="月" localSheetId="1">テーブル1[]</definedName>
    <definedName name="祝日" localSheetId="1">テーブル1[]</definedName>
    <definedName name="_xlnm.Print_Area" localSheetId="0">記載例!$A$1:$K$45</definedName>
    <definedName name="_xlnm.Print_Area" localSheetId="4">'7月'!$A$1:$K$45</definedName>
    <definedName name="_xlnm.Print_Area" localSheetId="5">'8月'!$A$1:$K$45</definedName>
    <definedName name="_xlnm.Print_Area" localSheetId="3">'6月'!$A$1:$K$45</definedName>
    <definedName name="_xlnm.Print_Area" localSheetId="6">'9月'!$A$1:$K$45</definedName>
    <definedName name="_xlnm.Print_Area" localSheetId="7">'10月'!$A$1:$K$45</definedName>
    <definedName name="_xlnm.Print_Area" localSheetId="8">'11月'!$A$1:$K$45</definedName>
    <definedName name="_xlnm.Print_Area" localSheetId="9">'12月'!$A$1:$K$45</definedName>
    <definedName name="_xlnm.Print_Area" localSheetId="10">'R7年1月'!$A$1:$K$45</definedName>
    <definedName name="_xlnm.Print_Area" localSheetId="11">'2月'!$A$1:$K$45</definedName>
    <definedName name="_xlnm.Print_Area" localSheetId="2">'５月'!$A$1:$K$45</definedName>
    <definedName name="_xlnm.Print_Area" localSheetId="1">'４月'!$A$1:$K$45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<sst xmlns="http://schemas.openxmlformats.org/spreadsheetml/2006/main" xmlns:r="http://schemas.openxmlformats.org/officeDocument/2006/relationships" count="92" uniqueCount="92">
  <si>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勤労感謝の日</t>
  </si>
  <si>
    <t>土</t>
  </si>
  <si>
    <t>日</t>
    <rPh sb="0" eb="1">
      <t>ニチ</t>
    </rPh>
    <phoneticPr fontId="1"/>
  </si>
  <si>
    <t>日</t>
  </si>
  <si>
    <t>水</t>
  </si>
  <si>
    <t>曜日</t>
    <rPh sb="0" eb="2">
      <t>ヨウビ</t>
    </rPh>
    <phoneticPr fontId="1"/>
  </si>
  <si>
    <t>○○　○○</t>
  </si>
  <si>
    <t>終了時刻</t>
    <rPh sb="0" eb="2">
      <t>シュウリョウ</t>
    </rPh>
    <rPh sb="2" eb="4">
      <t>ジコク</t>
    </rPh>
    <phoneticPr fontId="1"/>
  </si>
  <si>
    <t>フレームの材質検討（試作機全体）</t>
    <rPh sb="5" eb="7">
      <t>ザイシツ</t>
    </rPh>
    <rPh sb="7" eb="9">
      <t>ケントウ</t>
    </rPh>
    <rPh sb="10" eb="13">
      <t>シサクキ</t>
    </rPh>
    <rPh sb="13" eb="15">
      <t>ゼンタイ</t>
    </rPh>
    <phoneticPr fontId="1"/>
  </si>
  <si>
    <t>合計</t>
    <rPh sb="0" eb="2">
      <t>ゴウケイ</t>
    </rPh>
    <phoneticPr fontId="1"/>
  </si>
  <si>
    <t>氏名：</t>
  </si>
  <si>
    <r>
      <t xml:space="preserve">数値表示に変換した右の時間数を労務費積算書に記入
</t>
    </r>
    <r>
      <rPr>
        <sz val="8"/>
        <color rgb="FFFF0000"/>
        <rFont val="ＭＳ 明朝"/>
      </rPr>
      <t>※所定時間外の研究開発活動は補助対象となりません</t>
    </r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rPh sb="26" eb="28">
      <t>ショテイ</t>
    </rPh>
    <rPh sb="28" eb="30">
      <t>ジカン</t>
    </rPh>
    <rPh sb="30" eb="31">
      <t>ガイ</t>
    </rPh>
    <rPh sb="32" eb="34">
      <t>ケンキュウ</t>
    </rPh>
    <rPh sb="34" eb="36">
      <t>カイハツ</t>
    </rPh>
    <rPh sb="36" eb="38">
      <t>カツドウ</t>
    </rPh>
    <rPh sb="39" eb="41">
      <t>ホジョ</t>
    </rPh>
    <rPh sb="41" eb="43">
      <t>タイショウ</t>
    </rPh>
    <phoneticPr fontId="1"/>
  </si>
  <si>
    <t>従事者　所属：</t>
    <rPh sb="0" eb="3">
      <t>ジュウジシャ</t>
    </rPh>
    <rPh sb="4" eb="6">
      <t>ショゾク</t>
    </rPh>
    <phoneticPr fontId="1"/>
  </si>
  <si>
    <t>開始時刻</t>
    <rPh sb="0" eb="2">
      <t>カイシ</t>
    </rPh>
    <rPh sb="2" eb="4">
      <t>ジコク</t>
    </rPh>
    <phoneticPr fontId="1"/>
  </si>
  <si>
    <t>日付</t>
    <rPh sb="0" eb="2">
      <t>ヒヅケ</t>
    </rPh>
    <phoneticPr fontId="1"/>
  </si>
  <si>
    <t>氏名：</t>
    <rPh sb="0" eb="2">
      <t>シメイ</t>
    </rPh>
    <phoneticPr fontId="1"/>
  </si>
  <si>
    <t>建国記念の日</t>
  </si>
  <si>
    <t>山の日</t>
  </si>
  <si>
    <t>除外する時間数</t>
    <rPh sb="0" eb="2">
      <t>ジョガイ</t>
    </rPh>
    <rPh sb="4" eb="7">
      <t>ジカンスウ</t>
    </rPh>
    <phoneticPr fontId="1"/>
  </si>
  <si>
    <t>補助事業者名称：</t>
    <rPh sb="0" eb="2">
      <t>ホジョ</t>
    </rPh>
    <rPh sb="2" eb="5">
      <t>ジギョウシャ</t>
    </rPh>
    <rPh sb="5" eb="7">
      <t>メイショウ</t>
    </rPh>
    <phoneticPr fontId="1"/>
  </si>
  <si>
    <t>数値表示に変換した右の時間数を労務費積算書に記入</t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phoneticPr fontId="1"/>
  </si>
  <si>
    <t>令和５年度ものづくり価値創出支援補助金</t>
    <rPh sb="0" eb="2">
      <t>レイワ</t>
    </rPh>
    <rPh sb="3" eb="5">
      <t>ネンド</t>
    </rPh>
    <rPh sb="10" eb="12">
      <t>カチ</t>
    </rPh>
    <rPh sb="12" eb="14">
      <t>ソウシュツ</t>
    </rPh>
    <rPh sb="14" eb="16">
      <t>シエン</t>
    </rPh>
    <rPh sb="16" eb="19">
      <t>ホジョキン</t>
    </rPh>
    <phoneticPr fontId="1"/>
  </si>
  <si>
    <t>株式会社○○○○　○○○部長</t>
    <rPh sb="0" eb="2">
      <t>カブシキ</t>
    </rPh>
    <rPh sb="2" eb="4">
      <t>ガイシャ</t>
    </rPh>
    <rPh sb="12" eb="13">
      <t>ブ</t>
    </rPh>
    <rPh sb="13" eb="14">
      <t>チョウ</t>
    </rPh>
    <phoneticPr fontId="1"/>
  </si>
  <si>
    <t>補助事業の名称：</t>
    <rPh sb="0" eb="2">
      <t>ホジョ</t>
    </rPh>
    <rPh sb="2" eb="4">
      <t>ジギョウ</t>
    </rPh>
    <rPh sb="5" eb="7">
      <t>メイショウ</t>
    </rPh>
    <phoneticPr fontId="1"/>
  </si>
  <si>
    <t>電気配線図検討・作成（試作機全体）</t>
    <rPh sb="0" eb="2">
      <t>デンキ</t>
    </rPh>
    <rPh sb="2" eb="5">
      <t>ハイセンズ</t>
    </rPh>
    <rPh sb="5" eb="7">
      <t>ケントウ</t>
    </rPh>
    <rPh sb="8" eb="10">
      <t>サクセイ</t>
    </rPh>
    <rPh sb="11" eb="14">
      <t>シサクキ</t>
    </rPh>
    <rPh sb="14" eb="16">
      <t>ゼンタイ</t>
    </rPh>
    <phoneticPr fontId="1"/>
  </si>
  <si>
    <t>研究開発テーマ：</t>
    <rPh sb="0" eb="2">
      <t>ケンキュウ</t>
    </rPh>
    <rPh sb="2" eb="4">
      <t>カイハツ</t>
    </rPh>
    <phoneticPr fontId="1"/>
  </si>
  <si>
    <t>敬老の日</t>
    <rPh sb="0" eb="2">
      <t>ケイロウ</t>
    </rPh>
    <rPh sb="3" eb="4">
      <t>ヒ</t>
    </rPh>
    <phoneticPr fontId="1"/>
  </si>
  <si>
    <t>火</t>
  </si>
  <si>
    <t>月</t>
  </si>
  <si>
    <t>木</t>
  </si>
  <si>
    <t>金</t>
  </si>
  <si>
    <t>設計図面検討・作成（■■機構部，〇〇機構部）</t>
    <rPh sb="0" eb="2">
      <t>セッケイ</t>
    </rPh>
    <rPh sb="2" eb="4">
      <t>ズメン</t>
    </rPh>
    <rPh sb="4" eb="6">
      <t>ケントウ</t>
    </rPh>
    <rPh sb="7" eb="9">
      <t>サクセイ</t>
    </rPh>
    <rPh sb="12" eb="14">
      <t>キコウ</t>
    </rPh>
    <rPh sb="14" eb="15">
      <t>ブ</t>
    </rPh>
    <rPh sb="18" eb="20">
      <t>キコウ</t>
    </rPh>
    <rPh sb="20" eb="21">
      <t>ブ</t>
    </rPh>
    <phoneticPr fontId="1"/>
  </si>
  <si>
    <t>株式会社○○○○</t>
    <rPh sb="0" eb="2">
      <t>カブシキ</t>
    </rPh>
    <rPh sb="2" eb="4">
      <t>ガイシャ</t>
    </rPh>
    <phoneticPr fontId="1"/>
  </si>
  <si>
    <t>研　究　（　作　業　）　日　誌</t>
    <rPh sb="0" eb="1">
      <t>ケン</t>
    </rPh>
    <rPh sb="2" eb="3">
      <t>キワム</t>
    </rPh>
    <rPh sb="6" eb="7">
      <t>サク</t>
    </rPh>
    <rPh sb="8" eb="9">
      <t>ギョウ</t>
    </rPh>
    <rPh sb="12" eb="13">
      <t>ヒ</t>
    </rPh>
    <rPh sb="14" eb="15">
      <t>シ</t>
    </rPh>
    <phoneticPr fontId="1"/>
  </si>
  <si>
    <t>土</t>
    <rPh sb="0" eb="1">
      <t>ド</t>
    </rPh>
    <phoneticPr fontId="1"/>
  </si>
  <si>
    <t>責任者　所属：</t>
    <rPh sb="0" eb="3">
      <t>セキニンシャ</t>
    </rPh>
    <rPh sb="4" eb="6">
      <t>ショゾク</t>
    </rPh>
    <phoneticPr fontId="1"/>
  </si>
  <si>
    <t>（例）：○○○○を○○する○○○○の開発</t>
    <rPh sb="1" eb="2">
      <t>レイ</t>
    </rPh>
    <rPh sb="18" eb="20">
      <t>カイハツ</t>
    </rPh>
    <phoneticPr fontId="1"/>
  </si>
  <si>
    <t>憲法記念日</t>
  </si>
  <si>
    <t>研究（作業）時間</t>
    <rPh sb="0" eb="2">
      <t>ケンキュウ</t>
    </rPh>
    <rPh sb="3" eb="5">
      <t>サギョウ</t>
    </rPh>
    <rPh sb="6" eb="8">
      <t>ジカン</t>
    </rPh>
    <phoneticPr fontId="1"/>
  </si>
  <si>
    <t>図面記録等</t>
    <rPh sb="0" eb="2">
      <t>ズメン</t>
    </rPh>
    <rPh sb="2" eb="5">
      <t>キロクトウ</t>
    </rPh>
    <phoneticPr fontId="1"/>
  </si>
  <si>
    <t>接合部品材質・形状検討（■■機構部，〇〇機構部）</t>
    <rPh sb="0" eb="2">
      <t>セツゴウ</t>
    </rPh>
    <rPh sb="2" eb="4">
      <t>ブヒン</t>
    </rPh>
    <rPh sb="4" eb="6">
      <t>ザイシツ</t>
    </rPh>
    <rPh sb="7" eb="9">
      <t>ケイジョウ</t>
    </rPh>
    <rPh sb="9" eb="11">
      <t>ケントウ</t>
    </rPh>
    <rPh sb="14" eb="16">
      <t>キコウ</t>
    </rPh>
    <rPh sb="16" eb="17">
      <t>ブ</t>
    </rPh>
    <rPh sb="20" eb="22">
      <t>キコウ</t>
    </rPh>
    <rPh sb="22" eb="23">
      <t>ブ</t>
    </rPh>
    <phoneticPr fontId="1"/>
  </si>
  <si>
    <t>具体的な研究内容、作業内容等
※独自の休日を設定する場合は「休日」と入力</t>
    <rPh sb="13" eb="14">
      <t>トウ</t>
    </rPh>
    <phoneticPr fontId="1"/>
  </si>
  <si>
    <t>研究　　　（作業）時間数</t>
    <rPh sb="0" eb="2">
      <t>ケンキュウ</t>
    </rPh>
    <rPh sb="6" eb="8">
      <t>サギョウ</t>
    </rPh>
    <rPh sb="9" eb="12">
      <t>ジカンスウ</t>
    </rPh>
    <phoneticPr fontId="1"/>
  </si>
  <si>
    <t>株式会社○○○○　開発事業部</t>
    <rPh sb="0" eb="2">
      <t>カブシキ</t>
    </rPh>
    <rPh sb="2" eb="4">
      <t>ガイシャ</t>
    </rPh>
    <rPh sb="9" eb="11">
      <t>カイハツ</t>
    </rPh>
    <rPh sb="11" eb="13">
      <t>ジギョウ</t>
    </rPh>
    <rPh sb="13" eb="14">
      <t>ブ</t>
    </rPh>
    <phoneticPr fontId="1"/>
  </si>
  <si>
    <t>令和６年５月分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</si>
  <si>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金</t>
    <rPh sb="0" eb="1">
      <t>キン</t>
    </rPh>
    <phoneticPr fontId="1"/>
  </si>
  <si>
    <t>休日</t>
    <rPh sb="0" eb="2">
      <t>キュウジツ</t>
    </rPh>
    <phoneticPr fontId="1"/>
  </si>
  <si>
    <t>←入力不可</t>
    <rPh sb="1" eb="3">
      <t>ニュウリョク</t>
    </rPh>
    <rPh sb="3" eb="5">
      <t>フカ</t>
    </rPh>
    <phoneticPr fontId="1"/>
  </si>
  <si>
    <t>↑入力不可</t>
    <rPh sb="1" eb="3">
      <t>ニュウリョク</t>
    </rPh>
    <rPh sb="3" eb="5">
      <t>フカ</t>
    </rPh>
    <phoneticPr fontId="1"/>
  </si>
  <si>
    <r>
      <t xml:space="preserve">具体的な研究内容、作業内容等
</t>
    </r>
    <r>
      <rPr>
        <b/>
        <sz val="9"/>
        <color rgb="FF7030A0"/>
        <rFont val="ＭＳ Ｐゴシック"/>
      </rPr>
      <t>※独自の休日を設定する場合は「休日」と入力</t>
    </r>
    <rPh sb="13" eb="14">
      <t>トウ</t>
    </rPh>
    <phoneticPr fontId="1"/>
  </si>
  <si>
    <t>○年10月分</t>
    <rPh sb="1" eb="2">
      <t>ネン</t>
    </rPh>
    <rPh sb="4" eb="5">
      <t>ガツ</t>
    </rPh>
    <rPh sb="5" eb="6">
      <t>ブン</t>
    </rPh>
    <phoneticPr fontId="1"/>
  </si>
  <si>
    <t>様式３</t>
    <rPh sb="0" eb="2">
      <t>ヨウシキ</t>
    </rPh>
    <phoneticPr fontId="1"/>
  </si>
  <si>
    <t>振替休日</t>
  </si>
  <si>
    <t>海の日</t>
  </si>
  <si>
    <t>敬老の日</t>
  </si>
  <si>
    <t>秋分の日</t>
  </si>
  <si>
    <t>文化の日</t>
  </si>
  <si>
    <t>スポーツの日</t>
    <rPh sb="5" eb="6">
      <t>ヒ</t>
    </rPh>
    <phoneticPr fontId="1"/>
  </si>
  <si>
    <t>天皇誕生日</t>
  </si>
  <si>
    <t>成人の日</t>
  </si>
  <si>
    <t>名称</t>
    <rPh sb="0" eb="2">
      <t>メイショウ</t>
    </rPh>
    <phoneticPr fontId="1"/>
  </si>
  <si>
    <t>振替休日</t>
    <rPh sb="0" eb="2">
      <t>フリカエ</t>
    </rPh>
    <rPh sb="2" eb="4">
      <t>キュウジツ</t>
    </rPh>
    <phoneticPr fontId="1"/>
  </si>
  <si>
    <t>昭和の日</t>
  </si>
  <si>
    <t>みどりの日</t>
  </si>
  <si>
    <t>こどもの日</t>
  </si>
  <si>
    <t>昭和の日</t>
    <rPh sb="0" eb="2">
      <t>ショウワ</t>
    </rPh>
    <rPh sb="3" eb="4">
      <t>ヒ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</si>
  <si>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</si>
  <si>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スポーツの日</t>
  </si>
  <si>
    <t>令和６年４月分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</si>
  <si>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令和５年度新たな価値づくり研究開発支援補助金</t>
    <rPh sb="0" eb="2">
      <t>レイワ</t>
    </rPh>
    <rPh sb="3" eb="5">
      <t>ネンド</t>
    </rPh>
    <rPh sb="5" eb="6">
      <t>アラ</t>
    </rPh>
    <rPh sb="8" eb="10">
      <t>カチ</t>
    </rPh>
    <rPh sb="13" eb="15">
      <t>ケンキュウ</t>
    </rPh>
    <rPh sb="15" eb="17">
      <t>カイハツ</t>
    </rPh>
    <rPh sb="17" eb="19">
      <t>シエン</t>
    </rPh>
    <rPh sb="19" eb="22">
      <t>ホジョキン</t>
    </rPh>
    <phoneticPr fontId="1"/>
  </si>
  <si>
    <t>令和５年度新たな価値づくり研究開発支援補助金</t>
  </si>
  <si>
    <t>令和７年１月分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</si>
  <si>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令和７年２月分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</si>
  <si>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令和○年度新たな価値づくり研究開発支援補助金</t>
    <rPh sb="0" eb="2">
      <t>レイワ</t>
    </rPh>
    <rPh sb="3" eb="5">
      <t>ネンド</t>
    </rPh>
    <rPh sb="5" eb="6">
      <t>アラ</t>
    </rPh>
    <rPh sb="8" eb="10">
      <t>カチ</t>
    </rPh>
    <rPh sb="13" eb="15">
      <t>ケンキュウ</t>
    </rPh>
    <rPh sb="15" eb="17">
      <t>カイハツ</t>
    </rPh>
    <rPh sb="17" eb="19">
      <t>シエン</t>
    </rPh>
    <rPh sb="19" eb="22">
      <t>ホジョキン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</si>
  <si>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</si>
  <si>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</si>
  <si>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</si>
  <si>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</si>
  <si>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</si>
  <si>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春分の日</t>
    <rPh sb="0" eb="2">
      <t>シュンブン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</si>
  <si>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</si>
  <si>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</si>
  <si>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</si>
  <si>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</si>
  <si>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</si>
  <si>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令和６年６月分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</si>
  <si>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令和６年７月分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</si>
  <si>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令和６年８月分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</si>
  <si>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令和６年９月分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</si>
  <si>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令和６年10月分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</si>
  <si>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令和６年11月分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</si>
  <si>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令和６年12月分</t>
    <rPh sb="0" eb="2">
      <t>レイワ</t>
    </rPh>
    <rPh sb="3" eb="4">
      <t>ネン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</si>
</sst>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h]:mm"/>
    <numFmt numFmtId="177" formatCode="m/d"/>
    <numFmt numFmtId="178" formatCode="0.00_ "/>
  </numFmts>
  <fonts count="2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u/>
      <sz val="11"/>
      <color indexed="12"/>
      <name val="ＭＳ 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9"/>
      <color indexed="12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1"/>
      <color indexed="12"/>
      <name val="ＭＳ 明朝"/>
      <family val="1"/>
    </font>
    <font>
      <sz val="9"/>
      <color indexed="10"/>
      <name val="ＭＳ 明朝"/>
      <family val="1"/>
    </font>
    <font>
      <b/>
      <sz val="9"/>
      <color indexed="10"/>
      <name val="ＭＳ 明朝"/>
      <family val="1"/>
    </font>
    <font>
      <sz val="8"/>
      <color indexed="12"/>
      <name val="ＭＳ 明朝"/>
      <family val="1"/>
    </font>
    <font>
      <sz val="10"/>
      <color auto="1"/>
      <name val="ＭＳ Ｐゴシック"/>
      <family val="3"/>
    </font>
    <font>
      <sz val="12"/>
      <color indexed="12"/>
      <name val="ＭＳ 明朝"/>
      <family val="1"/>
    </font>
    <font>
      <sz val="11"/>
      <color auto="1"/>
      <name val="BIZ UDゴシック"/>
      <family val="3"/>
    </font>
    <font>
      <sz val="10"/>
      <color rgb="FF222222"/>
      <name val="BIZ UDゴシック"/>
      <family val="3"/>
    </font>
    <font>
      <sz val="8"/>
      <color rgb="FF333333"/>
      <name val="BIZ UDゴシック"/>
      <family val="3"/>
    </font>
    <font>
      <sz val="12"/>
      <color auto="1"/>
      <name val="BIZ UD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49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justify" vertical="center" shrinkToFit="1"/>
    </xf>
    <xf numFmtId="22" fontId="2" fillId="0" borderId="2" xfId="0" applyNumberFormat="1" applyFont="1" applyFill="1" applyBorder="1" applyAlignment="1" applyProtection="1">
      <alignment horizontal="justify" vertical="center" shrinkToFit="1"/>
    </xf>
    <xf numFmtId="49" fontId="2" fillId="0" borderId="2" xfId="0" applyNumberFormat="1" applyFont="1" applyFill="1" applyBorder="1" applyAlignment="1" applyProtection="1">
      <alignment horizontal="right" vertical="center" shrinkToFit="1"/>
    </xf>
    <xf numFmtId="49" fontId="6" fillId="2" borderId="3" xfId="0" applyNumberFormat="1" applyFont="1" applyFill="1" applyBorder="1" applyAlignment="1" applyProtection="1">
      <alignment horizontal="center" vertical="center" wrapText="1" shrinkToFit="1"/>
    </xf>
    <xf numFmtId="49" fontId="6" fillId="2" borderId="4" xfId="0" applyNumberFormat="1" applyFont="1" applyFill="1" applyBorder="1" applyAlignment="1" applyProtection="1">
      <alignment horizontal="center" vertical="center" wrapText="1" shrinkToFit="1"/>
    </xf>
    <xf numFmtId="177" fontId="2" fillId="3" borderId="5" xfId="0" applyNumberFormat="1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Border="1" applyAlignment="1" applyProtection="1">
      <alignment horizontal="center" shrinkToFit="1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22" fontId="2" fillId="0" borderId="0" xfId="0" applyNumberFormat="1" applyFont="1" applyBorder="1" applyAlignment="1" applyProtection="1">
      <alignment horizontal="justify" vertical="center" shrinkToFit="1"/>
    </xf>
    <xf numFmtId="49" fontId="2" fillId="0" borderId="0" xfId="0" applyNumberFormat="1" applyFont="1" applyBorder="1" applyAlignment="1" applyProtection="1">
      <alignment horizontal="justify"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49" fontId="6" fillId="2" borderId="10" xfId="0" applyNumberFormat="1" applyFont="1" applyFill="1" applyBorder="1" applyAlignment="1" applyProtection="1">
      <alignment horizontal="center" vertical="center" wrapText="1" shrinkToFit="1"/>
    </xf>
    <xf numFmtId="49" fontId="6" fillId="2" borderId="11" xfId="0" applyNumberFormat="1" applyFont="1" applyFill="1" applyBorder="1" applyAlignment="1" applyProtection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</xf>
    <xf numFmtId="49" fontId="6" fillId="2" borderId="16" xfId="0" applyNumberFormat="1" applyFont="1" applyFill="1" applyBorder="1" applyAlignment="1" applyProtection="1">
      <alignment horizontal="center" vertical="center" shrinkToFit="1"/>
    </xf>
    <xf numFmtId="176" fontId="7" fillId="3" borderId="17" xfId="0" applyNumberFormat="1" applyFont="1" applyFill="1" applyBorder="1" applyAlignment="1" applyProtection="1">
      <alignment vertical="center" shrinkToFit="1"/>
      <protection locked="0"/>
    </xf>
    <xf numFmtId="176" fontId="7" fillId="0" borderId="18" xfId="0" applyNumberFormat="1" applyFont="1" applyFill="1" applyBorder="1" applyAlignment="1" applyProtection="1">
      <alignment vertical="center" shrinkToFit="1"/>
      <protection locked="0"/>
    </xf>
    <xf numFmtId="176" fontId="7" fillId="0" borderId="17" xfId="0" applyNumberFormat="1" applyFont="1" applyFill="1" applyBorder="1" applyAlignment="1" applyProtection="1">
      <alignment vertical="center" shrinkToFit="1"/>
      <protection locked="0"/>
    </xf>
    <xf numFmtId="176" fontId="7" fillId="0" borderId="19" xfId="0" applyNumberFormat="1" applyFont="1" applyFill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49" fontId="7" fillId="0" borderId="20" xfId="0" applyNumberFormat="1" applyFont="1" applyFill="1" applyBorder="1" applyAlignment="1" applyProtection="1">
      <alignment vertical="center" shrinkToFit="1"/>
      <protection locked="0"/>
    </xf>
    <xf numFmtId="49" fontId="7" fillId="0" borderId="21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</xf>
    <xf numFmtId="49" fontId="6" fillId="2" borderId="23" xfId="0" applyNumberFormat="1" applyFont="1" applyFill="1" applyBorder="1" applyAlignment="1" applyProtection="1">
      <alignment horizontal="center" vertical="center" shrinkToFit="1"/>
    </xf>
    <xf numFmtId="176" fontId="7" fillId="3" borderId="24" xfId="0" applyNumberFormat="1" applyFont="1" applyFill="1" applyBorder="1" applyAlignment="1" applyProtection="1">
      <alignment vertical="center" shrinkToFit="1"/>
      <protection locked="0"/>
    </xf>
    <xf numFmtId="176" fontId="7" fillId="0" borderId="25" xfId="0" applyNumberFormat="1" applyFont="1" applyFill="1" applyBorder="1" applyAlignment="1" applyProtection="1">
      <alignment vertical="center" shrinkToFit="1"/>
      <protection locked="0"/>
    </xf>
    <xf numFmtId="176" fontId="7" fillId="0" borderId="24" xfId="0" applyNumberFormat="1" applyFont="1" applyFill="1" applyBorder="1" applyAlignment="1" applyProtection="1">
      <alignment vertical="center" shrinkToFit="1"/>
      <protection locked="0"/>
    </xf>
    <xf numFmtId="176" fontId="7" fillId="0" borderId="14" xfId="0" applyNumberFormat="1" applyFont="1" applyFill="1" applyBorder="1" applyAlignment="1" applyProtection="1">
      <alignment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</xf>
    <xf numFmtId="0" fontId="8" fillId="0" borderId="20" xfId="0" applyFont="1" applyBorder="1"/>
    <xf numFmtId="0" fontId="10" fillId="0" borderId="21" xfId="0" applyFont="1" applyFill="1" applyBorder="1" applyAlignment="1" applyProtection="1">
      <alignment vertical="center" shrinkToFit="1"/>
      <protection locked="0"/>
    </xf>
    <xf numFmtId="176" fontId="7" fillId="3" borderId="18" xfId="0" applyNumberFormat="1" applyFont="1" applyFill="1" applyBorder="1" applyAlignment="1" applyProtection="1">
      <alignment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center" vertical="center" shrinkToFit="1"/>
    </xf>
    <xf numFmtId="176" fontId="7" fillId="3" borderId="25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27" xfId="0" applyNumberFormat="1" applyFont="1" applyFill="1" applyBorder="1" applyAlignment="1" applyProtection="1">
      <alignment horizontal="center" vertical="center" wrapText="1" shrinkToFit="1"/>
    </xf>
    <xf numFmtId="49" fontId="6" fillId="2" borderId="28" xfId="0" applyNumberFormat="1" applyFont="1" applyFill="1" applyBorder="1" applyAlignment="1" applyProtection="1">
      <alignment horizontal="center" vertical="center" wrapText="1" shrinkToFit="1"/>
    </xf>
    <xf numFmtId="176" fontId="7" fillId="0" borderId="29" xfId="0" applyNumberFormat="1" applyFont="1" applyFill="1" applyBorder="1" applyAlignment="1" applyProtection="1">
      <alignment vertical="center" shrinkToFit="1"/>
      <protection locked="0"/>
    </xf>
    <xf numFmtId="176" fontId="7" fillId="3" borderId="29" xfId="0" applyNumberFormat="1" applyFont="1" applyFill="1" applyBorder="1" applyAlignment="1" applyProtection="1">
      <alignment vertical="center" shrinkToFit="1"/>
      <protection locked="0"/>
    </xf>
    <xf numFmtId="176" fontId="7" fillId="0" borderId="28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176" fontId="11" fillId="4" borderId="30" xfId="0" applyNumberFormat="1" applyFont="1" applyFill="1" applyBorder="1" applyAlignment="1" applyProtection="1">
      <alignment horizontal="right" vertical="center" shrinkToFit="1"/>
    </xf>
    <xf numFmtId="176" fontId="11" fillId="4" borderId="28" xfId="0" applyNumberFormat="1" applyFont="1" applyFill="1" applyBorder="1" applyAlignment="1" applyProtection="1">
      <alignment horizontal="right" vertical="center" shrinkToFit="1"/>
    </xf>
    <xf numFmtId="176" fontId="12" fillId="4" borderId="31" xfId="0" applyNumberFormat="1" applyFont="1" applyFill="1" applyBorder="1" applyAlignment="1" applyProtection="1">
      <alignment horizontal="right" vertical="center" shrinkToFit="1"/>
    </xf>
    <xf numFmtId="49" fontId="2" fillId="0" borderId="21" xfId="0" applyNumberFormat="1" applyFont="1" applyFill="1" applyBorder="1" applyAlignment="1" applyProtection="1">
      <alignment horizontal="right" vertical="center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49" fontId="13" fillId="3" borderId="33" xfId="0" applyNumberFormat="1" applyFont="1" applyFill="1" applyBorder="1" applyAlignment="1" applyProtection="1">
      <alignment vertical="center" wrapText="1" shrinkToFit="1"/>
      <protection locked="0"/>
    </xf>
    <xf numFmtId="49" fontId="13" fillId="0" borderId="6" xfId="0" applyNumberFormat="1" applyFont="1" applyFill="1" applyBorder="1" applyAlignment="1" applyProtection="1">
      <alignment vertical="center" wrapText="1" shrinkToFit="1"/>
      <protection locked="0"/>
    </xf>
    <xf numFmtId="49" fontId="13" fillId="0" borderId="7" xfId="0" applyNumberFormat="1" applyFont="1" applyFill="1" applyBorder="1" applyAlignment="1" applyProtection="1">
      <alignment vertical="center" wrapText="1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49" fontId="6" fillId="0" borderId="38" xfId="0" applyNumberFormat="1" applyFont="1" applyFill="1" applyBorder="1" applyAlignment="1" applyProtection="1">
      <alignment horizontal="center" vertical="center"/>
    </xf>
    <xf numFmtId="49" fontId="3" fillId="0" borderId="39" xfId="0" applyNumberFormat="1" applyFont="1" applyBorder="1" applyAlignment="1" applyProtection="1">
      <alignment horizontal="center" shrinkToFit="1"/>
    </xf>
    <xf numFmtId="49" fontId="9" fillId="0" borderId="40" xfId="0" applyNumberFormat="1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/>
    <xf numFmtId="0" fontId="8" fillId="0" borderId="42" xfId="0" applyFont="1" applyFill="1" applyBorder="1" applyAlignment="1" applyProtection="1">
      <alignment vertical="center" shrinkToFit="1"/>
      <protection locked="0"/>
    </xf>
    <xf numFmtId="49" fontId="7" fillId="0" borderId="42" xfId="0" applyNumberFormat="1" applyFont="1" applyFill="1" applyBorder="1" applyAlignment="1" applyProtection="1">
      <alignment vertical="center" shrinkToFit="1"/>
      <protection locked="0"/>
    </xf>
    <xf numFmtId="49" fontId="2" fillId="0" borderId="40" xfId="0" applyNumberFormat="1" applyFont="1" applyFill="1" applyBorder="1" applyAlignment="1" applyProtection="1">
      <alignment vertical="center" shrinkToFit="1"/>
    </xf>
    <xf numFmtId="49" fontId="6" fillId="2" borderId="43" xfId="0" applyNumberFormat="1" applyFont="1" applyFill="1" applyBorder="1" applyAlignment="1" applyProtection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49" fontId="13" fillId="3" borderId="30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178" fontId="12" fillId="0" borderId="4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49" fontId="9" fillId="0" borderId="0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4" xfId="0" applyNumberFormat="1" applyFont="1" applyFill="1" applyBorder="1" applyAlignment="1" applyProtection="1">
      <alignment horizontal="center" vertical="center" wrapText="1" shrinkToFit="1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 applyProtection="1">
      <alignment horizontal="center" vertical="center" wrapText="1" shrinkToFit="1"/>
    </xf>
    <xf numFmtId="49" fontId="5" fillId="2" borderId="11" xfId="0" applyNumberFormat="1" applyFont="1" applyFill="1" applyBorder="1" applyAlignment="1" applyProtection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49" fontId="10" fillId="0" borderId="20" xfId="0" applyNumberFormat="1" applyFont="1" applyFill="1" applyBorder="1" applyAlignment="1" applyProtection="1">
      <alignment vertical="center" shrinkToFit="1"/>
      <protection locked="0"/>
    </xf>
    <xf numFmtId="49" fontId="10" fillId="0" borderId="21" xfId="0" applyNumberFormat="1" applyFont="1" applyFill="1" applyBorder="1" applyAlignment="1" applyProtection="1">
      <alignment vertical="center" shrinkToFit="1"/>
      <protection locked="0"/>
    </xf>
    <xf numFmtId="49" fontId="10" fillId="0" borderId="0" xfId="0" applyNumberFormat="1" applyFont="1" applyFill="1" applyBorder="1" applyAlignment="1" applyProtection="1">
      <alignment vertical="center" shrinkToFit="1"/>
      <protection locked="0"/>
    </xf>
    <xf numFmtId="49" fontId="5" fillId="2" borderId="22" xfId="0" applyNumberFormat="1" applyFont="1" applyFill="1" applyBorder="1" applyAlignment="1" applyProtection="1">
      <alignment horizontal="center" vertical="center" shrinkToFit="1"/>
    </xf>
    <xf numFmtId="49" fontId="5" fillId="2" borderId="26" xfId="0" applyNumberFormat="1" applyFont="1" applyFill="1" applyBorder="1" applyAlignment="1" applyProtection="1">
      <alignment horizontal="center" vertical="center" shrinkToFit="1"/>
    </xf>
    <xf numFmtId="49" fontId="2" fillId="2" borderId="27" xfId="0" applyNumberFormat="1" applyFont="1" applyFill="1" applyBorder="1" applyAlignment="1" applyProtection="1">
      <alignment horizontal="center" vertical="center" wrapText="1" shrinkToFit="1"/>
    </xf>
    <xf numFmtId="49" fontId="2" fillId="2" borderId="28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49" fontId="6" fillId="0" borderId="34" xfId="0" applyNumberFormat="1" applyFont="1" applyFill="1" applyBorder="1" applyAlignment="1" applyProtection="1">
      <alignment horizontal="center" vertical="center" wrapText="1" shrinkToFit="1"/>
    </xf>
    <xf numFmtId="49" fontId="15" fillId="0" borderId="21" xfId="0" applyNumberFormat="1" applyFont="1" applyFill="1" applyBorder="1" applyAlignment="1" applyProtection="1">
      <alignment vertical="center" shrinkToFit="1"/>
      <protection locked="0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49" fontId="15" fillId="0" borderId="42" xfId="0" applyNumberFormat="1" applyFont="1" applyFill="1" applyBorder="1" applyAlignment="1" applyProtection="1">
      <alignment vertical="center" shrinkToFit="1"/>
      <protection locked="0"/>
    </xf>
    <xf numFmtId="49" fontId="5" fillId="2" borderId="43" xfId="0" applyNumberFormat="1" applyFont="1" applyFill="1" applyBorder="1" applyAlignment="1" applyProtection="1">
      <alignment horizontal="center" vertical="center" wrapText="1" shrinkToFit="1"/>
    </xf>
    <xf numFmtId="0" fontId="14" fillId="0" borderId="44" xfId="0" applyFont="1" applyBorder="1" applyAlignment="1">
      <alignment horizontal="center" vertical="center" wrapText="1" shrinkToFit="1"/>
    </xf>
    <xf numFmtId="178" fontId="12" fillId="6" borderId="45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shrinkToFit="1"/>
      <protection locked="0"/>
    </xf>
    <xf numFmtId="4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justify" vertical="center" shrinkToFit="1"/>
      <protection locked="0"/>
    </xf>
    <xf numFmtId="22" fontId="2" fillId="0" borderId="2" xfId="0" applyNumberFormat="1" applyFont="1" applyFill="1" applyBorder="1" applyAlignment="1" applyProtection="1">
      <alignment horizontal="justify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2" fillId="3" borderId="5" xfId="0" applyNumberFormat="1" applyFont="1" applyFill="1" applyBorder="1" applyAlignment="1" applyProtection="1">
      <alignment horizontal="center" vertical="center"/>
      <protection locked="0"/>
    </xf>
    <xf numFmtId="177" fontId="2" fillId="3" borderId="6" xfId="0" applyNumberFormat="1" applyFont="1" applyFill="1" applyBorder="1" applyAlignment="1" applyProtection="1">
      <alignment horizontal="center" vertical="center"/>
      <protection locked="0"/>
    </xf>
    <xf numFmtId="177" fontId="2" fillId="7" borderId="5" xfId="0" applyNumberFormat="1" applyFont="1" applyFill="1" applyBorder="1" applyAlignment="1" applyProtection="1">
      <alignment horizontal="center" vertical="center"/>
      <protection locked="0"/>
    </xf>
    <xf numFmtId="177" fontId="2" fillId="7" borderId="6" xfId="0" applyNumberFormat="1" applyFont="1" applyFill="1" applyBorder="1" applyAlignment="1" applyProtection="1">
      <alignment horizontal="center" vertical="center"/>
      <protection locked="0"/>
    </xf>
    <xf numFmtId="177" fontId="2" fillId="5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177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 applyProtection="1">
      <alignment horizontal="center" shrinkToFit="1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22" fontId="2" fillId="0" borderId="0" xfId="0" applyNumberFormat="1" applyFont="1" applyBorder="1" applyAlignment="1" applyProtection="1">
      <alignment horizontal="justify" vertical="center" shrinkToFit="1"/>
      <protection locked="0"/>
    </xf>
    <xf numFmtId="49" fontId="2" fillId="0" borderId="0" xfId="0" applyNumberFormat="1" applyFont="1" applyBorder="1" applyAlignment="1" applyProtection="1">
      <alignment horizontal="justify"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49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Border="1" applyProtection="1">
      <protection locked="0"/>
    </xf>
    <xf numFmtId="49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49" fontId="6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1" xfId="0" applyNumberFormat="1" applyFont="1" applyFill="1" applyBorder="1" applyAlignment="1" applyProtection="1">
      <alignment horizontal="right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32" xfId="0" applyFont="1" applyBorder="1" applyAlignment="1" applyProtection="1">
      <alignment horizontal="center" vertical="center" wrapText="1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9" xfId="0" applyFont="1" applyBorder="1" applyAlignment="1" applyProtection="1">
      <alignment horizontal="center" vertical="center" wrapText="1" shrinkToFit="1"/>
      <protection locked="0"/>
    </xf>
    <xf numFmtId="0" fontId="14" fillId="0" borderId="35" xfId="0" applyFont="1" applyBorder="1" applyAlignment="1" applyProtection="1">
      <alignment horizontal="center" vertical="center" wrapText="1" shrinkToFit="1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shrinkToFit="1"/>
      <protection locked="0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Protection="1">
      <protection locked="0"/>
    </xf>
    <xf numFmtId="49" fontId="2" fillId="0" borderId="40" xfId="0" applyNumberFormat="1" applyFont="1" applyFill="1" applyBorder="1" applyAlignment="1" applyProtection="1">
      <alignment vertical="center" shrinkToFit="1"/>
      <protection locked="0"/>
    </xf>
    <xf numFmtId="49" fontId="5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44" xfId="0" applyFont="1" applyBorder="1" applyAlignment="1" applyProtection="1">
      <alignment horizontal="center" vertical="center" wrapText="1" shrinkToFit="1"/>
      <protection locked="0"/>
    </xf>
    <xf numFmtId="177" fontId="2" fillId="8" borderId="5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177" fontId="2" fillId="7" borderId="5" xfId="0" applyNumberFormat="1" applyFont="1" applyFill="1" applyBorder="1" applyAlignment="1">
      <alignment horizontal="center" vertical="center"/>
    </xf>
    <xf numFmtId="177" fontId="2" fillId="5" borderId="6" xfId="0" applyNumberFormat="1" applyFont="1" applyFill="1" applyBorder="1" applyAlignment="1">
      <alignment horizontal="center" vertical="center"/>
    </xf>
    <xf numFmtId="177" fontId="2" fillId="3" borderId="46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 shrinkToFit="1"/>
    </xf>
    <xf numFmtId="0" fontId="2" fillId="7" borderId="1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 shrinkToFit="1"/>
    </xf>
    <xf numFmtId="176" fontId="7" fillId="0" borderId="49" xfId="0" applyNumberFormat="1" applyFont="1" applyFill="1" applyBorder="1" applyAlignment="1" applyProtection="1">
      <alignment vertical="center" shrinkToFit="1"/>
      <protection locked="0"/>
    </xf>
    <xf numFmtId="0" fontId="8" fillId="0" borderId="48" xfId="0" applyFont="1" applyBorder="1" applyAlignment="1" applyProtection="1">
      <alignment vertical="center" shrinkToFit="1"/>
    </xf>
    <xf numFmtId="176" fontId="7" fillId="0" borderId="50" xfId="0" applyNumberFormat="1" applyFont="1" applyFill="1" applyBorder="1" applyAlignment="1" applyProtection="1">
      <alignment vertical="center" shrinkToFit="1"/>
      <protection locked="0"/>
    </xf>
    <xf numFmtId="176" fontId="7" fillId="0" borderId="51" xfId="0" applyNumberFormat="1" applyFont="1" applyFill="1" applyBorder="1" applyAlignment="1" applyProtection="1">
      <alignment vertical="center" shrinkToFit="1"/>
      <protection locked="0"/>
    </xf>
    <xf numFmtId="0" fontId="8" fillId="0" borderId="38" xfId="0" applyFont="1" applyBorder="1" applyAlignment="1" applyProtection="1">
      <alignment vertical="center" shrinkToFit="1"/>
    </xf>
    <xf numFmtId="0" fontId="16" fillId="0" borderId="0" xfId="0" applyFont="1"/>
    <xf numFmtId="14" fontId="17" fillId="9" borderId="52" xfId="0" applyNumberFormat="1" applyFont="1" applyFill="1" applyBorder="1" applyAlignment="1">
      <alignment horizontal="left" vertical="center"/>
    </xf>
    <xf numFmtId="31" fontId="18" fillId="0" borderId="53" xfId="0" applyNumberFormat="1" applyFont="1" applyBorder="1" applyAlignment="1">
      <alignment horizontal="left" vertical="center" wrapText="1"/>
    </xf>
    <xf numFmtId="0" fontId="19" fillId="9" borderId="54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left" vertical="center" wrapText="1"/>
    </xf>
  </cellXfs>
  <cellStyles count="1">
    <cellStyle name="標準" xfId="0" builtinId="0"/>
  </cellStyles>
  <dxfs count="223">
    <dxf>
      <font>
        <name val="BIZ UDゴシック"/>
        <b val="0"/>
        <i val="0"/>
        <strike val="0"/>
        <color auto="1"/>
        <sz val="12"/>
        <u val="none"/>
        <vertAlign val="baseline"/>
      </font>
      <fill>
        <patternFill patternType="none">
          <fgColor indexed="64"/>
          <bgColor auto="1"/>
        </patternFill>
      </fill>
      <alignment horizontal="center" vertical="center" readingOrder="0"/>
      <border>
        <left/>
        <right/>
        <top/>
        <bottom style="thin">
          <color rgb="FF000000"/>
        </bottom>
        <diagonal/>
      </border>
    </dxf>
    <dxf>
      <font>
        <name val="BIZ UDゴシック"/>
        <b val="0"/>
        <i val="0"/>
        <strike val="0"/>
        <color rgb="FF222222"/>
        <sz val="10"/>
        <u val="none"/>
        <vertAlign val="baseline"/>
      </font>
      <numFmt numFmtId="19" formatCode="yyyy/m/d"/>
      <fill>
        <patternFill patternType="none">
          <fgColor indexed="64"/>
          <bgColor auto="1"/>
        </patternFill>
      </fill>
      <alignment horizontal="left" vertical="center" readingOrder="0"/>
      <border>
        <left/>
        <right style="thin">
          <color rgb="FF000000"/>
        </right>
        <top/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border>
        <bottom style="thin">
          <color rgb="FF000000"/>
        </bottom>
      </border>
    </dxf>
    <dxf>
      <font>
        <name val="BIZ UDゴシック"/>
        <strike val="0"/>
        <u val="none"/>
        <vertAlign val="baseline"/>
      </font>
      <fill>
        <patternFill patternType="none">
          <fgColor indexed="64"/>
          <bgColor auto="1"/>
        </patternFill>
      </fill>
    </dxf>
    <dxf>
      <font>
        <name val="BIZ UDゴシック"/>
        <strike val="0"/>
        <u val="none"/>
        <vertAlign val="baseline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4" tint="0.4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テーブル1" displayName="テーブル1" ref="A1:B16" totalsRowShown="0" headerRowDxfId="5" dataDxfId="4" headerRowBorderDxfId="3" tableBorderDxfId="2">
  <autoFilter ref="A1:B16"/>
  <tableColumns count="2">
    <tableColumn id="1" name="日付" dataDxfId="1"/>
    <tableColumn id="2" name="名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3:M46"/>
  <sheetViews>
    <sheetView view="pageBreakPreview" zoomScaleSheetLayoutView="100" workbookViewId="0">
      <selection activeCell="D6" sqref="D6:K6"/>
    </sheetView>
  </sheetViews>
  <sheetFormatPr defaultColWidth="9" defaultRowHeight="19.350000000000001" customHeight="1"/>
  <cols>
    <col min="1" max="1" width="6" style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6384" width="9" style="3"/>
  </cols>
  <sheetData>
    <row r="3" spans="1:13" ht="28.5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3" ht="20.25" customHeight="1">
      <c r="A4" s="6" t="s">
        <v>50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3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3" ht="20.25" customHeight="1">
      <c r="A6" s="8" t="s">
        <v>23</v>
      </c>
      <c r="B6" s="21"/>
      <c r="C6" s="21"/>
      <c r="D6" s="39" t="s">
        <v>73</v>
      </c>
      <c r="E6" s="49"/>
      <c r="F6" s="49"/>
      <c r="G6" s="49"/>
      <c r="H6" s="49"/>
      <c r="I6" s="49"/>
      <c r="J6" s="49"/>
      <c r="K6" s="81"/>
    </row>
    <row r="7" spans="1:13" ht="20.25" customHeight="1">
      <c r="A7" s="9" t="s">
        <v>25</v>
      </c>
      <c r="B7" s="22"/>
      <c r="C7" s="22"/>
      <c r="D7" s="40" t="s">
        <v>36</v>
      </c>
      <c r="E7" s="50"/>
      <c r="F7" s="50"/>
      <c r="G7" s="50"/>
      <c r="H7" s="50"/>
      <c r="I7" s="50"/>
      <c r="J7" s="50"/>
      <c r="K7" s="82"/>
      <c r="M7" s="94"/>
    </row>
    <row r="8" spans="1:13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3" ht="20.25" customHeight="1">
      <c r="A9" s="8" t="s">
        <v>19</v>
      </c>
      <c r="B9" s="23"/>
      <c r="C9" s="23"/>
      <c r="D9" s="40" t="s">
        <v>32</v>
      </c>
      <c r="E9" s="50"/>
      <c r="F9" s="50"/>
      <c r="G9" s="50"/>
      <c r="H9" s="50"/>
      <c r="I9" s="50"/>
      <c r="J9" s="50"/>
      <c r="K9" s="82"/>
      <c r="L9" s="92"/>
    </row>
    <row r="10" spans="1:13" ht="20.25" customHeight="1">
      <c r="A10" s="10" t="s">
        <v>12</v>
      </c>
      <c r="B10" s="24"/>
      <c r="C10" s="24"/>
      <c r="D10" s="40" t="s">
        <v>43</v>
      </c>
      <c r="E10" s="40"/>
      <c r="F10" s="40"/>
      <c r="G10" s="40"/>
      <c r="H10" s="40"/>
      <c r="I10" s="65" t="s">
        <v>35</v>
      </c>
      <c r="J10" s="40" t="s">
        <v>22</v>
      </c>
      <c r="K10" s="83"/>
      <c r="M10" s="91"/>
    </row>
    <row r="11" spans="1:13" ht="20.25" customHeight="1">
      <c r="A11" s="10"/>
      <c r="B11" s="24"/>
      <c r="C11" s="24" t="s">
        <v>15</v>
      </c>
      <c r="D11" s="41" t="s">
        <v>6</v>
      </c>
      <c r="E11" s="41"/>
      <c r="F11" s="41"/>
      <c r="G11" s="41"/>
      <c r="H11" s="61"/>
      <c r="I11" s="24" t="s">
        <v>10</v>
      </c>
      <c r="J11" s="41" t="s">
        <v>6</v>
      </c>
      <c r="K11" s="84"/>
    </row>
    <row r="12" spans="1:13" s="4" customFormat="1" ht="20.25" customHeight="1">
      <c r="A12" s="11" t="s">
        <v>2</v>
      </c>
      <c r="B12" s="25" t="s">
        <v>5</v>
      </c>
      <c r="C12" s="31" t="s">
        <v>38</v>
      </c>
      <c r="D12" s="42"/>
      <c r="E12" s="42"/>
      <c r="F12" s="52"/>
      <c r="G12" s="55" t="s">
        <v>18</v>
      </c>
      <c r="H12" s="55" t="s">
        <v>42</v>
      </c>
      <c r="I12" s="66" t="s">
        <v>41</v>
      </c>
      <c r="J12" s="72"/>
      <c r="K12" s="85" t="s">
        <v>39</v>
      </c>
      <c r="L12" s="93"/>
      <c r="M12" s="4"/>
    </row>
    <row r="13" spans="1:13" s="4" customFormat="1" ht="20.25" customHeight="1">
      <c r="A13" s="12"/>
      <c r="B13" s="26"/>
      <c r="C13" s="32" t="s">
        <v>13</v>
      </c>
      <c r="D13" s="43" t="s">
        <v>7</v>
      </c>
      <c r="E13" s="32" t="s">
        <v>13</v>
      </c>
      <c r="F13" s="43" t="s">
        <v>7</v>
      </c>
      <c r="G13" s="56"/>
      <c r="H13" s="56"/>
      <c r="I13" s="67"/>
      <c r="J13" s="73"/>
      <c r="K13" s="86"/>
      <c r="L13" s="93"/>
      <c r="M13" s="4"/>
    </row>
    <row r="14" spans="1:13" ht="20.25" customHeight="1">
      <c r="A14" s="13">
        <v>44105</v>
      </c>
      <c r="B14" s="27" t="s">
        <v>29</v>
      </c>
      <c r="C14" s="33">
        <v>0.375</v>
      </c>
      <c r="D14" s="44">
        <v>0.5</v>
      </c>
      <c r="E14" s="33">
        <v>0.54166666666666663</v>
      </c>
      <c r="F14" s="53">
        <v>0.71875</v>
      </c>
      <c r="G14" s="57">
        <v>0</v>
      </c>
      <c r="H14" s="62">
        <f>(D14-C14)+(F14-E14)-G14</f>
        <v>0.30208333333333337</v>
      </c>
      <c r="I14" s="68" t="s">
        <v>31</v>
      </c>
      <c r="J14" s="74"/>
      <c r="K14" s="87"/>
    </row>
    <row r="15" spans="1:13" ht="20.25" customHeight="1">
      <c r="A15" s="14">
        <f t="shared" ref="A15:A43" si="0">A14+1</f>
        <v>44106</v>
      </c>
      <c r="B15" s="28" t="s">
        <v>45</v>
      </c>
      <c r="C15" s="34">
        <v>0.375</v>
      </c>
      <c r="D15" s="45">
        <v>0.45833333333333331</v>
      </c>
      <c r="E15" s="34">
        <v>0.54166666666666663</v>
      </c>
      <c r="F15" s="45">
        <v>0.72916666666666663</v>
      </c>
      <c r="G15" s="57">
        <v>0</v>
      </c>
      <c r="H15" s="62">
        <f>(D15-C15)+(F15-E15)-G15</f>
        <v>0.27083333333333331</v>
      </c>
      <c r="I15" s="69" t="s">
        <v>8</v>
      </c>
      <c r="J15" s="75"/>
      <c r="K15" s="88"/>
    </row>
    <row r="16" spans="1:13" ht="20.25" customHeight="1">
      <c r="A16" s="13">
        <f t="shared" si="0"/>
        <v>44107</v>
      </c>
      <c r="B16" s="27" t="s">
        <v>1</v>
      </c>
      <c r="C16" s="34"/>
      <c r="D16" s="45"/>
      <c r="E16" s="34"/>
      <c r="F16" s="45"/>
      <c r="G16" s="57"/>
      <c r="H16" s="62"/>
      <c r="I16" s="69"/>
      <c r="J16" s="75"/>
      <c r="K16" s="88"/>
    </row>
    <row r="17" spans="1:11" ht="20.25" customHeight="1">
      <c r="A17" s="14">
        <f t="shared" si="0"/>
        <v>44108</v>
      </c>
      <c r="B17" s="28" t="s">
        <v>3</v>
      </c>
      <c r="C17" s="35"/>
      <c r="D17" s="46"/>
      <c r="E17" s="34"/>
      <c r="F17" s="45"/>
      <c r="G17" s="57"/>
      <c r="H17" s="62"/>
      <c r="I17" s="69"/>
      <c r="J17" s="75"/>
      <c r="K17" s="88"/>
    </row>
    <row r="18" spans="1:11" ht="20.25" customHeight="1">
      <c r="A18" s="13">
        <f t="shared" si="0"/>
        <v>44109</v>
      </c>
      <c r="B18" s="27" t="s">
        <v>28</v>
      </c>
      <c r="C18" s="34">
        <v>0.375</v>
      </c>
      <c r="D18" s="45">
        <v>0.5</v>
      </c>
      <c r="E18" s="34">
        <v>0.54166666666666663</v>
      </c>
      <c r="F18" s="45">
        <v>0.625</v>
      </c>
      <c r="G18" s="57">
        <v>2.0833333333333332e-002</v>
      </c>
      <c r="H18" s="62">
        <f>(D18-C18)+(F18-E18)-G18</f>
        <v>0.18750000000000003</v>
      </c>
      <c r="I18" s="69" t="s">
        <v>24</v>
      </c>
      <c r="J18" s="75"/>
      <c r="K18" s="88"/>
    </row>
    <row r="19" spans="1:11" ht="20.25" customHeight="1">
      <c r="A19" s="14">
        <f t="shared" si="0"/>
        <v>44110</v>
      </c>
      <c r="B19" s="28" t="s">
        <v>27</v>
      </c>
      <c r="C19" s="33"/>
      <c r="D19" s="44"/>
      <c r="E19" s="34">
        <v>0.54166666666666663</v>
      </c>
      <c r="F19" s="45">
        <v>0.70833333333333337</v>
      </c>
      <c r="G19" s="57">
        <v>6.25e-002</v>
      </c>
      <c r="H19" s="62">
        <f>(D19-C19)+(F19-E19)-G19</f>
        <v>0.10416666666666674</v>
      </c>
      <c r="I19" s="69" t="s">
        <v>40</v>
      </c>
      <c r="J19" s="75"/>
      <c r="K19" s="88"/>
    </row>
    <row r="20" spans="1:11" ht="20.25" customHeight="1">
      <c r="A20" s="13">
        <f t="shared" si="0"/>
        <v>44111</v>
      </c>
      <c r="B20" s="27" t="s">
        <v>4</v>
      </c>
      <c r="C20" s="33"/>
      <c r="D20" s="44"/>
      <c r="E20" s="51"/>
      <c r="F20" s="53"/>
      <c r="G20" s="58"/>
      <c r="H20" s="62"/>
      <c r="I20" s="69"/>
      <c r="J20" s="75"/>
      <c r="K20" s="88"/>
    </row>
    <row r="21" spans="1:11" ht="20.25" customHeight="1">
      <c r="A21" s="14">
        <f t="shared" si="0"/>
        <v>44112</v>
      </c>
      <c r="B21" s="28" t="s">
        <v>29</v>
      </c>
      <c r="C21" s="35"/>
      <c r="D21" s="46"/>
      <c r="E21" s="34"/>
      <c r="F21" s="45"/>
      <c r="G21" s="57"/>
      <c r="H21" s="62"/>
      <c r="I21" s="69"/>
      <c r="J21" s="75"/>
      <c r="K21" s="88"/>
    </row>
    <row r="22" spans="1:11" ht="20.25" customHeight="1">
      <c r="A22" s="13">
        <f t="shared" si="0"/>
        <v>44113</v>
      </c>
      <c r="B22" s="27" t="s">
        <v>30</v>
      </c>
      <c r="C22" s="35"/>
      <c r="D22" s="46"/>
      <c r="E22" s="34"/>
      <c r="F22" s="45"/>
      <c r="G22" s="57"/>
      <c r="H22" s="62"/>
      <c r="I22" s="69"/>
      <c r="J22" s="75"/>
      <c r="K22" s="88"/>
    </row>
    <row r="23" spans="1:11" ht="20.25" customHeight="1">
      <c r="A23" s="14">
        <f t="shared" si="0"/>
        <v>44114</v>
      </c>
      <c r="B23" s="28" t="s">
        <v>1</v>
      </c>
      <c r="C23" s="35"/>
      <c r="D23" s="46"/>
      <c r="E23" s="34"/>
      <c r="F23" s="45"/>
      <c r="G23" s="57"/>
      <c r="H23" s="62" t="str">
        <f t="shared" ref="H23:H44" si="1">IF((D23-C23)+(F23-E23)-G23=0,"",(D23-C23)+(F23-E23)-G23)</f>
        <v/>
      </c>
      <c r="I23" s="69"/>
      <c r="J23" s="75"/>
      <c r="K23" s="88"/>
    </row>
    <row r="24" spans="1:11" ht="20.25" customHeight="1">
      <c r="A24" s="13">
        <f t="shared" si="0"/>
        <v>44115</v>
      </c>
      <c r="B24" s="27" t="s">
        <v>3</v>
      </c>
      <c r="C24" s="35"/>
      <c r="D24" s="46"/>
      <c r="E24" s="34"/>
      <c r="F24" s="45"/>
      <c r="G24" s="57"/>
      <c r="H24" s="62" t="str">
        <f t="shared" si="1"/>
        <v/>
      </c>
      <c r="I24" s="69"/>
      <c r="J24" s="75"/>
      <c r="K24" s="88"/>
    </row>
    <row r="25" spans="1:11" ht="20.25" customHeight="1">
      <c r="A25" s="14">
        <f t="shared" si="0"/>
        <v>44116</v>
      </c>
      <c r="B25" s="28" t="s">
        <v>28</v>
      </c>
      <c r="C25" s="35"/>
      <c r="D25" s="46"/>
      <c r="E25" s="34"/>
      <c r="F25" s="45"/>
      <c r="G25" s="57"/>
      <c r="H25" s="62" t="str">
        <f t="shared" si="1"/>
        <v/>
      </c>
      <c r="I25" s="69"/>
      <c r="J25" s="75"/>
      <c r="K25" s="88"/>
    </row>
    <row r="26" spans="1:11" ht="20.25" customHeight="1">
      <c r="A26" s="13">
        <f t="shared" si="0"/>
        <v>44117</v>
      </c>
      <c r="B26" s="27" t="s">
        <v>27</v>
      </c>
      <c r="C26" s="35"/>
      <c r="D26" s="46"/>
      <c r="E26" s="34"/>
      <c r="F26" s="45"/>
      <c r="G26" s="57"/>
      <c r="H26" s="62" t="str">
        <f t="shared" si="1"/>
        <v/>
      </c>
      <c r="I26" s="69"/>
      <c r="J26" s="75"/>
      <c r="K26" s="88"/>
    </row>
    <row r="27" spans="1:11" ht="20.25" customHeight="1">
      <c r="A27" s="14">
        <f t="shared" si="0"/>
        <v>44118</v>
      </c>
      <c r="B27" s="28" t="s">
        <v>4</v>
      </c>
      <c r="C27" s="35"/>
      <c r="D27" s="46"/>
      <c r="E27" s="34"/>
      <c r="F27" s="45"/>
      <c r="G27" s="57"/>
      <c r="H27" s="62" t="str">
        <f t="shared" si="1"/>
        <v/>
      </c>
      <c r="I27" s="69"/>
      <c r="J27" s="75"/>
      <c r="K27" s="88"/>
    </row>
    <row r="28" spans="1:11" ht="20.25" customHeight="1">
      <c r="A28" s="13">
        <f t="shared" si="0"/>
        <v>44119</v>
      </c>
      <c r="B28" s="27" t="s">
        <v>29</v>
      </c>
      <c r="C28" s="35"/>
      <c r="D28" s="46"/>
      <c r="E28" s="34"/>
      <c r="F28" s="45"/>
      <c r="G28" s="57"/>
      <c r="H28" s="62" t="str">
        <f t="shared" si="1"/>
        <v/>
      </c>
      <c r="I28" s="69"/>
      <c r="J28" s="75"/>
      <c r="K28" s="88"/>
    </row>
    <row r="29" spans="1:11" ht="20.25" customHeight="1">
      <c r="A29" s="14">
        <f t="shared" si="0"/>
        <v>44120</v>
      </c>
      <c r="B29" s="28" t="s">
        <v>30</v>
      </c>
      <c r="C29" s="35"/>
      <c r="D29" s="46"/>
      <c r="E29" s="34"/>
      <c r="F29" s="45"/>
      <c r="G29" s="57"/>
      <c r="H29" s="62" t="str">
        <f t="shared" si="1"/>
        <v/>
      </c>
      <c r="I29" s="69"/>
      <c r="J29" s="75"/>
      <c r="K29" s="88"/>
    </row>
    <row r="30" spans="1:11" ht="20.25" customHeight="1">
      <c r="A30" s="13">
        <f t="shared" si="0"/>
        <v>44121</v>
      </c>
      <c r="B30" s="27" t="s">
        <v>1</v>
      </c>
      <c r="C30" s="35"/>
      <c r="D30" s="46"/>
      <c r="E30" s="34"/>
      <c r="F30" s="45"/>
      <c r="G30" s="57"/>
      <c r="H30" s="62" t="str">
        <f t="shared" si="1"/>
        <v/>
      </c>
      <c r="I30" s="69"/>
      <c r="J30" s="75"/>
      <c r="K30" s="88"/>
    </row>
    <row r="31" spans="1:11" ht="20.25" customHeight="1">
      <c r="A31" s="14">
        <f t="shared" si="0"/>
        <v>44122</v>
      </c>
      <c r="B31" s="28" t="s">
        <v>3</v>
      </c>
      <c r="C31" s="35"/>
      <c r="D31" s="46"/>
      <c r="E31" s="34"/>
      <c r="F31" s="45"/>
      <c r="G31" s="57"/>
      <c r="H31" s="62" t="str">
        <f t="shared" si="1"/>
        <v/>
      </c>
      <c r="I31" s="69"/>
      <c r="J31" s="75"/>
      <c r="K31" s="88"/>
    </row>
    <row r="32" spans="1:11" ht="20.25" customHeight="1">
      <c r="A32" s="13">
        <f t="shared" si="0"/>
        <v>44123</v>
      </c>
      <c r="B32" s="27" t="s">
        <v>28</v>
      </c>
      <c r="C32" s="35"/>
      <c r="D32" s="46"/>
      <c r="E32" s="34"/>
      <c r="F32" s="45"/>
      <c r="G32" s="57"/>
      <c r="H32" s="62" t="str">
        <f t="shared" si="1"/>
        <v/>
      </c>
      <c r="I32" s="69" t="s">
        <v>46</v>
      </c>
      <c r="J32" s="75"/>
      <c r="K32" s="88"/>
    </row>
    <row r="33" spans="1:11" ht="20.25" customHeight="1">
      <c r="A33" s="14">
        <f t="shared" si="0"/>
        <v>44124</v>
      </c>
      <c r="B33" s="28" t="s">
        <v>27</v>
      </c>
      <c r="C33" s="35"/>
      <c r="D33" s="46"/>
      <c r="E33" s="34"/>
      <c r="F33" s="45"/>
      <c r="G33" s="57"/>
      <c r="H33" s="62" t="str">
        <f t="shared" si="1"/>
        <v/>
      </c>
      <c r="I33" s="69"/>
      <c r="J33" s="75"/>
      <c r="K33" s="88"/>
    </row>
    <row r="34" spans="1:11" ht="20.25" customHeight="1">
      <c r="A34" s="13">
        <f t="shared" si="0"/>
        <v>44125</v>
      </c>
      <c r="B34" s="27" t="s">
        <v>4</v>
      </c>
      <c r="C34" s="35"/>
      <c r="D34" s="46"/>
      <c r="E34" s="34"/>
      <c r="F34" s="45"/>
      <c r="G34" s="57"/>
      <c r="H34" s="62" t="str">
        <f t="shared" si="1"/>
        <v/>
      </c>
      <c r="I34" s="69"/>
      <c r="J34" s="75"/>
      <c r="K34" s="88"/>
    </row>
    <row r="35" spans="1:11" ht="20.25" customHeight="1">
      <c r="A35" s="14">
        <f t="shared" si="0"/>
        <v>44126</v>
      </c>
      <c r="B35" s="28" t="s">
        <v>29</v>
      </c>
      <c r="C35" s="35"/>
      <c r="D35" s="46"/>
      <c r="E35" s="34"/>
      <c r="F35" s="45"/>
      <c r="G35" s="57"/>
      <c r="H35" s="62" t="str">
        <f t="shared" si="1"/>
        <v/>
      </c>
      <c r="I35" s="69"/>
      <c r="J35" s="75"/>
      <c r="K35" s="88"/>
    </row>
    <row r="36" spans="1:11" ht="20.25" customHeight="1">
      <c r="A36" s="13">
        <f t="shared" si="0"/>
        <v>44127</v>
      </c>
      <c r="B36" s="27" t="s">
        <v>30</v>
      </c>
      <c r="C36" s="35"/>
      <c r="D36" s="46"/>
      <c r="E36" s="34"/>
      <c r="F36" s="45"/>
      <c r="G36" s="57"/>
      <c r="H36" s="62" t="str">
        <f t="shared" si="1"/>
        <v/>
      </c>
      <c r="I36" s="69"/>
      <c r="J36" s="75"/>
      <c r="K36" s="88"/>
    </row>
    <row r="37" spans="1:11" ht="20.25" customHeight="1">
      <c r="A37" s="14">
        <f t="shared" si="0"/>
        <v>44128</v>
      </c>
      <c r="B37" s="28" t="s">
        <v>1</v>
      </c>
      <c r="C37" s="35"/>
      <c r="D37" s="46"/>
      <c r="E37" s="34"/>
      <c r="F37" s="45"/>
      <c r="G37" s="57"/>
      <c r="H37" s="62" t="str">
        <f t="shared" si="1"/>
        <v/>
      </c>
      <c r="I37" s="69"/>
      <c r="J37" s="75"/>
      <c r="K37" s="88"/>
    </row>
    <row r="38" spans="1:11" ht="20.25" customHeight="1">
      <c r="A38" s="13">
        <f t="shared" si="0"/>
        <v>44129</v>
      </c>
      <c r="B38" s="27" t="s">
        <v>3</v>
      </c>
      <c r="C38" s="35"/>
      <c r="D38" s="46"/>
      <c r="E38" s="34"/>
      <c r="F38" s="45"/>
      <c r="G38" s="57"/>
      <c r="H38" s="62" t="str">
        <f t="shared" si="1"/>
        <v/>
      </c>
      <c r="I38" s="69"/>
      <c r="J38" s="75"/>
      <c r="K38" s="88"/>
    </row>
    <row r="39" spans="1:11" ht="20.25" customHeight="1">
      <c r="A39" s="14">
        <f t="shared" si="0"/>
        <v>44130</v>
      </c>
      <c r="B39" s="28" t="s">
        <v>28</v>
      </c>
      <c r="C39" s="35"/>
      <c r="D39" s="46"/>
      <c r="E39" s="34"/>
      <c r="F39" s="45"/>
      <c r="G39" s="57"/>
      <c r="H39" s="62" t="str">
        <f t="shared" si="1"/>
        <v/>
      </c>
      <c r="I39" s="69"/>
      <c r="J39" s="75"/>
      <c r="K39" s="88"/>
    </row>
    <row r="40" spans="1:11" ht="20.25" customHeight="1">
      <c r="A40" s="13">
        <f t="shared" si="0"/>
        <v>44131</v>
      </c>
      <c r="B40" s="27" t="s">
        <v>27</v>
      </c>
      <c r="C40" s="35"/>
      <c r="D40" s="46"/>
      <c r="E40" s="34"/>
      <c r="F40" s="45"/>
      <c r="G40" s="57"/>
      <c r="H40" s="62" t="str">
        <f t="shared" si="1"/>
        <v/>
      </c>
      <c r="I40" s="69"/>
      <c r="J40" s="75"/>
      <c r="K40" s="88"/>
    </row>
    <row r="41" spans="1:11" ht="20.25" customHeight="1">
      <c r="A41" s="14">
        <f t="shared" si="0"/>
        <v>44132</v>
      </c>
      <c r="B41" s="28" t="s">
        <v>4</v>
      </c>
      <c r="C41" s="35"/>
      <c r="D41" s="46"/>
      <c r="E41" s="34"/>
      <c r="F41" s="45"/>
      <c r="G41" s="57"/>
      <c r="H41" s="62" t="str">
        <f t="shared" si="1"/>
        <v/>
      </c>
      <c r="I41" s="69"/>
      <c r="J41" s="75"/>
      <c r="K41" s="88"/>
    </row>
    <row r="42" spans="1:11" ht="20.25" customHeight="1">
      <c r="A42" s="13">
        <f t="shared" si="0"/>
        <v>44133</v>
      </c>
      <c r="B42" s="27" t="s">
        <v>29</v>
      </c>
      <c r="C42" s="35"/>
      <c r="D42" s="46"/>
      <c r="E42" s="34"/>
      <c r="F42" s="45"/>
      <c r="G42" s="57"/>
      <c r="H42" s="62" t="str">
        <f t="shared" si="1"/>
        <v/>
      </c>
      <c r="I42" s="69"/>
      <c r="J42" s="75"/>
      <c r="K42" s="88"/>
    </row>
    <row r="43" spans="1:11" ht="20.25" customHeight="1">
      <c r="A43" s="14">
        <f t="shared" si="0"/>
        <v>44134</v>
      </c>
      <c r="B43" s="27" t="s">
        <v>30</v>
      </c>
      <c r="C43" s="35"/>
      <c r="D43" s="46"/>
      <c r="E43" s="34"/>
      <c r="F43" s="45"/>
      <c r="G43" s="57"/>
      <c r="H43" s="62" t="str">
        <f t="shared" si="1"/>
        <v/>
      </c>
      <c r="I43" s="69"/>
      <c r="J43" s="75"/>
      <c r="K43" s="88"/>
    </row>
    <row r="44" spans="1:11" ht="20.25" customHeight="1">
      <c r="A44" s="15">
        <v>44500</v>
      </c>
      <c r="B44" s="29" t="s">
        <v>34</v>
      </c>
      <c r="C44" s="36"/>
      <c r="D44" s="47"/>
      <c r="E44" s="36"/>
      <c r="F44" s="47"/>
      <c r="G44" s="59"/>
      <c r="H44" s="63" t="str">
        <f t="shared" si="1"/>
        <v/>
      </c>
      <c r="I44" s="70"/>
      <c r="J44" s="76"/>
      <c r="K44" s="89"/>
    </row>
    <row r="45" spans="1:11" ht="20.25" customHeight="1">
      <c r="A45" s="16" t="s">
        <v>9</v>
      </c>
      <c r="B45" s="30"/>
      <c r="C45" s="37"/>
      <c r="D45" s="37"/>
      <c r="E45" s="37"/>
      <c r="F45" s="37"/>
      <c r="G45" s="37"/>
      <c r="H45" s="64">
        <f>SUM(H14:H44)</f>
        <v>0.86458333333333348</v>
      </c>
      <c r="I45" s="71" t="s">
        <v>20</v>
      </c>
      <c r="J45" s="77"/>
      <c r="K45" s="90">
        <f>ROUNDDOWN(ROUND(H45*24*60,1)/60,2)</f>
        <v>20.75</v>
      </c>
    </row>
    <row r="46" spans="1:11" ht="19.5" customHeight="1">
      <c r="A46" s="17"/>
      <c r="B46" s="17"/>
      <c r="C46" s="38"/>
      <c r="D46" s="38"/>
      <c r="E46" s="38"/>
      <c r="F46" s="38"/>
      <c r="G46" s="38"/>
      <c r="H46" s="38"/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A16:I16 A15:H15 A17:H17 A19:D19 A20:I44 A18:B18">
    <cfRule type="expression" dxfId="222" priority="16" stopIfTrue="1">
      <formula>$B14="土"</formula>
    </cfRule>
    <cfRule type="expression" dxfId="221" priority="17" stopIfTrue="1">
      <formula>$B14="日"</formula>
    </cfRule>
    <cfRule type="expression" dxfId="220" priority="18" stopIfTrue="1">
      <formula>OR($B14="祝",$B14="振",$I14="休日")</formula>
    </cfRule>
  </conditionalFormatting>
  <conditionalFormatting sqref="I15">
    <cfRule type="expression" dxfId="219" priority="13" stopIfTrue="1">
      <formula>$B15="土"</formula>
    </cfRule>
    <cfRule type="expression" dxfId="218" priority="14" stopIfTrue="1">
      <formula>$B15="日"</formula>
    </cfRule>
    <cfRule type="expression" dxfId="217" priority="15" stopIfTrue="1">
      <formula>OR($B15="祝",$B15="振",$I15="休日")</formula>
    </cfRule>
  </conditionalFormatting>
  <conditionalFormatting sqref="I17">
    <cfRule type="expression" dxfId="216" priority="10" stopIfTrue="1">
      <formula>$B17="土"</formula>
    </cfRule>
    <cfRule type="expression" dxfId="215" priority="11" stopIfTrue="1">
      <formula>$B17="日"</formula>
    </cfRule>
    <cfRule type="expression" dxfId="214" priority="12" stopIfTrue="1">
      <formula>OR($B17="祝",$B17="振",$I17="休日")</formula>
    </cfRule>
  </conditionalFormatting>
  <conditionalFormatting sqref="E19:H19">
    <cfRule type="expression" dxfId="213" priority="7" stopIfTrue="1">
      <formula>$B19="土"</formula>
    </cfRule>
    <cfRule type="expression" dxfId="212" priority="8" stopIfTrue="1">
      <formula>$B19="日"</formula>
    </cfRule>
    <cfRule type="expression" dxfId="211" priority="9" stopIfTrue="1">
      <formula>OR($B19="祝",$B19="振",$I19="休日")</formula>
    </cfRule>
  </conditionalFormatting>
  <conditionalFormatting sqref="I19">
    <cfRule type="expression" dxfId="210" priority="4" stopIfTrue="1">
      <formula>$B19="土"</formula>
    </cfRule>
    <cfRule type="expression" dxfId="209" priority="5" stopIfTrue="1">
      <formula>$B19="日"</formula>
    </cfRule>
    <cfRule type="expression" dxfId="208" priority="6" stopIfTrue="1">
      <formula>OR($B19="祝",$B19="振",$I19="休日")</formula>
    </cfRule>
  </conditionalFormatting>
  <conditionalFormatting sqref="C18:I18">
    <cfRule type="expression" dxfId="207" priority="1" stopIfTrue="1">
      <formula>$B18="土"</formula>
    </cfRule>
    <cfRule type="expression" dxfId="206" priority="2" stopIfTrue="1">
      <formula>$B18="日"</formula>
    </cfRule>
    <cfRule type="expression" dxfId="205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9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L46"/>
  <sheetViews>
    <sheetView view="pageBreakPreview" topLeftCell="A10" zoomScaleSheetLayoutView="100" workbookViewId="0">
      <selection activeCell="H47" sqref="H47"/>
    </sheetView>
  </sheetViews>
  <sheetFormatPr defaultColWidth="9" defaultRowHeight="19.350000000000001" customHeight="1"/>
  <cols>
    <col min="1" max="1" width="5.77734375" style="1" bestFit="1" customWidth="1"/>
    <col min="2" max="2" width="3.21484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68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69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45383</v>
      </c>
      <c r="B14" s="27" t="str">
        <f t="shared" ref="B14:B43" si="0">TEXT(A14,"aaa")</f>
        <v>月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120"/>
      <c r="K14" s="87"/>
      <c r="L14" s="91" t="str">
        <f t="shared" ref="L14:L41" si="2">IFERROR(VLOOKUP(A14,祝日,2,0),"")</f>
        <v/>
      </c>
    </row>
    <row r="15" spans="1:12" ht="20.25" customHeight="1">
      <c r="A15" s="14">
        <f t="shared" ref="A15:A43" si="3">A14+1</f>
        <v>45384</v>
      </c>
      <c r="B15" s="27" t="str">
        <f t="shared" si="0"/>
        <v>火</v>
      </c>
      <c r="C15" s="34"/>
      <c r="D15" s="45"/>
      <c r="E15" s="34"/>
      <c r="F15" s="45"/>
      <c r="G15" s="57"/>
      <c r="H15" s="62">
        <f t="shared" si="1"/>
        <v>0</v>
      </c>
      <c r="I15" s="69"/>
      <c r="J15" s="121"/>
      <c r="K15" s="88"/>
      <c r="L15" s="91" t="str">
        <f t="shared" si="2"/>
        <v/>
      </c>
    </row>
    <row r="16" spans="1:12" ht="20.25" customHeight="1">
      <c r="A16" s="98">
        <f t="shared" si="3"/>
        <v>45385</v>
      </c>
      <c r="B16" s="27" t="str">
        <f t="shared" si="0"/>
        <v>水</v>
      </c>
      <c r="C16" s="34"/>
      <c r="D16" s="45"/>
      <c r="E16" s="34"/>
      <c r="F16" s="45"/>
      <c r="G16" s="57"/>
      <c r="H16" s="62">
        <f t="shared" si="1"/>
        <v>0</v>
      </c>
      <c r="I16" s="69"/>
      <c r="J16" s="121"/>
      <c r="K16" s="88"/>
      <c r="L16" s="91" t="str">
        <f t="shared" si="2"/>
        <v/>
      </c>
    </row>
    <row r="17" spans="1:12" ht="20.25" customHeight="1">
      <c r="A17" s="99">
        <f t="shared" si="3"/>
        <v>45386</v>
      </c>
      <c r="B17" s="27" t="str">
        <f t="shared" si="0"/>
        <v>木</v>
      </c>
      <c r="C17" s="34"/>
      <c r="D17" s="45"/>
      <c r="E17" s="34"/>
      <c r="F17" s="45"/>
      <c r="G17" s="57"/>
      <c r="H17" s="62">
        <f t="shared" si="1"/>
        <v>0</v>
      </c>
      <c r="I17" s="69"/>
      <c r="J17" s="121"/>
      <c r="K17" s="88"/>
      <c r="L17" s="91" t="str">
        <f t="shared" si="2"/>
        <v/>
      </c>
    </row>
    <row r="18" spans="1:12" ht="20.25" customHeight="1">
      <c r="A18" s="98">
        <f t="shared" si="3"/>
        <v>45387</v>
      </c>
      <c r="B18" s="27" t="str">
        <f t="shared" si="0"/>
        <v>金</v>
      </c>
      <c r="C18" s="34"/>
      <c r="D18" s="45"/>
      <c r="E18" s="34"/>
      <c r="F18" s="45"/>
      <c r="G18" s="57"/>
      <c r="H18" s="62">
        <f t="shared" si="1"/>
        <v>0</v>
      </c>
      <c r="I18" s="69"/>
      <c r="J18" s="121"/>
      <c r="K18" s="88"/>
      <c r="L18" s="91" t="str">
        <f t="shared" si="2"/>
        <v/>
      </c>
    </row>
    <row r="19" spans="1:12" ht="20.25" customHeight="1">
      <c r="A19" s="14">
        <f t="shared" si="3"/>
        <v>45388</v>
      </c>
      <c r="B19" s="27" t="str">
        <f t="shared" si="0"/>
        <v>土</v>
      </c>
      <c r="C19" s="34"/>
      <c r="D19" s="45"/>
      <c r="E19" s="34"/>
      <c r="F19" s="45"/>
      <c r="G19" s="57"/>
      <c r="H19" s="62">
        <f t="shared" si="1"/>
        <v>0</v>
      </c>
      <c r="I19" s="69"/>
      <c r="J19" s="121"/>
      <c r="K19" s="88"/>
      <c r="L19" s="91" t="str">
        <f t="shared" si="2"/>
        <v/>
      </c>
    </row>
    <row r="20" spans="1:12" ht="20.25" customHeight="1">
      <c r="A20" s="13">
        <f t="shared" si="3"/>
        <v>45389</v>
      </c>
      <c r="B20" s="27" t="str">
        <f t="shared" si="0"/>
        <v>日</v>
      </c>
      <c r="C20" s="34"/>
      <c r="D20" s="45"/>
      <c r="E20" s="34"/>
      <c r="F20" s="45"/>
      <c r="G20" s="57"/>
      <c r="H20" s="62">
        <f t="shared" si="1"/>
        <v>0</v>
      </c>
      <c r="I20" s="69"/>
      <c r="J20" s="121"/>
      <c r="K20" s="88"/>
      <c r="L20" s="91" t="str">
        <f t="shared" si="2"/>
        <v/>
      </c>
    </row>
    <row r="21" spans="1:12" ht="20.25" customHeight="1">
      <c r="A21" s="14">
        <f t="shared" si="3"/>
        <v>45390</v>
      </c>
      <c r="B21" s="27" t="str">
        <f t="shared" si="0"/>
        <v>月</v>
      </c>
      <c r="C21" s="34"/>
      <c r="D21" s="45"/>
      <c r="E21" s="34"/>
      <c r="F21" s="45"/>
      <c r="G21" s="57"/>
      <c r="H21" s="62">
        <f t="shared" si="1"/>
        <v>0</v>
      </c>
      <c r="I21" s="69"/>
      <c r="J21" s="121"/>
      <c r="K21" s="88"/>
      <c r="L21" s="91" t="str">
        <f t="shared" si="2"/>
        <v/>
      </c>
    </row>
    <row r="22" spans="1:12" ht="20.25" customHeight="1">
      <c r="A22" s="13">
        <f t="shared" si="3"/>
        <v>45391</v>
      </c>
      <c r="B22" s="27" t="str">
        <f t="shared" si="0"/>
        <v>火</v>
      </c>
      <c r="C22" s="34"/>
      <c r="D22" s="45"/>
      <c r="E22" s="34"/>
      <c r="F22" s="45"/>
      <c r="G22" s="57"/>
      <c r="H22" s="62">
        <f t="shared" si="1"/>
        <v>0</v>
      </c>
      <c r="I22" s="69"/>
      <c r="J22" s="121"/>
      <c r="K22" s="88"/>
      <c r="L22" s="91" t="str">
        <f t="shared" si="2"/>
        <v/>
      </c>
    </row>
    <row r="23" spans="1:12" ht="20.25" customHeight="1">
      <c r="A23" s="14">
        <f t="shared" si="3"/>
        <v>45392</v>
      </c>
      <c r="B23" s="27" t="str">
        <f t="shared" si="0"/>
        <v>水</v>
      </c>
      <c r="C23" s="34"/>
      <c r="D23" s="45"/>
      <c r="E23" s="34"/>
      <c r="F23" s="45"/>
      <c r="G23" s="57"/>
      <c r="H23" s="62">
        <f t="shared" si="1"/>
        <v>0</v>
      </c>
      <c r="I23" s="69"/>
      <c r="J23" s="121"/>
      <c r="K23" s="88"/>
      <c r="L23" s="91" t="str">
        <f t="shared" si="2"/>
        <v/>
      </c>
    </row>
    <row r="24" spans="1:12" ht="20.25" customHeight="1">
      <c r="A24" s="13">
        <f t="shared" si="3"/>
        <v>45393</v>
      </c>
      <c r="B24" s="27" t="str">
        <f t="shared" si="0"/>
        <v>木</v>
      </c>
      <c r="C24" s="34"/>
      <c r="D24" s="45"/>
      <c r="E24" s="34"/>
      <c r="F24" s="45"/>
      <c r="G24" s="57"/>
      <c r="H24" s="62">
        <f t="shared" si="1"/>
        <v>0</v>
      </c>
      <c r="I24" s="69"/>
      <c r="J24" s="121"/>
      <c r="K24" s="88"/>
      <c r="L24" s="91" t="str">
        <f t="shared" si="2"/>
        <v/>
      </c>
    </row>
    <row r="25" spans="1:12" ht="20.25" customHeight="1">
      <c r="A25" s="14">
        <f t="shared" si="3"/>
        <v>45394</v>
      </c>
      <c r="B25" s="27" t="str">
        <f t="shared" si="0"/>
        <v>金</v>
      </c>
      <c r="C25" s="34"/>
      <c r="D25" s="45"/>
      <c r="E25" s="34"/>
      <c r="F25" s="45"/>
      <c r="G25" s="57"/>
      <c r="H25" s="62">
        <f t="shared" si="1"/>
        <v>0</v>
      </c>
      <c r="I25" s="69"/>
      <c r="J25" s="121"/>
      <c r="K25" s="88"/>
      <c r="L25" s="91" t="str">
        <f t="shared" si="2"/>
        <v/>
      </c>
    </row>
    <row r="26" spans="1:12" ht="20.25" customHeight="1">
      <c r="A26" s="13">
        <f t="shared" si="3"/>
        <v>45395</v>
      </c>
      <c r="B26" s="27" t="str">
        <f t="shared" si="0"/>
        <v>土</v>
      </c>
      <c r="C26" s="34"/>
      <c r="D26" s="45"/>
      <c r="E26" s="34"/>
      <c r="F26" s="45"/>
      <c r="G26" s="57"/>
      <c r="H26" s="62">
        <f t="shared" si="1"/>
        <v>0</v>
      </c>
      <c r="I26" s="69"/>
      <c r="J26" s="121"/>
      <c r="K26" s="88"/>
      <c r="L26" s="91" t="str">
        <f t="shared" si="2"/>
        <v/>
      </c>
    </row>
    <row r="27" spans="1:12" ht="20.25" customHeight="1">
      <c r="A27" s="14">
        <f t="shared" si="3"/>
        <v>45396</v>
      </c>
      <c r="B27" s="27" t="str">
        <f t="shared" si="0"/>
        <v>日</v>
      </c>
      <c r="C27" s="34"/>
      <c r="D27" s="45"/>
      <c r="E27" s="34"/>
      <c r="F27" s="45"/>
      <c r="G27" s="57"/>
      <c r="H27" s="62">
        <f t="shared" si="1"/>
        <v>0</v>
      </c>
      <c r="I27" s="69"/>
      <c r="J27" s="121"/>
      <c r="K27" s="88"/>
      <c r="L27" s="91" t="str">
        <f t="shared" si="2"/>
        <v/>
      </c>
    </row>
    <row r="28" spans="1:12" ht="20.25" customHeight="1">
      <c r="A28" s="13">
        <f t="shared" si="3"/>
        <v>45397</v>
      </c>
      <c r="B28" s="27" t="str">
        <f t="shared" si="0"/>
        <v>月</v>
      </c>
      <c r="C28" s="34"/>
      <c r="D28" s="45"/>
      <c r="E28" s="34"/>
      <c r="F28" s="45"/>
      <c r="G28" s="57"/>
      <c r="H28" s="62">
        <f t="shared" si="1"/>
        <v>0</v>
      </c>
      <c r="I28" s="69"/>
      <c r="J28" s="121"/>
      <c r="K28" s="88"/>
      <c r="L28" s="91" t="str">
        <f t="shared" si="2"/>
        <v/>
      </c>
    </row>
    <row r="29" spans="1:12" ht="20.25" customHeight="1">
      <c r="A29" s="14">
        <f t="shared" si="3"/>
        <v>45398</v>
      </c>
      <c r="B29" s="27" t="str">
        <f t="shared" si="0"/>
        <v>火</v>
      </c>
      <c r="C29" s="34"/>
      <c r="D29" s="45"/>
      <c r="E29" s="34"/>
      <c r="F29" s="45"/>
      <c r="G29" s="57"/>
      <c r="H29" s="62">
        <f t="shared" si="1"/>
        <v>0</v>
      </c>
      <c r="I29" s="69"/>
      <c r="J29" s="121"/>
      <c r="K29" s="88"/>
      <c r="L29" s="91" t="str">
        <f t="shared" si="2"/>
        <v/>
      </c>
    </row>
    <row r="30" spans="1:12" ht="20.25" customHeight="1">
      <c r="A30" s="13">
        <f t="shared" si="3"/>
        <v>45399</v>
      </c>
      <c r="B30" s="27" t="str">
        <f t="shared" si="0"/>
        <v>水</v>
      </c>
      <c r="C30" s="34"/>
      <c r="D30" s="45"/>
      <c r="E30" s="34"/>
      <c r="F30" s="45"/>
      <c r="G30" s="57"/>
      <c r="H30" s="62">
        <f t="shared" si="1"/>
        <v>0</v>
      </c>
      <c r="I30" s="69"/>
      <c r="J30" s="121"/>
      <c r="K30" s="88"/>
      <c r="L30" s="91" t="str">
        <f t="shared" si="2"/>
        <v/>
      </c>
    </row>
    <row r="31" spans="1:12" ht="20.25" customHeight="1">
      <c r="A31" s="14">
        <f t="shared" si="3"/>
        <v>45400</v>
      </c>
      <c r="B31" s="27" t="str">
        <f t="shared" si="0"/>
        <v>木</v>
      </c>
      <c r="C31" s="34"/>
      <c r="D31" s="45"/>
      <c r="E31" s="34"/>
      <c r="F31" s="45"/>
      <c r="G31" s="57"/>
      <c r="H31" s="62">
        <f t="shared" si="1"/>
        <v>0</v>
      </c>
      <c r="I31" s="69"/>
      <c r="J31" s="121"/>
      <c r="K31" s="88"/>
      <c r="L31" s="91" t="str">
        <f t="shared" si="2"/>
        <v/>
      </c>
    </row>
    <row r="32" spans="1:12" ht="20.25" customHeight="1">
      <c r="A32" s="98">
        <f t="shared" si="3"/>
        <v>45401</v>
      </c>
      <c r="B32" s="104" t="str">
        <f t="shared" si="0"/>
        <v>金</v>
      </c>
      <c r="C32" s="34"/>
      <c r="D32" s="45"/>
      <c r="E32" s="34"/>
      <c r="F32" s="45"/>
      <c r="G32" s="57"/>
      <c r="H32" s="62">
        <f t="shared" si="1"/>
        <v>0</v>
      </c>
      <c r="I32" s="69"/>
      <c r="J32" s="121"/>
      <c r="K32" s="88"/>
      <c r="L32" s="91" t="str">
        <f t="shared" si="2"/>
        <v/>
      </c>
    </row>
    <row r="33" spans="1:12" ht="20.25" customHeight="1">
      <c r="A33" s="14">
        <f t="shared" si="3"/>
        <v>45402</v>
      </c>
      <c r="B33" s="27" t="str">
        <f t="shared" si="0"/>
        <v>土</v>
      </c>
      <c r="C33" s="34"/>
      <c r="D33" s="45"/>
      <c r="E33" s="34"/>
      <c r="F33" s="45"/>
      <c r="G33" s="57"/>
      <c r="H33" s="62">
        <f t="shared" si="1"/>
        <v>0</v>
      </c>
      <c r="I33" s="69"/>
      <c r="J33" s="121"/>
      <c r="K33" s="88"/>
      <c r="L33" s="91" t="str">
        <f t="shared" si="2"/>
        <v/>
      </c>
    </row>
    <row r="34" spans="1:12" ht="20.25" customHeight="1">
      <c r="A34" s="13">
        <f t="shared" si="3"/>
        <v>45403</v>
      </c>
      <c r="B34" s="27" t="str">
        <f t="shared" si="0"/>
        <v>日</v>
      </c>
      <c r="C34" s="34"/>
      <c r="D34" s="45"/>
      <c r="E34" s="34"/>
      <c r="F34" s="45"/>
      <c r="G34" s="57"/>
      <c r="H34" s="62">
        <f t="shared" si="1"/>
        <v>0</v>
      </c>
      <c r="I34" s="69"/>
      <c r="J34" s="121"/>
      <c r="K34" s="88"/>
      <c r="L34" s="91" t="str">
        <f t="shared" si="2"/>
        <v/>
      </c>
    </row>
    <row r="35" spans="1:12" ht="20.25" customHeight="1">
      <c r="A35" s="99">
        <f t="shared" si="3"/>
        <v>45404</v>
      </c>
      <c r="B35" s="104" t="str">
        <f t="shared" si="0"/>
        <v>月</v>
      </c>
      <c r="C35" s="34"/>
      <c r="D35" s="45"/>
      <c r="E35" s="34"/>
      <c r="F35" s="45"/>
      <c r="G35" s="57"/>
      <c r="H35" s="62">
        <f t="shared" si="1"/>
        <v>0</v>
      </c>
      <c r="I35" s="69"/>
      <c r="J35" s="121"/>
      <c r="K35" s="88"/>
      <c r="L35" s="91" t="str">
        <f t="shared" si="2"/>
        <v/>
      </c>
    </row>
    <row r="36" spans="1:12" ht="20.25" customHeight="1">
      <c r="A36" s="98">
        <f t="shared" si="3"/>
        <v>45405</v>
      </c>
      <c r="B36" s="104" t="str">
        <f t="shared" si="0"/>
        <v>火</v>
      </c>
      <c r="C36" s="34"/>
      <c r="D36" s="45"/>
      <c r="E36" s="34"/>
      <c r="F36" s="45"/>
      <c r="G36" s="57"/>
      <c r="H36" s="62">
        <f t="shared" si="1"/>
        <v>0</v>
      </c>
      <c r="I36" s="69"/>
      <c r="J36" s="121"/>
      <c r="K36" s="88"/>
      <c r="L36" s="91" t="str">
        <f t="shared" si="2"/>
        <v/>
      </c>
    </row>
    <row r="37" spans="1:12" ht="20.25" customHeight="1">
      <c r="A37" s="14">
        <f t="shared" si="3"/>
        <v>45406</v>
      </c>
      <c r="B37" s="27" t="str">
        <f t="shared" si="0"/>
        <v>水</v>
      </c>
      <c r="C37" s="34"/>
      <c r="D37" s="45"/>
      <c r="E37" s="34"/>
      <c r="F37" s="45"/>
      <c r="G37" s="57"/>
      <c r="H37" s="62">
        <f t="shared" si="1"/>
        <v>0</v>
      </c>
      <c r="I37" s="69"/>
      <c r="J37" s="121"/>
      <c r="K37" s="88"/>
      <c r="L37" s="91" t="str">
        <f t="shared" si="2"/>
        <v/>
      </c>
    </row>
    <row r="38" spans="1:12" ht="20.25" customHeight="1">
      <c r="A38" s="13">
        <f t="shared" si="3"/>
        <v>45407</v>
      </c>
      <c r="B38" s="27" t="str">
        <f t="shared" si="0"/>
        <v>木</v>
      </c>
      <c r="C38" s="34"/>
      <c r="D38" s="45"/>
      <c r="E38" s="34"/>
      <c r="F38" s="45"/>
      <c r="G38" s="57"/>
      <c r="H38" s="62">
        <f t="shared" si="1"/>
        <v>0</v>
      </c>
      <c r="I38" s="69"/>
      <c r="J38" s="121"/>
      <c r="K38" s="88"/>
      <c r="L38" s="91" t="str">
        <f t="shared" si="2"/>
        <v/>
      </c>
    </row>
    <row r="39" spans="1:12" ht="20.25" customHeight="1">
      <c r="A39" s="14">
        <f t="shared" si="3"/>
        <v>45408</v>
      </c>
      <c r="B39" s="27" t="str">
        <f t="shared" si="0"/>
        <v>金</v>
      </c>
      <c r="C39" s="34"/>
      <c r="D39" s="45"/>
      <c r="E39" s="34"/>
      <c r="F39" s="45"/>
      <c r="G39" s="57"/>
      <c r="H39" s="62">
        <f t="shared" si="1"/>
        <v>0</v>
      </c>
      <c r="I39" s="69"/>
      <c r="J39" s="121"/>
      <c r="K39" s="88"/>
      <c r="L39" s="91" t="str">
        <f t="shared" si="2"/>
        <v/>
      </c>
    </row>
    <row r="40" spans="1:12" ht="20.25" customHeight="1">
      <c r="A40" s="13">
        <f t="shared" si="3"/>
        <v>45409</v>
      </c>
      <c r="B40" s="27" t="str">
        <f t="shared" si="0"/>
        <v>土</v>
      </c>
      <c r="C40" s="34"/>
      <c r="D40" s="45"/>
      <c r="E40" s="34"/>
      <c r="F40" s="45"/>
      <c r="G40" s="57"/>
      <c r="H40" s="62">
        <f t="shared" si="1"/>
        <v>0</v>
      </c>
      <c r="I40" s="69"/>
      <c r="J40" s="121"/>
      <c r="K40" s="88"/>
      <c r="L40" s="91" t="str">
        <f t="shared" si="2"/>
        <v/>
      </c>
    </row>
    <row r="41" spans="1:12" ht="20.25" customHeight="1">
      <c r="A41" s="14">
        <f t="shared" si="3"/>
        <v>45410</v>
      </c>
      <c r="B41" s="27" t="str">
        <f t="shared" si="0"/>
        <v>日</v>
      </c>
      <c r="C41" s="34"/>
      <c r="D41" s="45"/>
      <c r="E41" s="34"/>
      <c r="F41" s="45"/>
      <c r="G41" s="57"/>
      <c r="H41" s="62">
        <f t="shared" si="1"/>
        <v>0</v>
      </c>
      <c r="I41" s="69"/>
      <c r="J41" s="121"/>
      <c r="K41" s="88"/>
      <c r="L41" s="91" t="str">
        <f t="shared" si="2"/>
        <v/>
      </c>
    </row>
    <row r="42" spans="1:12" ht="20.25" customHeight="1">
      <c r="A42" s="100">
        <f t="shared" si="3"/>
        <v>45411</v>
      </c>
      <c r="B42" s="105" t="str">
        <f t="shared" si="0"/>
        <v>月</v>
      </c>
      <c r="C42" s="35"/>
      <c r="D42" s="46"/>
      <c r="E42" s="34"/>
      <c r="F42" s="45"/>
      <c r="G42" s="57"/>
      <c r="H42" s="62">
        <f t="shared" si="1"/>
        <v>0</v>
      </c>
      <c r="I42" s="69"/>
      <c r="J42" s="121"/>
      <c r="K42" s="88"/>
      <c r="L42" s="91" t="s">
        <v>65</v>
      </c>
    </row>
    <row r="43" spans="1:12" ht="20.25" customHeight="1">
      <c r="A43" s="14">
        <f t="shared" si="3"/>
        <v>45412</v>
      </c>
      <c r="B43" s="27" t="str">
        <f t="shared" si="0"/>
        <v>火</v>
      </c>
      <c r="C43" s="35"/>
      <c r="D43" s="46"/>
      <c r="E43" s="34"/>
      <c r="F43" s="45"/>
      <c r="G43" s="57"/>
      <c r="H43" s="62">
        <f t="shared" si="1"/>
        <v>0</v>
      </c>
      <c r="I43" s="69"/>
      <c r="J43" s="121"/>
      <c r="K43" s="88"/>
      <c r="L43" s="91" t="str">
        <f>IFERROR(VLOOKUP(A43,祝日,2,0),"")</f>
        <v/>
      </c>
    </row>
    <row r="44" spans="1:12" ht="20.25" customHeight="1">
      <c r="A44" s="15"/>
      <c r="B44" s="29"/>
      <c r="C44" s="36"/>
      <c r="D44" s="47"/>
      <c r="E44" s="36"/>
      <c r="F44" s="47"/>
      <c r="G44" s="59"/>
      <c r="H44" s="63">
        <f t="shared" si="1"/>
        <v>0</v>
      </c>
      <c r="I44" s="70"/>
      <c r="J44" s="122"/>
      <c r="K44" s="89"/>
      <c r="L44" s="91" t="str">
        <f>IFERROR(VLOOKUP(A44,祝日,2,0),"")</f>
        <v/>
      </c>
    </row>
    <row r="45" spans="1:12" ht="33.6" customHeight="1">
      <c r="A45" s="16" t="s">
        <v>9</v>
      </c>
      <c r="B45" s="30"/>
      <c r="C45" s="37"/>
      <c r="D45" s="37"/>
      <c r="E45" s="37"/>
      <c r="F45" s="37"/>
      <c r="G45" s="37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42:I43 H17 C15:H15 C16:I16 A15:B43 A44:I44 H20:I41 C17:G41">
    <cfRule type="expression" dxfId="204" priority="16" stopIfTrue="1">
      <formula>$B14="土"</formula>
    </cfRule>
    <cfRule type="expression" dxfId="203" priority="17" stopIfTrue="1">
      <formula>$B14="日"</formula>
    </cfRule>
    <cfRule type="expression" dxfId="202" priority="18" stopIfTrue="1">
      <formula>OR($B14="祝",$B14="振",$I14="休日")</formula>
    </cfRule>
  </conditionalFormatting>
  <conditionalFormatting sqref="I15">
    <cfRule type="expression" dxfId="201" priority="13" stopIfTrue="1">
      <formula>$B15="土"</formula>
    </cfRule>
    <cfRule type="expression" dxfId="200" priority="14" stopIfTrue="1">
      <formula>$B15="日"</formula>
    </cfRule>
    <cfRule type="expression" dxfId="199" priority="15" stopIfTrue="1">
      <formula>OR($B15="祝",$B15="振",$I15="休日")</formula>
    </cfRule>
  </conditionalFormatting>
  <conditionalFormatting sqref="I17">
    <cfRule type="expression" dxfId="198" priority="10" stopIfTrue="1">
      <formula>$B17="土"</formula>
    </cfRule>
    <cfRule type="expression" dxfId="197" priority="11" stopIfTrue="1">
      <formula>$B17="日"</formula>
    </cfRule>
    <cfRule type="expression" dxfId="196" priority="12" stopIfTrue="1">
      <formula>OR($B17="祝",$B17="振",$I17="休日")</formula>
    </cfRule>
  </conditionalFormatting>
  <conditionalFormatting sqref="H19 E43:G43">
    <cfRule type="expression" dxfId="195" priority="7" stopIfTrue="1">
      <formula>$B19="土"</formula>
    </cfRule>
    <cfRule type="expression" dxfId="194" priority="8" stopIfTrue="1">
      <formula>$B19="日"</formula>
    </cfRule>
    <cfRule type="expression" dxfId="193" priority="9" stopIfTrue="1">
      <formula>OR($B19="祝",$B19="振",$I19="休日")</formula>
    </cfRule>
  </conditionalFormatting>
  <conditionalFormatting sqref="I19">
    <cfRule type="expression" dxfId="192" priority="4" stopIfTrue="1">
      <formula>$B19="土"</formula>
    </cfRule>
    <cfRule type="expression" dxfId="191" priority="5" stopIfTrue="1">
      <formula>$B19="日"</formula>
    </cfRule>
    <cfRule type="expression" dxfId="190" priority="6" stopIfTrue="1">
      <formula>OR($B19="祝",$B19="振",$I19="休日")</formula>
    </cfRule>
  </conditionalFormatting>
  <conditionalFormatting sqref="H18:I18 E42:G42">
    <cfRule type="expression" dxfId="189" priority="1" stopIfTrue="1">
      <formula>$B18="土"</formula>
    </cfRule>
    <cfRule type="expression" dxfId="188" priority="2" stopIfTrue="1">
      <formula>$B18="日"</formula>
    </cfRule>
    <cfRule type="expression" dxfId="187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46"/>
  <sheetViews>
    <sheetView view="pageBreakPreview" zoomScaleSheetLayoutView="100" workbookViewId="0">
      <selection activeCell="P20" sqref="P20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>
      <c r="A1" s="127"/>
      <c r="B1" s="127"/>
      <c r="C1" s="160"/>
      <c r="D1" s="160"/>
      <c r="E1" s="160"/>
      <c r="F1" s="160"/>
      <c r="G1" s="160"/>
      <c r="H1" s="160"/>
      <c r="I1" s="92"/>
      <c r="J1" s="92"/>
      <c r="K1" s="92"/>
    </row>
    <row r="2" spans="1:12" ht="15.6" customHeight="1">
      <c r="A2" s="128" t="s">
        <v>51</v>
      </c>
      <c r="B2" s="145"/>
      <c r="C2" s="160"/>
      <c r="D2" s="160"/>
      <c r="E2" s="160"/>
      <c r="F2" s="160"/>
      <c r="G2" s="160"/>
      <c r="H2" s="160"/>
      <c r="I2" s="92"/>
      <c r="J2" s="92"/>
      <c r="K2" s="92"/>
    </row>
    <row r="3" spans="1:12" ht="20.399999999999999" customHeight="1">
      <c r="A3" s="129" t="s">
        <v>33</v>
      </c>
      <c r="B3" s="146"/>
      <c r="C3" s="146"/>
      <c r="D3" s="146"/>
      <c r="E3" s="146"/>
      <c r="F3" s="146"/>
      <c r="G3" s="146"/>
      <c r="H3" s="146"/>
      <c r="I3" s="146"/>
      <c r="J3" s="146"/>
      <c r="K3" s="180"/>
    </row>
    <row r="4" spans="1:12" ht="20.25" customHeight="1">
      <c r="A4" s="6" t="s">
        <v>44</v>
      </c>
      <c r="B4" s="19"/>
      <c r="C4" s="19"/>
      <c r="D4" s="19"/>
      <c r="E4" s="128"/>
      <c r="F4" s="128"/>
      <c r="G4" s="128"/>
      <c r="H4" s="128"/>
      <c r="I4" s="128"/>
      <c r="J4" s="128"/>
      <c r="K4" s="181"/>
    </row>
    <row r="5" spans="1:12" ht="12" customHeight="1">
      <c r="A5" s="130"/>
      <c r="B5" s="147"/>
      <c r="C5" s="147"/>
      <c r="D5" s="147"/>
      <c r="E5" s="147"/>
      <c r="F5" s="147"/>
      <c r="G5" s="54"/>
      <c r="H5" s="170"/>
      <c r="I5" s="170"/>
      <c r="J5" s="170"/>
      <c r="K5" s="80"/>
    </row>
    <row r="6" spans="1:12" ht="20.25" customHeight="1">
      <c r="A6" s="131" t="s">
        <v>23</v>
      </c>
      <c r="B6" s="148"/>
      <c r="C6" s="148"/>
      <c r="D6" s="107" t="s">
        <v>70</v>
      </c>
      <c r="E6" s="166"/>
      <c r="F6" s="166"/>
      <c r="G6" s="166"/>
      <c r="H6" s="166"/>
      <c r="I6" s="166"/>
      <c r="J6" s="166"/>
      <c r="K6" s="182"/>
    </row>
    <row r="7" spans="1:12" ht="20.25" customHeight="1">
      <c r="A7" s="132" t="s">
        <v>25</v>
      </c>
      <c r="B7" s="149"/>
      <c r="C7" s="149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132"/>
      <c r="B8" s="149"/>
      <c r="C8" s="149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131" t="s">
        <v>19</v>
      </c>
      <c r="B9" s="150"/>
      <c r="C9" s="150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33" t="s">
        <v>12</v>
      </c>
      <c r="B10" s="151"/>
      <c r="C10" s="151"/>
      <c r="D10" s="108"/>
      <c r="E10" s="108"/>
      <c r="F10" s="108"/>
      <c r="G10" s="108"/>
      <c r="H10" s="108"/>
      <c r="I10" s="173" t="s">
        <v>35</v>
      </c>
      <c r="J10" s="117"/>
      <c r="K10" s="123"/>
    </row>
    <row r="11" spans="1:12" ht="20.25" customHeight="1">
      <c r="A11" s="133"/>
      <c r="B11" s="151"/>
      <c r="C11" s="151" t="s">
        <v>15</v>
      </c>
      <c r="D11" s="109"/>
      <c r="E11" s="109"/>
      <c r="F11" s="109"/>
      <c r="G11" s="109"/>
      <c r="H11" s="92"/>
      <c r="I11" s="151" t="s">
        <v>10</v>
      </c>
      <c r="J11" s="109"/>
      <c r="K11" s="183"/>
    </row>
    <row r="12" spans="1:12" s="4" customFormat="1" ht="20.25" customHeight="1">
      <c r="A12" s="134" t="s">
        <v>2</v>
      </c>
      <c r="B12" s="152" t="s">
        <v>5</v>
      </c>
      <c r="C12" s="161" t="s">
        <v>38</v>
      </c>
      <c r="D12" s="164"/>
      <c r="E12" s="164"/>
      <c r="F12" s="167"/>
      <c r="G12" s="168" t="s">
        <v>18</v>
      </c>
      <c r="H12" s="171" t="s">
        <v>42</v>
      </c>
      <c r="I12" s="174" t="s">
        <v>49</v>
      </c>
      <c r="J12" s="177"/>
      <c r="K12" s="184" t="s">
        <v>39</v>
      </c>
      <c r="L12" s="93"/>
    </row>
    <row r="13" spans="1:12" s="4" customFormat="1" ht="20.25" customHeight="1">
      <c r="A13" s="135"/>
      <c r="B13" s="153"/>
      <c r="C13" s="162" t="s">
        <v>13</v>
      </c>
      <c r="D13" s="165" t="s">
        <v>7</v>
      </c>
      <c r="E13" s="162" t="s">
        <v>13</v>
      </c>
      <c r="F13" s="165" t="s">
        <v>7</v>
      </c>
      <c r="G13" s="169"/>
      <c r="H13" s="172"/>
      <c r="I13" s="175"/>
      <c r="J13" s="178"/>
      <c r="K13" s="185"/>
      <c r="L13" s="93"/>
    </row>
    <row r="14" spans="1:12" ht="20.25" customHeight="1">
      <c r="A14" s="136">
        <v>45413</v>
      </c>
      <c r="B14" s="154" t="str">
        <f t="shared" ref="B14:B43" si="0">TEXT(A14,"aaa")</f>
        <v>水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120"/>
      <c r="K14" s="87"/>
      <c r="L14" s="91" t="str">
        <f>IFERROR(VLOOKUP(A14,祝日,2,0),"")</f>
        <v/>
      </c>
    </row>
    <row r="15" spans="1:12" ht="20.25" customHeight="1">
      <c r="A15" s="137">
        <f t="shared" ref="A15:A43" si="2">A14+1</f>
        <v>45414</v>
      </c>
      <c r="B15" s="154" t="str">
        <f t="shared" si="0"/>
        <v>木</v>
      </c>
      <c r="C15" s="34"/>
      <c r="D15" s="45"/>
      <c r="E15" s="34"/>
      <c r="F15" s="45"/>
      <c r="G15" s="57"/>
      <c r="H15" s="62">
        <f t="shared" si="1"/>
        <v>0</v>
      </c>
      <c r="I15" s="69"/>
      <c r="J15" s="121"/>
      <c r="K15" s="88"/>
      <c r="L15" s="91" t="str">
        <f>IFERROR(VLOOKUP(A15,祝日,2,0),"")</f>
        <v/>
      </c>
    </row>
    <row r="16" spans="1:12" ht="20.25" customHeight="1">
      <c r="A16" s="138">
        <f t="shared" si="2"/>
        <v>45415</v>
      </c>
      <c r="B16" s="155" t="str">
        <f t="shared" si="0"/>
        <v>金</v>
      </c>
      <c r="C16" s="34"/>
      <c r="D16" s="45"/>
      <c r="E16" s="34"/>
      <c r="F16" s="45"/>
      <c r="G16" s="57"/>
      <c r="H16" s="62">
        <f t="shared" si="1"/>
        <v>0</v>
      </c>
      <c r="I16" s="69"/>
      <c r="J16" s="121"/>
      <c r="K16" s="88"/>
      <c r="L16" s="91" t="s">
        <v>74</v>
      </c>
    </row>
    <row r="17" spans="1:12" ht="20.25" customHeight="1">
      <c r="A17" s="139">
        <f t="shared" si="2"/>
        <v>45416</v>
      </c>
      <c r="B17" s="155" t="str">
        <f t="shared" si="0"/>
        <v>土</v>
      </c>
      <c r="C17" s="35"/>
      <c r="D17" s="46"/>
      <c r="E17" s="34"/>
      <c r="F17" s="45"/>
      <c r="G17" s="57"/>
      <c r="H17" s="62">
        <f t="shared" si="1"/>
        <v>0</v>
      </c>
      <c r="I17" s="69"/>
      <c r="J17" s="121"/>
      <c r="K17" s="88"/>
      <c r="L17" s="91" t="s">
        <v>75</v>
      </c>
    </row>
    <row r="18" spans="1:12" ht="20.25" customHeight="1">
      <c r="A18" s="138">
        <f t="shared" si="2"/>
        <v>45417</v>
      </c>
      <c r="B18" s="155" t="str">
        <f t="shared" si="0"/>
        <v>日</v>
      </c>
      <c r="C18" s="34"/>
      <c r="D18" s="45"/>
      <c r="E18" s="34"/>
      <c r="F18" s="45"/>
      <c r="G18" s="57"/>
      <c r="H18" s="62">
        <f t="shared" si="1"/>
        <v>0</v>
      </c>
      <c r="I18" s="69"/>
      <c r="J18" s="121"/>
      <c r="K18" s="88"/>
      <c r="L18" s="91" t="s">
        <v>76</v>
      </c>
    </row>
    <row r="19" spans="1:12" ht="20.25" customHeight="1">
      <c r="A19" s="140">
        <f t="shared" si="2"/>
        <v>45418</v>
      </c>
      <c r="B19" s="156" t="str">
        <f t="shared" si="0"/>
        <v>月</v>
      </c>
      <c r="C19" s="33"/>
      <c r="D19" s="44"/>
      <c r="E19" s="34"/>
      <c r="F19" s="45"/>
      <c r="G19" s="57"/>
      <c r="H19" s="62">
        <f t="shared" si="1"/>
        <v>0</v>
      </c>
      <c r="I19" s="69"/>
      <c r="J19" s="121"/>
      <c r="K19" s="88"/>
      <c r="L19" s="91" t="s">
        <v>66</v>
      </c>
    </row>
    <row r="20" spans="1:12" ht="20.25" customHeight="1">
      <c r="A20" s="136">
        <f t="shared" si="2"/>
        <v>45419</v>
      </c>
      <c r="B20" s="154" t="str">
        <f t="shared" si="0"/>
        <v>火</v>
      </c>
      <c r="C20" s="33"/>
      <c r="D20" s="44"/>
      <c r="E20" s="51"/>
      <c r="F20" s="53"/>
      <c r="G20" s="58"/>
      <c r="H20" s="62">
        <f t="shared" si="1"/>
        <v>0</v>
      </c>
      <c r="I20" s="69"/>
      <c r="J20" s="121"/>
      <c r="K20" s="88"/>
      <c r="L20" s="91" t="str">
        <f t="shared" ref="L20:L44" si="3">IFERROR(VLOOKUP(A20,祝日,2,0),"")</f>
        <v/>
      </c>
    </row>
    <row r="21" spans="1:12" ht="20.25" customHeight="1">
      <c r="A21" s="137">
        <f t="shared" si="2"/>
        <v>45420</v>
      </c>
      <c r="B21" s="154" t="str">
        <f t="shared" si="0"/>
        <v>水</v>
      </c>
      <c r="C21" s="35"/>
      <c r="D21" s="46"/>
      <c r="E21" s="34"/>
      <c r="F21" s="45"/>
      <c r="G21" s="57"/>
      <c r="H21" s="62">
        <f t="shared" si="1"/>
        <v>0</v>
      </c>
      <c r="I21" s="69"/>
      <c r="J21" s="121"/>
      <c r="K21" s="88"/>
      <c r="L21" s="91" t="str">
        <f t="shared" si="3"/>
        <v/>
      </c>
    </row>
    <row r="22" spans="1:12" ht="20.25" customHeight="1">
      <c r="A22" s="136">
        <f t="shared" si="2"/>
        <v>45421</v>
      </c>
      <c r="B22" s="154" t="str">
        <f t="shared" si="0"/>
        <v>木</v>
      </c>
      <c r="C22" s="35"/>
      <c r="D22" s="46"/>
      <c r="E22" s="34"/>
      <c r="F22" s="45"/>
      <c r="G22" s="57"/>
      <c r="H22" s="62">
        <f t="shared" si="1"/>
        <v>0</v>
      </c>
      <c r="I22" s="69"/>
      <c r="J22" s="121"/>
      <c r="K22" s="88"/>
      <c r="L22" s="91" t="str">
        <f t="shared" si="3"/>
        <v/>
      </c>
    </row>
    <row r="23" spans="1:12" ht="20.25" customHeight="1">
      <c r="A23" s="137">
        <f t="shared" si="2"/>
        <v>45422</v>
      </c>
      <c r="B23" s="154" t="str">
        <f t="shared" si="0"/>
        <v>金</v>
      </c>
      <c r="C23" s="35"/>
      <c r="D23" s="46"/>
      <c r="E23" s="34"/>
      <c r="F23" s="45"/>
      <c r="G23" s="57"/>
      <c r="H23" s="62">
        <f t="shared" si="1"/>
        <v>0</v>
      </c>
      <c r="I23" s="69"/>
      <c r="J23" s="121"/>
      <c r="K23" s="88"/>
      <c r="L23" s="91" t="str">
        <f t="shared" si="3"/>
        <v/>
      </c>
    </row>
    <row r="24" spans="1:12" ht="20.25" customHeight="1">
      <c r="A24" s="136">
        <f t="shared" si="2"/>
        <v>45423</v>
      </c>
      <c r="B24" s="154" t="str">
        <f t="shared" si="0"/>
        <v>土</v>
      </c>
      <c r="C24" s="35"/>
      <c r="D24" s="46"/>
      <c r="E24" s="34"/>
      <c r="F24" s="45"/>
      <c r="G24" s="57"/>
      <c r="H24" s="62">
        <f t="shared" si="1"/>
        <v>0</v>
      </c>
      <c r="I24" s="69"/>
      <c r="J24" s="121"/>
      <c r="K24" s="88"/>
      <c r="L24" s="91" t="str">
        <f t="shared" si="3"/>
        <v/>
      </c>
    </row>
    <row r="25" spans="1:12" ht="20.25" customHeight="1">
      <c r="A25" s="137">
        <f t="shared" si="2"/>
        <v>45424</v>
      </c>
      <c r="B25" s="154" t="str">
        <f t="shared" si="0"/>
        <v>日</v>
      </c>
      <c r="C25" s="35"/>
      <c r="D25" s="46"/>
      <c r="E25" s="34"/>
      <c r="F25" s="45"/>
      <c r="G25" s="57"/>
      <c r="H25" s="62">
        <f t="shared" si="1"/>
        <v>0</v>
      </c>
      <c r="I25" s="69"/>
      <c r="J25" s="121"/>
      <c r="K25" s="88"/>
      <c r="L25" s="91" t="str">
        <f t="shared" si="3"/>
        <v/>
      </c>
    </row>
    <row r="26" spans="1:12" ht="20.25" customHeight="1">
      <c r="A26" s="136">
        <f t="shared" si="2"/>
        <v>45425</v>
      </c>
      <c r="B26" s="154" t="str">
        <f t="shared" si="0"/>
        <v>月</v>
      </c>
      <c r="C26" s="35"/>
      <c r="D26" s="46"/>
      <c r="E26" s="34"/>
      <c r="F26" s="45"/>
      <c r="G26" s="57"/>
      <c r="H26" s="62">
        <f t="shared" si="1"/>
        <v>0</v>
      </c>
      <c r="I26" s="69"/>
      <c r="J26" s="121"/>
      <c r="K26" s="88"/>
      <c r="L26" s="91" t="str">
        <f t="shared" si="3"/>
        <v/>
      </c>
    </row>
    <row r="27" spans="1:12" ht="20.25" customHeight="1">
      <c r="A27" s="137">
        <f t="shared" si="2"/>
        <v>45426</v>
      </c>
      <c r="B27" s="154" t="str">
        <f t="shared" si="0"/>
        <v>火</v>
      </c>
      <c r="C27" s="35"/>
      <c r="D27" s="46"/>
      <c r="E27" s="34"/>
      <c r="F27" s="45"/>
      <c r="G27" s="57"/>
      <c r="H27" s="62">
        <f t="shared" si="1"/>
        <v>0</v>
      </c>
      <c r="I27" s="69"/>
      <c r="J27" s="121"/>
      <c r="K27" s="88"/>
      <c r="L27" s="91" t="str">
        <f t="shared" si="3"/>
        <v/>
      </c>
    </row>
    <row r="28" spans="1:12" ht="20.25" customHeight="1">
      <c r="A28" s="136">
        <f t="shared" si="2"/>
        <v>45427</v>
      </c>
      <c r="B28" s="154" t="str">
        <f t="shared" si="0"/>
        <v>水</v>
      </c>
      <c r="C28" s="35"/>
      <c r="D28" s="46"/>
      <c r="E28" s="34"/>
      <c r="F28" s="45"/>
      <c r="G28" s="57"/>
      <c r="H28" s="62">
        <f t="shared" si="1"/>
        <v>0</v>
      </c>
      <c r="I28" s="69"/>
      <c r="J28" s="121"/>
      <c r="K28" s="88"/>
      <c r="L28" s="91" t="str">
        <f t="shared" si="3"/>
        <v/>
      </c>
    </row>
    <row r="29" spans="1:12" ht="20.25" customHeight="1">
      <c r="A29" s="137">
        <f t="shared" si="2"/>
        <v>45428</v>
      </c>
      <c r="B29" s="154" t="str">
        <f t="shared" si="0"/>
        <v>木</v>
      </c>
      <c r="C29" s="35"/>
      <c r="D29" s="46"/>
      <c r="E29" s="34"/>
      <c r="F29" s="45"/>
      <c r="G29" s="57"/>
      <c r="H29" s="62">
        <f t="shared" si="1"/>
        <v>0</v>
      </c>
      <c r="I29" s="69"/>
      <c r="J29" s="121"/>
      <c r="K29" s="88"/>
      <c r="L29" s="91" t="str">
        <f t="shared" si="3"/>
        <v/>
      </c>
    </row>
    <row r="30" spans="1:12" ht="20.25" customHeight="1">
      <c r="A30" s="136">
        <f t="shared" si="2"/>
        <v>45429</v>
      </c>
      <c r="B30" s="154" t="str">
        <f t="shared" si="0"/>
        <v>金</v>
      </c>
      <c r="C30" s="35"/>
      <c r="D30" s="46"/>
      <c r="E30" s="34"/>
      <c r="F30" s="45"/>
      <c r="G30" s="57"/>
      <c r="H30" s="62">
        <f t="shared" si="1"/>
        <v>0</v>
      </c>
      <c r="I30" s="69"/>
      <c r="J30" s="121"/>
      <c r="K30" s="88"/>
      <c r="L30" s="91" t="str">
        <f t="shared" si="3"/>
        <v/>
      </c>
    </row>
    <row r="31" spans="1:12" ht="20.25" customHeight="1">
      <c r="A31" s="137">
        <f t="shared" si="2"/>
        <v>45430</v>
      </c>
      <c r="B31" s="154" t="str">
        <f t="shared" si="0"/>
        <v>土</v>
      </c>
      <c r="C31" s="35"/>
      <c r="D31" s="46"/>
      <c r="E31" s="34"/>
      <c r="F31" s="45"/>
      <c r="G31" s="57"/>
      <c r="H31" s="62">
        <f t="shared" si="1"/>
        <v>0</v>
      </c>
      <c r="I31" s="69"/>
      <c r="J31" s="121"/>
      <c r="K31" s="88"/>
      <c r="L31" s="91" t="str">
        <f t="shared" si="3"/>
        <v/>
      </c>
    </row>
    <row r="32" spans="1:12" ht="20.25" customHeight="1">
      <c r="A32" s="141">
        <f t="shared" si="2"/>
        <v>45431</v>
      </c>
      <c r="B32" s="157" t="str">
        <f t="shared" si="0"/>
        <v>日</v>
      </c>
      <c r="C32" s="35"/>
      <c r="D32" s="46"/>
      <c r="E32" s="34"/>
      <c r="F32" s="45"/>
      <c r="G32" s="57"/>
      <c r="H32" s="62">
        <f t="shared" si="1"/>
        <v>0</v>
      </c>
      <c r="I32" s="69"/>
      <c r="J32" s="121"/>
      <c r="K32" s="88"/>
      <c r="L32" s="91" t="str">
        <f t="shared" si="3"/>
        <v/>
      </c>
    </row>
    <row r="33" spans="1:12" ht="20.25" customHeight="1">
      <c r="A33" s="137">
        <f t="shared" si="2"/>
        <v>45432</v>
      </c>
      <c r="B33" s="154" t="str">
        <f t="shared" si="0"/>
        <v>月</v>
      </c>
      <c r="C33" s="35"/>
      <c r="D33" s="46"/>
      <c r="E33" s="34"/>
      <c r="F33" s="45"/>
      <c r="G33" s="57"/>
      <c r="H33" s="62">
        <f t="shared" si="1"/>
        <v>0</v>
      </c>
      <c r="I33" s="69"/>
      <c r="J33" s="121"/>
      <c r="K33" s="88"/>
      <c r="L33" s="91" t="str">
        <f t="shared" si="3"/>
        <v/>
      </c>
    </row>
    <row r="34" spans="1:12" ht="20.25" customHeight="1">
      <c r="A34" s="136">
        <f t="shared" si="2"/>
        <v>45433</v>
      </c>
      <c r="B34" s="154" t="str">
        <f t="shared" si="0"/>
        <v>火</v>
      </c>
      <c r="C34" s="35"/>
      <c r="D34" s="46"/>
      <c r="E34" s="34"/>
      <c r="F34" s="45"/>
      <c r="G34" s="57"/>
      <c r="H34" s="62">
        <f t="shared" si="1"/>
        <v>0</v>
      </c>
      <c r="I34" s="69"/>
      <c r="J34" s="121"/>
      <c r="K34" s="88"/>
      <c r="L34" s="91" t="str">
        <f t="shared" si="3"/>
        <v/>
      </c>
    </row>
    <row r="35" spans="1:12" ht="20.25" customHeight="1">
      <c r="A35" s="142">
        <f t="shared" si="2"/>
        <v>45434</v>
      </c>
      <c r="B35" s="157" t="str">
        <f t="shared" si="0"/>
        <v>水</v>
      </c>
      <c r="C35" s="35"/>
      <c r="D35" s="46"/>
      <c r="E35" s="34"/>
      <c r="F35" s="45"/>
      <c r="G35" s="57"/>
      <c r="H35" s="62">
        <f t="shared" si="1"/>
        <v>0</v>
      </c>
      <c r="I35" s="69"/>
      <c r="J35" s="121"/>
      <c r="K35" s="88"/>
      <c r="L35" s="91" t="str">
        <f t="shared" si="3"/>
        <v/>
      </c>
    </row>
    <row r="36" spans="1:12" ht="20.25" customHeight="1">
      <c r="A36" s="141">
        <f t="shared" si="2"/>
        <v>45435</v>
      </c>
      <c r="B36" s="157" t="str">
        <f t="shared" si="0"/>
        <v>木</v>
      </c>
      <c r="C36" s="35"/>
      <c r="D36" s="46"/>
      <c r="E36" s="34"/>
      <c r="F36" s="45"/>
      <c r="G36" s="57"/>
      <c r="H36" s="62">
        <f t="shared" si="1"/>
        <v>0</v>
      </c>
      <c r="I36" s="69"/>
      <c r="J36" s="121"/>
      <c r="K36" s="88"/>
      <c r="L36" s="91" t="str">
        <f t="shared" si="3"/>
        <v/>
      </c>
    </row>
    <row r="37" spans="1:12" ht="20.25" customHeight="1">
      <c r="A37" s="137">
        <f t="shared" si="2"/>
        <v>45436</v>
      </c>
      <c r="B37" s="154" t="str">
        <f t="shared" si="0"/>
        <v>金</v>
      </c>
      <c r="C37" s="35"/>
      <c r="D37" s="46"/>
      <c r="E37" s="34"/>
      <c r="F37" s="45"/>
      <c r="G37" s="57"/>
      <c r="H37" s="62">
        <f t="shared" si="1"/>
        <v>0</v>
      </c>
      <c r="I37" s="69"/>
      <c r="J37" s="121"/>
      <c r="K37" s="88"/>
      <c r="L37" s="91" t="str">
        <f t="shared" si="3"/>
        <v/>
      </c>
    </row>
    <row r="38" spans="1:12" ht="20.25" customHeight="1">
      <c r="A38" s="136">
        <f t="shared" si="2"/>
        <v>45437</v>
      </c>
      <c r="B38" s="154" t="str">
        <f t="shared" si="0"/>
        <v>土</v>
      </c>
      <c r="C38" s="35"/>
      <c r="D38" s="46"/>
      <c r="E38" s="34"/>
      <c r="F38" s="45"/>
      <c r="G38" s="57"/>
      <c r="H38" s="62">
        <f t="shared" si="1"/>
        <v>0</v>
      </c>
      <c r="I38" s="69"/>
      <c r="J38" s="121"/>
      <c r="K38" s="88"/>
      <c r="L38" s="91" t="str">
        <f t="shared" si="3"/>
        <v/>
      </c>
    </row>
    <row r="39" spans="1:12" ht="20.25" customHeight="1">
      <c r="A39" s="137">
        <f t="shared" si="2"/>
        <v>45438</v>
      </c>
      <c r="B39" s="154" t="str">
        <f t="shared" si="0"/>
        <v>日</v>
      </c>
      <c r="C39" s="35"/>
      <c r="D39" s="46"/>
      <c r="E39" s="34"/>
      <c r="F39" s="45"/>
      <c r="G39" s="57"/>
      <c r="H39" s="62">
        <f t="shared" si="1"/>
        <v>0</v>
      </c>
      <c r="I39" s="69"/>
      <c r="J39" s="121"/>
      <c r="K39" s="88"/>
      <c r="L39" s="91" t="str">
        <f t="shared" si="3"/>
        <v/>
      </c>
    </row>
    <row r="40" spans="1:12" ht="20.25" customHeight="1">
      <c r="A40" s="136">
        <f t="shared" si="2"/>
        <v>45439</v>
      </c>
      <c r="B40" s="154" t="str">
        <f t="shared" si="0"/>
        <v>月</v>
      </c>
      <c r="C40" s="35"/>
      <c r="D40" s="46"/>
      <c r="E40" s="34"/>
      <c r="F40" s="45"/>
      <c r="G40" s="57"/>
      <c r="H40" s="62">
        <f t="shared" si="1"/>
        <v>0</v>
      </c>
      <c r="I40" s="69"/>
      <c r="J40" s="121"/>
      <c r="K40" s="88"/>
      <c r="L40" s="91" t="str">
        <f t="shared" si="3"/>
        <v/>
      </c>
    </row>
    <row r="41" spans="1:12" ht="20.25" customHeight="1">
      <c r="A41" s="137">
        <f t="shared" si="2"/>
        <v>45440</v>
      </c>
      <c r="B41" s="154" t="str">
        <f t="shared" si="0"/>
        <v>火</v>
      </c>
      <c r="C41" s="35"/>
      <c r="D41" s="46"/>
      <c r="E41" s="34"/>
      <c r="F41" s="45"/>
      <c r="G41" s="57"/>
      <c r="H41" s="62">
        <f t="shared" si="1"/>
        <v>0</v>
      </c>
      <c r="I41" s="69"/>
      <c r="J41" s="121"/>
      <c r="K41" s="88"/>
      <c r="L41" s="91" t="str">
        <f t="shared" si="3"/>
        <v/>
      </c>
    </row>
    <row r="42" spans="1:12" ht="20.25" customHeight="1">
      <c r="A42" s="136">
        <f t="shared" si="2"/>
        <v>45441</v>
      </c>
      <c r="B42" s="154" t="str">
        <f t="shared" si="0"/>
        <v>水</v>
      </c>
      <c r="C42" s="35"/>
      <c r="D42" s="46"/>
      <c r="E42" s="34"/>
      <c r="F42" s="45"/>
      <c r="G42" s="57"/>
      <c r="H42" s="62">
        <f t="shared" si="1"/>
        <v>0</v>
      </c>
      <c r="I42" s="69"/>
      <c r="J42" s="121"/>
      <c r="K42" s="88"/>
      <c r="L42" s="91" t="str">
        <f t="shared" si="3"/>
        <v/>
      </c>
    </row>
    <row r="43" spans="1:12" ht="20.25" customHeight="1">
      <c r="A43" s="137">
        <f t="shared" si="2"/>
        <v>45442</v>
      </c>
      <c r="B43" s="154" t="str">
        <f t="shared" si="0"/>
        <v>木</v>
      </c>
      <c r="C43" s="35"/>
      <c r="D43" s="46"/>
      <c r="E43" s="34"/>
      <c r="F43" s="45"/>
      <c r="G43" s="57"/>
      <c r="H43" s="62">
        <f t="shared" si="1"/>
        <v>0</v>
      </c>
      <c r="I43" s="69"/>
      <c r="J43" s="121"/>
      <c r="K43" s="88"/>
      <c r="L43" s="91" t="str">
        <f t="shared" si="3"/>
        <v/>
      </c>
    </row>
    <row r="44" spans="1:12" ht="20.25" customHeight="1">
      <c r="A44" s="143"/>
      <c r="B44" s="158"/>
      <c r="C44" s="36"/>
      <c r="D44" s="47"/>
      <c r="E44" s="36"/>
      <c r="F44" s="47"/>
      <c r="G44" s="59"/>
      <c r="H44" s="63">
        <f t="shared" si="1"/>
        <v>0</v>
      </c>
      <c r="I44" s="70"/>
      <c r="J44" s="122"/>
      <c r="K44" s="89"/>
      <c r="L44" s="91" t="str">
        <f t="shared" si="3"/>
        <v/>
      </c>
    </row>
    <row r="45" spans="1:12" ht="33.6" customHeight="1">
      <c r="A45" s="144" t="s">
        <v>9</v>
      </c>
      <c r="B45" s="159"/>
      <c r="C45" s="163"/>
      <c r="D45" s="163"/>
      <c r="E45" s="163"/>
      <c r="F45" s="163"/>
      <c r="G45" s="163"/>
      <c r="H45" s="64">
        <f>SUM(H14:H44)</f>
        <v>0</v>
      </c>
      <c r="I45" s="176" t="s">
        <v>11</v>
      </c>
      <c r="J45" s="179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86" priority="17" stopIfTrue="1">
      <formula>$B14="土"</formula>
    </cfRule>
    <cfRule type="expression" dxfId="185" priority="18" stopIfTrue="1">
      <formula>$B14="日"</formula>
    </cfRule>
    <cfRule type="expression" dxfId="184" priority="19" stopIfTrue="1">
      <formula>OR($B14="祝",$B14="振",$I14="休日")</formula>
    </cfRule>
  </conditionalFormatting>
  <conditionalFormatting sqref="I15">
    <cfRule type="expression" dxfId="183" priority="14" stopIfTrue="1">
      <formula>$B15="土"</formula>
    </cfRule>
    <cfRule type="expression" dxfId="182" priority="15" stopIfTrue="1">
      <formula>$B15="日"</formula>
    </cfRule>
    <cfRule type="expression" dxfId="181" priority="16" stopIfTrue="1">
      <formula>OR($B15="祝",$B15="振",$I15="休日")</formula>
    </cfRule>
  </conditionalFormatting>
  <conditionalFormatting sqref="I17">
    <cfRule type="expression" dxfId="180" priority="11" stopIfTrue="1">
      <formula>$B17="土"</formula>
    </cfRule>
    <cfRule type="expression" dxfId="179" priority="12" stopIfTrue="1">
      <formula>$B17="日"</formula>
    </cfRule>
    <cfRule type="expression" dxfId="178" priority="13" stopIfTrue="1">
      <formula>OR($B17="祝",$B17="振",$I17="休日")</formula>
    </cfRule>
  </conditionalFormatting>
  <conditionalFormatting sqref="E19:H19 E25:G25 E31:G31 E37:G37 E43:G43">
    <cfRule type="expression" dxfId="177" priority="8" stopIfTrue="1">
      <formula>$B19="土"</formula>
    </cfRule>
    <cfRule type="expression" dxfId="176" priority="9" stopIfTrue="1">
      <formula>$B19="日"</formula>
    </cfRule>
    <cfRule type="expression" dxfId="175" priority="10" stopIfTrue="1">
      <formula>OR($B19="祝",$B19="振",$I19="休日")</formula>
    </cfRule>
  </conditionalFormatting>
  <conditionalFormatting sqref="I19">
    <cfRule type="expression" dxfId="174" priority="5" stopIfTrue="1">
      <formula>$B19="土"</formula>
    </cfRule>
    <cfRule type="expression" dxfId="173" priority="6" stopIfTrue="1">
      <formula>$B19="日"</formula>
    </cfRule>
    <cfRule type="expression" dxfId="172" priority="7" stopIfTrue="1">
      <formula>OR($B19="祝",$B19="振",$I19="休日")</formula>
    </cfRule>
  </conditionalFormatting>
  <conditionalFormatting sqref="C18:I18 C24:G24 E30:G30 E36:G36 E42:G42">
    <cfRule type="expression" dxfId="171" priority="2" stopIfTrue="1">
      <formula>$B18="土"</formula>
    </cfRule>
    <cfRule type="expression" dxfId="170" priority="3" stopIfTrue="1">
      <formula>$B18="日"</formula>
    </cfRule>
    <cfRule type="expression" dxfId="169" priority="4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36C36F9-EC18-4B3A-8091-75CADB194B4A}">
            <xm:f>RIGHT(A14,LEN($L$14:$L$44="日"))=$L$14:$L$44="日"</xm:f>
            <xm:f>$L$14:$L$44="日"</xm:f>
            <x14:dxf>
              <fill>
                <patternFill>
                  <bgColor theme="4" tint="0.4"/>
                </patternFill>
              </fill>
            </x14:dxf>
          </x14:cfRule>
          <xm:sqref>A14:B44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2:L46"/>
  <sheetViews>
    <sheetView view="pageBreakPreview" zoomScaleSheetLayoutView="100" workbookViewId="0">
      <selection activeCell="D9" sqref="D9:K9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85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70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45444</v>
      </c>
      <c r="B14" s="27" t="str">
        <f t="shared" ref="B14:B43" si="0">TEXT(A14,"aaa")</f>
        <v>土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44" si="2">IFERROR(VLOOKUP(A14,祝日,2,0),"")</f>
        <v/>
      </c>
    </row>
    <row r="15" spans="1:12" ht="20.25" customHeight="1">
      <c r="A15" s="14">
        <f t="shared" ref="A15:A43" si="3">A14+1</f>
        <v>45445</v>
      </c>
      <c r="B15" s="27" t="str">
        <f t="shared" si="0"/>
        <v>日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45446</v>
      </c>
      <c r="B16" s="27" t="str">
        <f t="shared" si="0"/>
        <v>月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45447</v>
      </c>
      <c r="B17" s="27" t="str">
        <f t="shared" si="0"/>
        <v>火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45448</v>
      </c>
      <c r="B18" s="27" t="str">
        <f t="shared" si="0"/>
        <v>水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45449</v>
      </c>
      <c r="B19" s="27" t="str">
        <f t="shared" si="0"/>
        <v>木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45450</v>
      </c>
      <c r="B20" s="27" t="str">
        <f t="shared" si="0"/>
        <v>金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45451</v>
      </c>
      <c r="B21" s="27" t="str">
        <f t="shared" si="0"/>
        <v>土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3">
        <f t="shared" si="3"/>
        <v>45452</v>
      </c>
      <c r="B22" s="27" t="str">
        <f t="shared" si="0"/>
        <v>日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14">
        <f t="shared" si="3"/>
        <v>45453</v>
      </c>
      <c r="B23" s="27" t="str">
        <f t="shared" si="0"/>
        <v>月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13">
        <f t="shared" si="3"/>
        <v>45454</v>
      </c>
      <c r="B24" s="27" t="str">
        <f t="shared" si="0"/>
        <v>火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2"/>
        <v/>
      </c>
    </row>
    <row r="25" spans="1:12" ht="20.25" customHeight="1">
      <c r="A25" s="14">
        <f t="shared" si="3"/>
        <v>45455</v>
      </c>
      <c r="B25" s="27" t="str">
        <f t="shared" si="0"/>
        <v>水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2"/>
        <v/>
      </c>
    </row>
    <row r="26" spans="1:12" ht="20.25" customHeight="1">
      <c r="A26" s="13">
        <f t="shared" si="3"/>
        <v>45456</v>
      </c>
      <c r="B26" s="27" t="str">
        <f t="shared" si="0"/>
        <v>木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2"/>
        <v/>
      </c>
    </row>
    <row r="27" spans="1:12" ht="20.25" customHeight="1">
      <c r="A27" s="14">
        <f t="shared" si="3"/>
        <v>45457</v>
      </c>
      <c r="B27" s="27" t="str">
        <f t="shared" si="0"/>
        <v>金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2"/>
        <v/>
      </c>
    </row>
    <row r="28" spans="1:12" ht="20.25" customHeight="1">
      <c r="A28" s="13">
        <f t="shared" si="3"/>
        <v>45458</v>
      </c>
      <c r="B28" s="27" t="str">
        <f t="shared" si="0"/>
        <v>土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2"/>
        <v/>
      </c>
    </row>
    <row r="29" spans="1:12" ht="20.25" customHeight="1">
      <c r="A29" s="14">
        <f t="shared" si="3"/>
        <v>45459</v>
      </c>
      <c r="B29" s="27" t="str">
        <f t="shared" si="0"/>
        <v>日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2"/>
        <v/>
      </c>
    </row>
    <row r="30" spans="1:12" ht="20.25" customHeight="1">
      <c r="A30" s="13">
        <f t="shared" si="3"/>
        <v>45460</v>
      </c>
      <c r="B30" s="27" t="str">
        <f t="shared" si="0"/>
        <v>月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2"/>
        <v/>
      </c>
    </row>
    <row r="31" spans="1:12" ht="20.25" customHeight="1">
      <c r="A31" s="14">
        <f t="shared" si="3"/>
        <v>45461</v>
      </c>
      <c r="B31" s="27" t="str">
        <f t="shared" si="0"/>
        <v>火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2"/>
        <v/>
      </c>
    </row>
    <row r="32" spans="1:12" ht="20.25" customHeight="1">
      <c r="A32" s="98">
        <f t="shared" si="3"/>
        <v>45462</v>
      </c>
      <c r="B32" s="104" t="str">
        <f t="shared" si="0"/>
        <v>水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2"/>
        <v/>
      </c>
    </row>
    <row r="33" spans="1:12" ht="20.25" customHeight="1">
      <c r="A33" s="14">
        <f t="shared" si="3"/>
        <v>45463</v>
      </c>
      <c r="B33" s="27" t="str">
        <f t="shared" si="0"/>
        <v>木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2"/>
        <v/>
      </c>
    </row>
    <row r="34" spans="1:12" ht="20.25" customHeight="1">
      <c r="A34" s="13">
        <f t="shared" si="3"/>
        <v>45464</v>
      </c>
      <c r="B34" s="27" t="str">
        <f t="shared" si="0"/>
        <v>金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2"/>
        <v/>
      </c>
    </row>
    <row r="35" spans="1:12" ht="20.25" customHeight="1">
      <c r="A35" s="99">
        <f t="shared" si="3"/>
        <v>45465</v>
      </c>
      <c r="B35" s="104" t="str">
        <f t="shared" si="0"/>
        <v>土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2"/>
        <v/>
      </c>
    </row>
    <row r="36" spans="1:12" ht="20.25" customHeight="1">
      <c r="A36" s="98">
        <f t="shared" si="3"/>
        <v>45466</v>
      </c>
      <c r="B36" s="104" t="str">
        <f t="shared" si="0"/>
        <v>日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2"/>
        <v/>
      </c>
    </row>
    <row r="37" spans="1:12" ht="20.25" customHeight="1">
      <c r="A37" s="14">
        <f t="shared" si="3"/>
        <v>45467</v>
      </c>
      <c r="B37" s="27" t="str">
        <f t="shared" si="0"/>
        <v>月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2"/>
        <v/>
      </c>
    </row>
    <row r="38" spans="1:12" ht="20.25" customHeight="1">
      <c r="A38" s="13">
        <f t="shared" si="3"/>
        <v>45468</v>
      </c>
      <c r="B38" s="27" t="str">
        <f t="shared" si="0"/>
        <v>火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2"/>
        <v/>
      </c>
    </row>
    <row r="39" spans="1:12" ht="20.25" customHeight="1">
      <c r="A39" s="14">
        <f t="shared" si="3"/>
        <v>45469</v>
      </c>
      <c r="B39" s="27" t="str">
        <f t="shared" si="0"/>
        <v>水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2"/>
        <v/>
      </c>
    </row>
    <row r="40" spans="1:12" ht="20.25" customHeight="1">
      <c r="A40" s="13">
        <f t="shared" si="3"/>
        <v>45470</v>
      </c>
      <c r="B40" s="27" t="str">
        <f t="shared" si="0"/>
        <v>木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2"/>
        <v/>
      </c>
    </row>
    <row r="41" spans="1:12" ht="20.25" customHeight="1">
      <c r="A41" s="14">
        <f t="shared" si="3"/>
        <v>45471</v>
      </c>
      <c r="B41" s="27" t="str">
        <f t="shared" si="0"/>
        <v>金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2"/>
        <v/>
      </c>
    </row>
    <row r="42" spans="1:12" ht="20.25" customHeight="1">
      <c r="A42" s="13">
        <f t="shared" si="3"/>
        <v>45472</v>
      </c>
      <c r="B42" s="27" t="str">
        <f t="shared" si="0"/>
        <v>土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2"/>
        <v/>
      </c>
    </row>
    <row r="43" spans="1:12" ht="20.25" customHeight="1">
      <c r="A43" s="14">
        <f t="shared" si="3"/>
        <v>45473</v>
      </c>
      <c r="B43" s="27" t="str">
        <f t="shared" si="0"/>
        <v>日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2"/>
        <v/>
      </c>
    </row>
    <row r="44" spans="1:12" ht="20.25" customHeight="1">
      <c r="A44" s="15"/>
      <c r="B44" s="29"/>
      <c r="C44" s="36"/>
      <c r="D44" s="47"/>
      <c r="E44" s="36"/>
      <c r="F44" s="47"/>
      <c r="G44" s="59"/>
      <c r="H44" s="63">
        <f t="shared" si="1"/>
        <v>0</v>
      </c>
      <c r="I44" s="70"/>
      <c r="J44" s="76"/>
      <c r="K44" s="89"/>
      <c r="L44" s="91" t="str">
        <f t="shared" si="2"/>
        <v/>
      </c>
    </row>
    <row r="45" spans="1:12" ht="33.6" customHeight="1">
      <c r="A45" s="16" t="s">
        <v>9</v>
      </c>
      <c r="B45" s="30"/>
      <c r="C45" s="37"/>
      <c r="D45" s="37"/>
      <c r="E45" s="37"/>
      <c r="F45" s="37"/>
      <c r="G45" s="37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67" priority="16" stopIfTrue="1">
      <formula>$B14="土"</formula>
    </cfRule>
    <cfRule type="expression" dxfId="166" priority="17" stopIfTrue="1">
      <formula>$B14="日"</formula>
    </cfRule>
    <cfRule type="expression" dxfId="165" priority="18" stopIfTrue="1">
      <formula>OR($B14="祝",$B14="振",$I14="休日")</formula>
    </cfRule>
  </conditionalFormatting>
  <conditionalFormatting sqref="I15">
    <cfRule type="expression" dxfId="164" priority="13" stopIfTrue="1">
      <formula>$B15="土"</formula>
    </cfRule>
    <cfRule type="expression" dxfId="163" priority="14" stopIfTrue="1">
      <formula>$B15="日"</formula>
    </cfRule>
    <cfRule type="expression" dxfId="162" priority="15" stopIfTrue="1">
      <formula>OR($B15="祝",$B15="振",$I15="休日")</formula>
    </cfRule>
  </conditionalFormatting>
  <conditionalFormatting sqref="I17">
    <cfRule type="expression" dxfId="161" priority="10" stopIfTrue="1">
      <formula>$B17="土"</formula>
    </cfRule>
    <cfRule type="expression" dxfId="160" priority="11" stopIfTrue="1">
      <formula>$B17="日"</formula>
    </cfRule>
    <cfRule type="expression" dxfId="159" priority="12" stopIfTrue="1">
      <formula>OR($B17="祝",$B17="振",$I17="休日")</formula>
    </cfRule>
  </conditionalFormatting>
  <conditionalFormatting sqref="E19:H19 E25:G25 E31:G31 E37:G37 E43:G43">
    <cfRule type="expression" dxfId="158" priority="7" stopIfTrue="1">
      <formula>$B19="土"</formula>
    </cfRule>
    <cfRule type="expression" dxfId="157" priority="8" stopIfTrue="1">
      <formula>$B19="日"</formula>
    </cfRule>
    <cfRule type="expression" dxfId="156" priority="9" stopIfTrue="1">
      <formula>OR($B19="祝",$B19="振",$I19="休日")</formula>
    </cfRule>
  </conditionalFormatting>
  <conditionalFormatting sqref="I19">
    <cfRule type="expression" dxfId="155" priority="4" stopIfTrue="1">
      <formula>$B19="土"</formula>
    </cfRule>
    <cfRule type="expression" dxfId="154" priority="5" stopIfTrue="1">
      <formula>$B19="日"</formula>
    </cfRule>
    <cfRule type="expression" dxfId="153" priority="6" stopIfTrue="1">
      <formula>OR($B19="祝",$B19="振",$I19="休日")</formula>
    </cfRule>
  </conditionalFormatting>
  <conditionalFormatting sqref="C18:I18 C24:G24 E30:G30 E36:G36 E42:G42">
    <cfRule type="expression" dxfId="152" priority="1" stopIfTrue="1">
      <formula>$B18="土"</formula>
    </cfRule>
    <cfRule type="expression" dxfId="151" priority="2" stopIfTrue="1">
      <formula>$B18="日"</formula>
    </cfRule>
    <cfRule type="expression" dxfId="150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2:L46"/>
  <sheetViews>
    <sheetView view="pageBreakPreview" zoomScaleSheetLayoutView="100" workbookViewId="0">
      <selection activeCell="A4" sqref="A4:D4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86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70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45474</v>
      </c>
      <c r="B14" s="27" t="str">
        <f t="shared" ref="B14:B44" si="0">TEXT(A14,"aaa")</f>
        <v>月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7" si="2">IFERROR(VLOOKUP(A14,祝日,2,0),"")</f>
        <v/>
      </c>
    </row>
    <row r="15" spans="1:12" ht="20.25" customHeight="1">
      <c r="A15" s="14">
        <f t="shared" ref="A15:A44" si="3">A14+1</f>
        <v>45475</v>
      </c>
      <c r="B15" s="27" t="str">
        <f t="shared" si="0"/>
        <v>火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45476</v>
      </c>
      <c r="B16" s="27" t="str">
        <f t="shared" si="0"/>
        <v>水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45477</v>
      </c>
      <c r="B17" s="27" t="str">
        <f t="shared" si="0"/>
        <v>木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45478</v>
      </c>
      <c r="B18" s="27" t="str">
        <f t="shared" si="0"/>
        <v>金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45479</v>
      </c>
      <c r="B19" s="27" t="str">
        <f t="shared" si="0"/>
        <v>土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45480</v>
      </c>
      <c r="B20" s="27" t="str">
        <f t="shared" si="0"/>
        <v>日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45481</v>
      </c>
      <c r="B21" s="27" t="str">
        <f t="shared" si="0"/>
        <v>月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3">
        <f t="shared" si="3"/>
        <v>45482</v>
      </c>
      <c r="B22" s="27" t="str">
        <f t="shared" si="0"/>
        <v>火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14">
        <f t="shared" si="3"/>
        <v>45483</v>
      </c>
      <c r="B23" s="27" t="str">
        <f t="shared" si="0"/>
        <v>水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13">
        <f t="shared" si="3"/>
        <v>45484</v>
      </c>
      <c r="B24" s="27" t="str">
        <f t="shared" si="0"/>
        <v>木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2"/>
        <v/>
      </c>
    </row>
    <row r="25" spans="1:12" ht="20.25" customHeight="1">
      <c r="A25" s="14">
        <f t="shared" si="3"/>
        <v>45485</v>
      </c>
      <c r="B25" s="27" t="str">
        <f t="shared" si="0"/>
        <v>金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2"/>
        <v/>
      </c>
    </row>
    <row r="26" spans="1:12" ht="20.25" customHeight="1">
      <c r="A26" s="13">
        <f t="shared" si="3"/>
        <v>45486</v>
      </c>
      <c r="B26" s="27" t="str">
        <f t="shared" si="0"/>
        <v>土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2"/>
        <v/>
      </c>
    </row>
    <row r="27" spans="1:12" ht="20.25" customHeight="1">
      <c r="A27" s="14">
        <f t="shared" si="3"/>
        <v>45487</v>
      </c>
      <c r="B27" s="27" t="str">
        <f t="shared" si="0"/>
        <v>日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2"/>
        <v/>
      </c>
    </row>
    <row r="28" spans="1:12" ht="20.25" customHeight="1">
      <c r="A28" s="100">
        <f t="shared" si="3"/>
        <v>45488</v>
      </c>
      <c r="B28" s="105" t="str">
        <f t="shared" si="0"/>
        <v>月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">
        <v>77</v>
      </c>
    </row>
    <row r="29" spans="1:12" ht="20.25" customHeight="1">
      <c r="A29" s="14">
        <f t="shared" si="3"/>
        <v>45489</v>
      </c>
      <c r="B29" s="27" t="str">
        <f t="shared" si="0"/>
        <v>火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ref="L29:L44" si="4">IFERROR(VLOOKUP(A29,祝日,2,0),"")</f>
        <v/>
      </c>
    </row>
    <row r="30" spans="1:12" ht="20.25" customHeight="1">
      <c r="A30" s="186">
        <f t="shared" si="3"/>
        <v>45490</v>
      </c>
      <c r="B30" s="187" t="str">
        <f t="shared" si="0"/>
        <v>水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99">
        <f t="shared" si="3"/>
        <v>45491</v>
      </c>
      <c r="B31" s="104" t="str">
        <f t="shared" si="0"/>
        <v>木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98">
        <f t="shared" si="3"/>
        <v>45492</v>
      </c>
      <c r="B32" s="104" t="str">
        <f t="shared" si="0"/>
        <v>金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14">
        <f t="shared" si="3"/>
        <v>45493</v>
      </c>
      <c r="B33" s="27" t="str">
        <f t="shared" si="0"/>
        <v>土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45494</v>
      </c>
      <c r="B34" s="27" t="str">
        <f t="shared" si="0"/>
        <v>日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99">
        <f t="shared" si="3"/>
        <v>45495</v>
      </c>
      <c r="B35" s="104" t="str">
        <f t="shared" si="0"/>
        <v>月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98">
        <f t="shared" si="3"/>
        <v>45496</v>
      </c>
      <c r="B36" s="104" t="str">
        <f t="shared" si="0"/>
        <v>火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45497</v>
      </c>
      <c r="B37" s="27" t="str">
        <f t="shared" si="0"/>
        <v>水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45498</v>
      </c>
      <c r="B38" s="27" t="str">
        <f t="shared" si="0"/>
        <v>木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45499</v>
      </c>
      <c r="B39" s="27" t="str">
        <f t="shared" si="0"/>
        <v>金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45500</v>
      </c>
      <c r="B40" s="27" t="str">
        <f t="shared" si="0"/>
        <v>土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45501</v>
      </c>
      <c r="B41" s="27" t="str">
        <f t="shared" si="0"/>
        <v>日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45502</v>
      </c>
      <c r="B42" s="27" t="str">
        <f t="shared" si="0"/>
        <v>月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45503</v>
      </c>
      <c r="B43" s="27" t="str">
        <f t="shared" si="0"/>
        <v>火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5">
        <f t="shared" si="3"/>
        <v>45504</v>
      </c>
      <c r="B44" s="27" t="str">
        <f t="shared" si="0"/>
        <v>水</v>
      </c>
      <c r="C44" s="36"/>
      <c r="D44" s="47"/>
      <c r="E44" s="36"/>
      <c r="F44" s="47"/>
      <c r="G44" s="59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16" t="s">
        <v>9</v>
      </c>
      <c r="B45" s="30"/>
      <c r="C45" s="37"/>
      <c r="D45" s="37"/>
      <c r="E45" s="37"/>
      <c r="F45" s="37"/>
      <c r="G45" s="37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49" priority="25" stopIfTrue="1">
      <formula>$B14="土"</formula>
    </cfRule>
    <cfRule type="expression" dxfId="148" priority="26" stopIfTrue="1">
      <formula>$B14="日"</formula>
    </cfRule>
    <cfRule type="expression" dxfId="147" priority="27" stopIfTrue="1">
      <formula>OR($B14="祝",$B14="振",$I14="休日")</formula>
    </cfRule>
  </conditionalFormatting>
  <conditionalFormatting sqref="I15">
    <cfRule type="expression" dxfId="146" priority="22" stopIfTrue="1">
      <formula>$B15="土"</formula>
    </cfRule>
    <cfRule type="expression" dxfId="145" priority="23" stopIfTrue="1">
      <formula>$B15="日"</formula>
    </cfRule>
    <cfRule type="expression" dxfId="144" priority="24" stopIfTrue="1">
      <formula>OR($B15="祝",$B15="振",$I15="休日")</formula>
    </cfRule>
  </conditionalFormatting>
  <conditionalFormatting sqref="I17">
    <cfRule type="expression" dxfId="143" priority="19" stopIfTrue="1">
      <formula>$B17="土"</formula>
    </cfRule>
    <cfRule type="expression" dxfId="142" priority="20" stopIfTrue="1">
      <formula>$B17="日"</formula>
    </cfRule>
    <cfRule type="expression" dxfId="141" priority="21" stopIfTrue="1">
      <formula>OR($B17="祝",$B17="振",$I17="休日")</formula>
    </cfRule>
  </conditionalFormatting>
  <conditionalFormatting sqref="E19:H19">
    <cfRule type="expression" dxfId="140" priority="16" stopIfTrue="1">
      <formula>$B19="土"</formula>
    </cfRule>
    <cfRule type="expression" dxfId="139" priority="17" stopIfTrue="1">
      <formula>$B19="日"</formula>
    </cfRule>
    <cfRule type="expression" dxfId="138" priority="18" stopIfTrue="1">
      <formula>OR($B19="祝",$B19="振",$I19="休日")</formula>
    </cfRule>
  </conditionalFormatting>
  <conditionalFormatting sqref="I19">
    <cfRule type="expression" dxfId="137" priority="13" stopIfTrue="1">
      <formula>$B19="土"</formula>
    </cfRule>
    <cfRule type="expression" dxfId="136" priority="14" stopIfTrue="1">
      <formula>$B19="日"</formula>
    </cfRule>
    <cfRule type="expression" dxfId="135" priority="15" stopIfTrue="1">
      <formula>OR($B19="祝",$B19="振",$I19="休日")</formula>
    </cfRule>
  </conditionalFormatting>
  <conditionalFormatting sqref="C18:I18">
    <cfRule type="expression" dxfId="134" priority="10" stopIfTrue="1">
      <formula>$B18="土"</formula>
    </cfRule>
    <cfRule type="expression" dxfId="133" priority="11" stopIfTrue="1">
      <formula>$B18="日"</formula>
    </cfRule>
    <cfRule type="expression" dxfId="132" priority="12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2:L46"/>
  <sheetViews>
    <sheetView view="pageBreakPreview" zoomScaleSheetLayoutView="100" workbookViewId="0">
      <selection activeCell="A4" sqref="A4:D4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87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70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45505</v>
      </c>
      <c r="B14" s="27" t="str">
        <f t="shared" ref="B14:B44" si="0">TEXT(A14,"aaa")</f>
        <v>木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3" si="2">IFERROR(VLOOKUP(A14,祝日,2,0),"")</f>
        <v/>
      </c>
    </row>
    <row r="15" spans="1:12" ht="20.25" customHeight="1">
      <c r="A15" s="14">
        <f t="shared" ref="A15:A44" si="3">A14+1</f>
        <v>45506</v>
      </c>
      <c r="B15" s="27" t="str">
        <f t="shared" si="0"/>
        <v>金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45507</v>
      </c>
      <c r="B16" s="27" t="str">
        <f t="shared" si="0"/>
        <v>土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45508</v>
      </c>
      <c r="B17" s="27" t="str">
        <f t="shared" si="0"/>
        <v>日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45509</v>
      </c>
      <c r="B18" s="27" t="str">
        <f t="shared" si="0"/>
        <v>月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45510</v>
      </c>
      <c r="B19" s="27" t="str">
        <f t="shared" si="0"/>
        <v>火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45511</v>
      </c>
      <c r="B20" s="27" t="str">
        <f t="shared" si="0"/>
        <v>水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45512</v>
      </c>
      <c r="B21" s="27" t="str">
        <f t="shared" si="0"/>
        <v>木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98">
        <f t="shared" si="3"/>
        <v>45513</v>
      </c>
      <c r="B22" s="104" t="str">
        <f t="shared" si="0"/>
        <v>金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14">
        <f t="shared" si="3"/>
        <v>45514</v>
      </c>
      <c r="B23" s="27" t="str">
        <f t="shared" si="0"/>
        <v>土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188">
        <f t="shared" si="3"/>
        <v>45515</v>
      </c>
      <c r="B24" s="192" t="str">
        <f t="shared" si="0"/>
        <v>日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">
        <v>78</v>
      </c>
    </row>
    <row r="25" spans="1:12" ht="20.25" customHeight="1">
      <c r="A25" s="189">
        <f t="shared" si="3"/>
        <v>45516</v>
      </c>
      <c r="B25" s="105" t="str">
        <f t="shared" si="0"/>
        <v>月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">
        <v>66</v>
      </c>
    </row>
    <row r="26" spans="1:12" ht="20.25" customHeight="1">
      <c r="A26" s="13">
        <f t="shared" si="3"/>
        <v>45517</v>
      </c>
      <c r="B26" s="27" t="str">
        <f t="shared" si="0"/>
        <v>火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ref="L26:L44" si="4">IFERROR(VLOOKUP(A26,祝日,2,0),"")</f>
        <v/>
      </c>
    </row>
    <row r="27" spans="1:12" ht="20.25" customHeight="1">
      <c r="A27" s="14">
        <f t="shared" si="3"/>
        <v>45518</v>
      </c>
      <c r="B27" s="27" t="str">
        <f t="shared" si="0"/>
        <v>水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4"/>
        <v/>
      </c>
    </row>
    <row r="28" spans="1:12" ht="20.25" customHeight="1">
      <c r="A28" s="13">
        <f t="shared" si="3"/>
        <v>45519</v>
      </c>
      <c r="B28" s="27" t="str">
        <f t="shared" si="0"/>
        <v>木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3"/>
        <v>45520</v>
      </c>
      <c r="B29" s="27" t="str">
        <f t="shared" si="0"/>
        <v>金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45521</v>
      </c>
      <c r="B30" s="27" t="str">
        <f t="shared" si="0"/>
        <v>土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45522</v>
      </c>
      <c r="B31" s="27" t="str">
        <f t="shared" si="0"/>
        <v>日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45523</v>
      </c>
      <c r="B32" s="27" t="str">
        <f t="shared" si="0"/>
        <v>月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14">
        <f t="shared" si="3"/>
        <v>45524</v>
      </c>
      <c r="B33" s="27" t="str">
        <f t="shared" si="0"/>
        <v>火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45525</v>
      </c>
      <c r="B34" s="27" t="str">
        <f t="shared" si="0"/>
        <v>水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45526</v>
      </c>
      <c r="B35" s="27" t="str">
        <f t="shared" si="0"/>
        <v>木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13">
        <f t="shared" si="3"/>
        <v>45527</v>
      </c>
      <c r="B36" s="27" t="str">
        <f t="shared" si="0"/>
        <v>金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45528</v>
      </c>
      <c r="B37" s="27" t="str">
        <f t="shared" si="0"/>
        <v>土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45529</v>
      </c>
      <c r="B38" s="27" t="str">
        <f t="shared" si="0"/>
        <v>日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45530</v>
      </c>
      <c r="B39" s="27" t="str">
        <f t="shared" si="0"/>
        <v>月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45531</v>
      </c>
      <c r="B40" s="27" t="str">
        <f t="shared" si="0"/>
        <v>火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45532</v>
      </c>
      <c r="B41" s="27" t="str">
        <f t="shared" si="0"/>
        <v>水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45533</v>
      </c>
      <c r="B42" s="27" t="str">
        <f t="shared" si="0"/>
        <v>木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45534</v>
      </c>
      <c r="B43" s="27" t="str">
        <f t="shared" si="0"/>
        <v>金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90">
        <f t="shared" si="3"/>
        <v>45535</v>
      </c>
      <c r="B44" s="193" t="str">
        <f t="shared" si="0"/>
        <v>土</v>
      </c>
      <c r="C44" s="195"/>
      <c r="D44" s="197"/>
      <c r="E44" s="195"/>
      <c r="F44" s="197"/>
      <c r="G44" s="198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191" t="s">
        <v>9</v>
      </c>
      <c r="B45" s="194"/>
      <c r="C45" s="196"/>
      <c r="D45" s="196"/>
      <c r="E45" s="196"/>
      <c r="F45" s="196"/>
      <c r="G45" s="199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31" priority="16" stopIfTrue="1">
      <formula>$B14="土"</formula>
    </cfRule>
    <cfRule type="expression" dxfId="130" priority="17" stopIfTrue="1">
      <formula>$B14="日"</formula>
    </cfRule>
    <cfRule type="expression" dxfId="129" priority="18" stopIfTrue="1">
      <formula>OR($B14="祝",$B14="振",$I14="休日")</formula>
    </cfRule>
  </conditionalFormatting>
  <conditionalFormatting sqref="I15">
    <cfRule type="expression" dxfId="128" priority="13" stopIfTrue="1">
      <formula>$B15="土"</formula>
    </cfRule>
    <cfRule type="expression" dxfId="127" priority="14" stopIfTrue="1">
      <formula>$B15="日"</formula>
    </cfRule>
    <cfRule type="expression" dxfId="126" priority="15" stopIfTrue="1">
      <formula>OR($B15="祝",$B15="振",$I15="休日")</formula>
    </cfRule>
  </conditionalFormatting>
  <conditionalFormatting sqref="I17">
    <cfRule type="expression" dxfId="125" priority="10" stopIfTrue="1">
      <formula>$B17="土"</formula>
    </cfRule>
    <cfRule type="expression" dxfId="124" priority="11" stopIfTrue="1">
      <formula>$B17="日"</formula>
    </cfRule>
    <cfRule type="expression" dxfId="123" priority="12" stopIfTrue="1">
      <formula>OR($B17="祝",$B17="振",$I17="休日")</formula>
    </cfRule>
  </conditionalFormatting>
  <conditionalFormatting sqref="E19:H19">
    <cfRule type="expression" dxfId="122" priority="7" stopIfTrue="1">
      <formula>$B19="土"</formula>
    </cfRule>
    <cfRule type="expression" dxfId="121" priority="8" stopIfTrue="1">
      <formula>$B19="日"</formula>
    </cfRule>
    <cfRule type="expression" dxfId="120" priority="9" stopIfTrue="1">
      <formula>OR($B19="祝",$B19="振",$I19="休日")</formula>
    </cfRule>
  </conditionalFormatting>
  <conditionalFormatting sqref="I19">
    <cfRule type="expression" dxfId="119" priority="4" stopIfTrue="1">
      <formula>$B19="土"</formula>
    </cfRule>
    <cfRule type="expression" dxfId="118" priority="5" stopIfTrue="1">
      <formula>$B19="日"</formula>
    </cfRule>
    <cfRule type="expression" dxfId="117" priority="6" stopIfTrue="1">
      <formula>OR($B19="祝",$B19="振",$I19="休日")</formula>
    </cfRule>
  </conditionalFormatting>
  <conditionalFormatting sqref="C18:I18">
    <cfRule type="expression" dxfId="116" priority="1" stopIfTrue="1">
      <formula>$B18="土"</formula>
    </cfRule>
    <cfRule type="expression" dxfId="115" priority="2" stopIfTrue="1">
      <formula>$B18="日"</formula>
    </cfRule>
    <cfRule type="expression" dxfId="114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2:L46"/>
  <sheetViews>
    <sheetView view="pageBreakPreview" zoomScaleSheetLayoutView="100" workbookViewId="0">
      <selection activeCell="D9" sqref="D9:K9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88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70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45536</v>
      </c>
      <c r="B14" s="27" t="str">
        <f t="shared" ref="B14:B43" si="0">TEXT(A14,"aaa")</f>
        <v>日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1" si="2">IFERROR(VLOOKUP(A14,祝日,2,0),"")</f>
        <v/>
      </c>
    </row>
    <row r="15" spans="1:12" ht="20.25" customHeight="1">
      <c r="A15" s="14">
        <f t="shared" ref="A15:A43" si="3">A14+1</f>
        <v>45537</v>
      </c>
      <c r="B15" s="27" t="str">
        <f t="shared" si="0"/>
        <v>月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45538</v>
      </c>
      <c r="B16" s="27" t="str">
        <f t="shared" si="0"/>
        <v>火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45539</v>
      </c>
      <c r="B17" s="27" t="str">
        <f t="shared" si="0"/>
        <v>水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45540</v>
      </c>
      <c r="B18" s="27" t="str">
        <f t="shared" si="0"/>
        <v>木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45541</v>
      </c>
      <c r="B19" s="27" t="str">
        <f t="shared" si="0"/>
        <v>金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45542</v>
      </c>
      <c r="B20" s="27" t="str">
        <f t="shared" si="0"/>
        <v>土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45543</v>
      </c>
      <c r="B21" s="27" t="str">
        <f t="shared" si="0"/>
        <v>日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98">
        <f t="shared" si="3"/>
        <v>45544</v>
      </c>
      <c r="B22" s="104" t="str">
        <f t="shared" si="0"/>
        <v>月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14">
        <f t="shared" si="3"/>
        <v>45545</v>
      </c>
      <c r="B23" s="27" t="str">
        <f t="shared" si="0"/>
        <v>火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ref="L23:L28" si="4">IFERROR(VLOOKUP(A23,祝日,2,0),"")</f>
        <v/>
      </c>
    </row>
    <row r="24" spans="1:12" ht="20.25" customHeight="1">
      <c r="A24" s="98">
        <f t="shared" si="3"/>
        <v>45546</v>
      </c>
      <c r="B24" s="104" t="str">
        <f t="shared" si="0"/>
        <v>水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4"/>
        <v/>
      </c>
    </row>
    <row r="25" spans="1:12" ht="20.25" customHeight="1">
      <c r="A25" s="14">
        <f t="shared" si="3"/>
        <v>45547</v>
      </c>
      <c r="B25" s="27" t="str">
        <f t="shared" si="0"/>
        <v>木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4"/>
        <v/>
      </c>
    </row>
    <row r="26" spans="1:12" ht="20.25" customHeight="1">
      <c r="A26" s="13">
        <f t="shared" si="3"/>
        <v>45548</v>
      </c>
      <c r="B26" s="27" t="str">
        <f t="shared" si="0"/>
        <v>金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4"/>
        <v/>
      </c>
    </row>
    <row r="27" spans="1:12" ht="20.25" customHeight="1">
      <c r="A27" s="14">
        <f t="shared" si="3"/>
        <v>45549</v>
      </c>
      <c r="B27" s="27" t="str">
        <f t="shared" si="0"/>
        <v>土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4"/>
        <v/>
      </c>
    </row>
    <row r="28" spans="1:12" ht="20.25" customHeight="1">
      <c r="A28" s="13">
        <f t="shared" si="3"/>
        <v>45550</v>
      </c>
      <c r="B28" s="27" t="str">
        <f t="shared" si="0"/>
        <v>日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89">
        <f t="shared" si="3"/>
        <v>45551</v>
      </c>
      <c r="B29" s="105" t="str">
        <f t="shared" si="0"/>
        <v>月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">
        <v>26</v>
      </c>
    </row>
    <row r="30" spans="1:12" ht="20.25" customHeight="1">
      <c r="A30" s="13">
        <f t="shared" si="3"/>
        <v>45552</v>
      </c>
      <c r="B30" s="27" t="str">
        <f t="shared" si="0"/>
        <v>火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>IFERROR(VLOOKUP(A30,祝日,2,0),"")</f>
        <v/>
      </c>
    </row>
    <row r="31" spans="1:12" ht="20.25" customHeight="1">
      <c r="A31" s="99">
        <f t="shared" si="3"/>
        <v>45553</v>
      </c>
      <c r="B31" s="104" t="str">
        <f t="shared" si="0"/>
        <v>水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>IFERROR(VLOOKUP(A31,祝日,2,0),"")</f>
        <v/>
      </c>
    </row>
    <row r="32" spans="1:12" ht="20.25" customHeight="1">
      <c r="A32" s="98">
        <f t="shared" si="3"/>
        <v>45554</v>
      </c>
      <c r="B32" s="104" t="str">
        <f t="shared" si="0"/>
        <v>木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>IFERROR(VLOOKUP(A32,祝日,2,0),"")</f>
        <v/>
      </c>
    </row>
    <row r="33" spans="1:12" ht="20.25" customHeight="1">
      <c r="A33" s="99">
        <f t="shared" si="3"/>
        <v>45555</v>
      </c>
      <c r="B33" s="104" t="str">
        <f t="shared" si="0"/>
        <v>金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>IFERROR(VLOOKUP(A33,祝日,2,0),"")</f>
        <v/>
      </c>
    </row>
    <row r="34" spans="1:12" ht="20.25" customHeight="1">
      <c r="A34" s="13">
        <f t="shared" si="3"/>
        <v>45556</v>
      </c>
      <c r="B34" s="27" t="str">
        <f t="shared" si="0"/>
        <v>土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>IFERROR(VLOOKUP(A34,祝日,2,0),"")</f>
        <v/>
      </c>
    </row>
    <row r="35" spans="1:12" ht="20.25" customHeight="1">
      <c r="A35" s="14">
        <f t="shared" si="3"/>
        <v>45557</v>
      </c>
      <c r="B35" s="27" t="str">
        <f t="shared" si="0"/>
        <v>日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">
        <v>79</v>
      </c>
    </row>
    <row r="36" spans="1:12" ht="20.25" customHeight="1">
      <c r="A36" s="188">
        <f t="shared" si="3"/>
        <v>45558</v>
      </c>
      <c r="B36" s="192" t="str">
        <f t="shared" si="0"/>
        <v>月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">
        <v>61</v>
      </c>
    </row>
    <row r="37" spans="1:12" ht="20.25" customHeight="1">
      <c r="A37" s="14">
        <f t="shared" si="3"/>
        <v>45559</v>
      </c>
      <c r="B37" s="27" t="str">
        <f t="shared" si="0"/>
        <v>火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ref="L37:L44" si="5">IFERROR(VLOOKUP(A37,祝日,2,0),"")</f>
        <v/>
      </c>
    </row>
    <row r="38" spans="1:12" ht="20.25" customHeight="1">
      <c r="A38" s="13">
        <f t="shared" si="3"/>
        <v>45560</v>
      </c>
      <c r="B38" s="27" t="str">
        <f t="shared" si="0"/>
        <v>水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5"/>
        <v/>
      </c>
    </row>
    <row r="39" spans="1:12" ht="20.25" customHeight="1">
      <c r="A39" s="14">
        <f t="shared" si="3"/>
        <v>45561</v>
      </c>
      <c r="B39" s="27" t="str">
        <f t="shared" si="0"/>
        <v>木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5"/>
        <v/>
      </c>
    </row>
    <row r="40" spans="1:12" ht="20.25" customHeight="1">
      <c r="A40" s="13">
        <f t="shared" si="3"/>
        <v>45562</v>
      </c>
      <c r="B40" s="27" t="str">
        <f t="shared" si="0"/>
        <v>金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5"/>
        <v/>
      </c>
    </row>
    <row r="41" spans="1:12" ht="20.25" customHeight="1">
      <c r="A41" s="14">
        <f t="shared" si="3"/>
        <v>45563</v>
      </c>
      <c r="B41" s="27" t="str">
        <f t="shared" si="0"/>
        <v>土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5"/>
        <v/>
      </c>
    </row>
    <row r="42" spans="1:12" ht="20.25" customHeight="1">
      <c r="A42" s="13">
        <f t="shared" si="3"/>
        <v>45564</v>
      </c>
      <c r="B42" s="27" t="str">
        <f t="shared" si="0"/>
        <v>日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5"/>
        <v/>
      </c>
    </row>
    <row r="43" spans="1:12" ht="20.25" customHeight="1">
      <c r="A43" s="14">
        <f t="shared" si="3"/>
        <v>45565</v>
      </c>
      <c r="B43" s="27" t="str">
        <f t="shared" si="0"/>
        <v>月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5"/>
        <v/>
      </c>
    </row>
    <row r="44" spans="1:12" ht="20.25" customHeight="1">
      <c r="A44" s="190"/>
      <c r="B44" s="193"/>
      <c r="C44" s="195"/>
      <c r="D44" s="197"/>
      <c r="E44" s="195"/>
      <c r="F44" s="197"/>
      <c r="G44" s="198"/>
      <c r="H44" s="63">
        <f t="shared" si="1"/>
        <v>0</v>
      </c>
      <c r="I44" s="70"/>
      <c r="J44" s="76"/>
      <c r="K44" s="89"/>
      <c r="L44" s="91" t="str">
        <f t="shared" si="5"/>
        <v/>
      </c>
    </row>
    <row r="45" spans="1:12" ht="33.6" customHeight="1">
      <c r="A45" s="191" t="s">
        <v>9</v>
      </c>
      <c r="B45" s="194"/>
      <c r="C45" s="196"/>
      <c r="D45" s="196"/>
      <c r="E45" s="196"/>
      <c r="F45" s="196"/>
      <c r="G45" s="199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13" priority="16" stopIfTrue="1">
      <formula>$B14="土"</formula>
    </cfRule>
    <cfRule type="expression" dxfId="112" priority="17" stopIfTrue="1">
      <formula>$B14="日"</formula>
    </cfRule>
    <cfRule type="expression" dxfId="111" priority="18" stopIfTrue="1">
      <formula>OR($B14="祝",$B14="振",$I14="休日")</formula>
    </cfRule>
  </conditionalFormatting>
  <conditionalFormatting sqref="I15">
    <cfRule type="expression" dxfId="110" priority="13" stopIfTrue="1">
      <formula>$B15="土"</formula>
    </cfRule>
    <cfRule type="expression" dxfId="109" priority="14" stopIfTrue="1">
      <formula>$B15="日"</formula>
    </cfRule>
    <cfRule type="expression" dxfId="108" priority="15" stopIfTrue="1">
      <formula>OR($B15="祝",$B15="振",$I15="休日")</formula>
    </cfRule>
  </conditionalFormatting>
  <conditionalFormatting sqref="I17">
    <cfRule type="expression" dxfId="107" priority="10" stopIfTrue="1">
      <formula>$B17="土"</formula>
    </cfRule>
    <cfRule type="expression" dxfId="106" priority="11" stopIfTrue="1">
      <formula>$B17="日"</formula>
    </cfRule>
    <cfRule type="expression" dxfId="105" priority="12" stopIfTrue="1">
      <formula>OR($B17="祝",$B17="振",$I17="休日")</formula>
    </cfRule>
  </conditionalFormatting>
  <conditionalFormatting sqref="E19:H19">
    <cfRule type="expression" dxfId="104" priority="7" stopIfTrue="1">
      <formula>$B19="土"</formula>
    </cfRule>
    <cfRule type="expression" dxfId="103" priority="8" stopIfTrue="1">
      <formula>$B19="日"</formula>
    </cfRule>
    <cfRule type="expression" dxfId="102" priority="9" stopIfTrue="1">
      <formula>OR($B19="祝",$B19="振",$I19="休日")</formula>
    </cfRule>
  </conditionalFormatting>
  <conditionalFormatting sqref="I19">
    <cfRule type="expression" dxfId="101" priority="4" stopIfTrue="1">
      <formula>$B19="土"</formula>
    </cfRule>
    <cfRule type="expression" dxfId="100" priority="5" stopIfTrue="1">
      <formula>$B19="日"</formula>
    </cfRule>
    <cfRule type="expression" dxfId="99" priority="6" stopIfTrue="1">
      <formula>OR($B19="祝",$B19="振",$I19="休日")</formula>
    </cfRule>
  </conditionalFormatting>
  <conditionalFormatting sqref="C18:I18">
    <cfRule type="expression" dxfId="98" priority="1" stopIfTrue="1">
      <formula>$B18="土"</formula>
    </cfRule>
    <cfRule type="expression" dxfId="97" priority="2" stopIfTrue="1">
      <formula>$B18="日"</formula>
    </cfRule>
    <cfRule type="expression" dxfId="96" priority="3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2:L46"/>
  <sheetViews>
    <sheetView view="pageBreakPreview" zoomScaleSheetLayoutView="100" workbookViewId="0">
      <selection activeCell="A4" sqref="A4:D4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89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70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45566</v>
      </c>
      <c r="B14" s="27" t="str">
        <f t="shared" ref="B14:B44" si="0">TEXT(A14,"aaa")</f>
        <v>火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6" si="2">IFERROR(VLOOKUP(A14,祝日,2,0),"")</f>
        <v/>
      </c>
    </row>
    <row r="15" spans="1:12" ht="20.25" customHeight="1">
      <c r="A15" s="14">
        <f t="shared" ref="A15:A44" si="3">A14+1</f>
        <v>45567</v>
      </c>
      <c r="B15" s="27" t="str">
        <f t="shared" si="0"/>
        <v>水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45568</v>
      </c>
      <c r="B16" s="27" t="str">
        <f t="shared" si="0"/>
        <v>木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45569</v>
      </c>
      <c r="B17" s="27" t="str">
        <f t="shared" si="0"/>
        <v>金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45570</v>
      </c>
      <c r="B18" s="27" t="str">
        <f t="shared" si="0"/>
        <v>土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45571</v>
      </c>
      <c r="B19" s="27" t="str">
        <f t="shared" si="0"/>
        <v>日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45572</v>
      </c>
      <c r="B20" s="27" t="str">
        <f t="shared" si="0"/>
        <v>月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45573</v>
      </c>
      <c r="B21" s="27" t="str">
        <f t="shared" si="0"/>
        <v>火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98">
        <f t="shared" si="3"/>
        <v>45574</v>
      </c>
      <c r="B22" s="104" t="str">
        <f t="shared" si="0"/>
        <v>水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99">
        <f t="shared" si="3"/>
        <v>45575</v>
      </c>
      <c r="B23" s="104" t="str">
        <f t="shared" si="0"/>
        <v>木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98">
        <f t="shared" si="3"/>
        <v>45576</v>
      </c>
      <c r="B24" s="104" t="str">
        <f t="shared" si="0"/>
        <v>金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2"/>
        <v/>
      </c>
    </row>
    <row r="25" spans="1:12" ht="20.25" customHeight="1">
      <c r="A25" s="14">
        <f t="shared" si="3"/>
        <v>45577</v>
      </c>
      <c r="B25" s="27" t="str">
        <f t="shared" si="0"/>
        <v>土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2"/>
        <v/>
      </c>
    </row>
    <row r="26" spans="1:12" ht="20.25" customHeight="1">
      <c r="A26" s="13">
        <f t="shared" si="3"/>
        <v>45578</v>
      </c>
      <c r="B26" s="27" t="str">
        <f t="shared" si="0"/>
        <v>日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2"/>
        <v/>
      </c>
    </row>
    <row r="27" spans="1:12" ht="20.25" customHeight="1">
      <c r="A27" s="189">
        <f t="shared" si="3"/>
        <v>45579</v>
      </c>
      <c r="B27" s="105" t="str">
        <f t="shared" si="0"/>
        <v>月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">
        <v>57</v>
      </c>
    </row>
    <row r="28" spans="1:12" ht="20.25" customHeight="1">
      <c r="A28" s="13">
        <f t="shared" si="3"/>
        <v>45580</v>
      </c>
      <c r="B28" s="27" t="str">
        <f t="shared" si="0"/>
        <v>火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ref="L28:L44" si="4">IFERROR(VLOOKUP(A28,祝日,2,0),"")</f>
        <v/>
      </c>
    </row>
    <row r="29" spans="1:12" ht="20.25" customHeight="1">
      <c r="A29" s="14">
        <f t="shared" si="3"/>
        <v>45581</v>
      </c>
      <c r="B29" s="27" t="str">
        <f t="shared" si="0"/>
        <v>水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45582</v>
      </c>
      <c r="B30" s="27" t="str">
        <f t="shared" si="0"/>
        <v>木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45583</v>
      </c>
      <c r="B31" s="27" t="str">
        <f t="shared" si="0"/>
        <v>金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45584</v>
      </c>
      <c r="B32" s="27" t="str">
        <f t="shared" si="0"/>
        <v>土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99">
        <f t="shared" si="3"/>
        <v>45585</v>
      </c>
      <c r="B33" s="104" t="str">
        <f t="shared" si="0"/>
        <v>日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45586</v>
      </c>
      <c r="B34" s="27" t="str">
        <f t="shared" si="0"/>
        <v>月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45587</v>
      </c>
      <c r="B35" s="27" t="str">
        <f t="shared" si="0"/>
        <v>火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98">
        <f t="shared" si="3"/>
        <v>45588</v>
      </c>
      <c r="B36" s="104" t="str">
        <f t="shared" si="0"/>
        <v>水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45589</v>
      </c>
      <c r="B37" s="27" t="str">
        <f t="shared" si="0"/>
        <v>木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45590</v>
      </c>
      <c r="B38" s="27" t="str">
        <f t="shared" si="0"/>
        <v>金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45591</v>
      </c>
      <c r="B39" s="27" t="str">
        <f t="shared" si="0"/>
        <v>土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45592</v>
      </c>
      <c r="B40" s="27" t="str">
        <f t="shared" si="0"/>
        <v>日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45593</v>
      </c>
      <c r="B41" s="27" t="str">
        <f t="shared" si="0"/>
        <v>月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45594</v>
      </c>
      <c r="B42" s="27" t="str">
        <f t="shared" si="0"/>
        <v>火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45595</v>
      </c>
      <c r="B43" s="27" t="str">
        <f t="shared" si="0"/>
        <v>水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>
        <f t="shared" si="3"/>
        <v>45596</v>
      </c>
      <c r="B44" s="27" t="str">
        <f t="shared" si="0"/>
        <v>木</v>
      </c>
      <c r="C44" s="195"/>
      <c r="D44" s="197"/>
      <c r="E44" s="195"/>
      <c r="F44" s="197"/>
      <c r="G44" s="198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191" t="s">
        <v>9</v>
      </c>
      <c r="B45" s="194"/>
      <c r="C45" s="196"/>
      <c r="D45" s="196"/>
      <c r="E45" s="196"/>
      <c r="F45" s="196"/>
      <c r="G45" s="199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95" priority="16" stopIfTrue="1">
      <formula>$B14="土"</formula>
    </cfRule>
    <cfRule type="expression" dxfId="94" priority="17" stopIfTrue="1">
      <formula>$B14="日"</formula>
    </cfRule>
    <cfRule type="expression" dxfId="93" priority="18" stopIfTrue="1">
      <formula>OR($B14="祝",$B14="振",$I14="休日")</formula>
    </cfRule>
  </conditionalFormatting>
  <conditionalFormatting sqref="I15">
    <cfRule type="expression" dxfId="92" priority="13" stopIfTrue="1">
      <formula>$B15="土"</formula>
    </cfRule>
    <cfRule type="expression" dxfId="91" priority="14" stopIfTrue="1">
      <formula>$B15="日"</formula>
    </cfRule>
    <cfRule type="expression" dxfId="90" priority="15" stopIfTrue="1">
      <formula>OR($B15="祝",$B15="振",$I15="休日")</formula>
    </cfRule>
  </conditionalFormatting>
  <conditionalFormatting sqref="I17">
    <cfRule type="expression" dxfId="89" priority="10" stopIfTrue="1">
      <formula>$B17="土"</formula>
    </cfRule>
    <cfRule type="expression" dxfId="88" priority="11" stopIfTrue="1">
      <formula>$B17="日"</formula>
    </cfRule>
    <cfRule type="expression" dxfId="87" priority="12" stopIfTrue="1">
      <formula>OR($B17="祝",$B17="振",$I17="休日")</formula>
    </cfRule>
  </conditionalFormatting>
  <conditionalFormatting sqref="E19:H19">
    <cfRule type="expression" dxfId="86" priority="7" stopIfTrue="1">
      <formula>$B19="土"</formula>
    </cfRule>
    <cfRule type="expression" dxfId="85" priority="8" stopIfTrue="1">
      <formula>$B19="日"</formula>
    </cfRule>
    <cfRule type="expression" dxfId="84" priority="9" stopIfTrue="1">
      <formula>OR($B19="祝",$B19="振",$I19="休日")</formula>
    </cfRule>
  </conditionalFormatting>
  <conditionalFormatting sqref="I19">
    <cfRule type="expression" dxfId="83" priority="4" stopIfTrue="1">
      <formula>$B19="土"</formula>
    </cfRule>
    <cfRule type="expression" dxfId="82" priority="5" stopIfTrue="1">
      <formula>$B19="日"</formula>
    </cfRule>
    <cfRule type="expression" dxfId="81" priority="6" stopIfTrue="1">
      <formula>OR($B19="祝",$B19="振",$I19="休日")</formula>
    </cfRule>
  </conditionalFormatting>
  <conditionalFormatting sqref="C18:I18">
    <cfRule type="expression" dxfId="80" priority="1" stopIfTrue="1">
      <formula>$B18="土"</formula>
    </cfRule>
    <cfRule type="expression" dxfId="79" priority="2" stopIfTrue="1">
      <formula>$B18="日"</formula>
    </cfRule>
    <cfRule type="expression" dxfId="78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2:L46"/>
  <sheetViews>
    <sheetView view="pageBreakPreview" zoomScaleSheetLayoutView="100" workbookViewId="0">
      <selection activeCell="D6" sqref="D6:K6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90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70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45597</v>
      </c>
      <c r="B14" s="27" t="str">
        <f t="shared" ref="B14:B43" si="0">TEXT(A14,"aaa")</f>
        <v>金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>IFERROR(VLOOKUP(A14,祝日,2,0),"")</f>
        <v/>
      </c>
    </row>
    <row r="15" spans="1:12" ht="20.25" customHeight="1">
      <c r="A15" s="14">
        <f t="shared" ref="A15:A43" si="2">A14+1</f>
        <v>45598</v>
      </c>
      <c r="B15" s="27" t="str">
        <f t="shared" si="0"/>
        <v>土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>IFERROR(VLOOKUP(A15,祝日,2,0),"")</f>
        <v/>
      </c>
    </row>
    <row r="16" spans="1:12" ht="20.25" customHeight="1">
      <c r="A16" s="188">
        <f t="shared" si="2"/>
        <v>45599</v>
      </c>
      <c r="B16" s="192" t="str">
        <f t="shared" si="0"/>
        <v>日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">
        <v>80</v>
      </c>
    </row>
    <row r="17" spans="1:12" ht="20.25" customHeight="1">
      <c r="A17" s="189">
        <f t="shared" si="2"/>
        <v>45600</v>
      </c>
      <c r="B17" s="105" t="str">
        <f t="shared" si="0"/>
        <v>月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">
        <v>61</v>
      </c>
    </row>
    <row r="18" spans="1:12" ht="20.25" customHeight="1">
      <c r="A18" s="98">
        <f t="shared" si="2"/>
        <v>45601</v>
      </c>
      <c r="B18" s="27" t="str">
        <f t="shared" si="0"/>
        <v>火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>IFERROR(VLOOKUP(A18,祝日,2,0),"")</f>
        <v/>
      </c>
    </row>
    <row r="19" spans="1:12" ht="20.25" customHeight="1">
      <c r="A19" s="14">
        <f t="shared" si="2"/>
        <v>45602</v>
      </c>
      <c r="B19" s="27" t="str">
        <f t="shared" si="0"/>
        <v>水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>IFERROR(VLOOKUP(A19,祝日,2,0),"")</f>
        <v/>
      </c>
    </row>
    <row r="20" spans="1:12" ht="20.25" customHeight="1">
      <c r="A20" s="13">
        <f t="shared" si="2"/>
        <v>45603</v>
      </c>
      <c r="B20" s="27" t="str">
        <f t="shared" si="0"/>
        <v>木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>IFERROR(VLOOKUP(A20,祝日,2,0),"")</f>
        <v/>
      </c>
    </row>
    <row r="21" spans="1:12" ht="20.25" customHeight="1">
      <c r="A21" s="14">
        <f t="shared" si="2"/>
        <v>45604</v>
      </c>
      <c r="B21" s="27" t="str">
        <f t="shared" si="0"/>
        <v>金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>IFERROR(VLOOKUP(A21,祝日,2,0),"")</f>
        <v/>
      </c>
    </row>
    <row r="22" spans="1:12" ht="20.25" customHeight="1">
      <c r="A22" s="98">
        <f t="shared" si="2"/>
        <v>45605</v>
      </c>
      <c r="B22" s="104" t="str">
        <f t="shared" si="0"/>
        <v>土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14">
        <f t="shared" si="2"/>
        <v>45606</v>
      </c>
      <c r="B23" s="27" t="str">
        <f t="shared" si="0"/>
        <v>日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ref="L23:L35" si="3">IFERROR(VLOOKUP(A23,祝日,2,0),"")</f>
        <v/>
      </c>
    </row>
    <row r="24" spans="1:12" ht="20.25" customHeight="1">
      <c r="A24" s="98">
        <f t="shared" si="2"/>
        <v>45607</v>
      </c>
      <c r="B24" s="104" t="str">
        <f t="shared" si="0"/>
        <v>月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3"/>
        <v/>
      </c>
    </row>
    <row r="25" spans="1:12" ht="20.25" customHeight="1">
      <c r="A25" s="14">
        <f t="shared" si="2"/>
        <v>45608</v>
      </c>
      <c r="B25" s="27" t="str">
        <f t="shared" si="0"/>
        <v>火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3"/>
        <v/>
      </c>
    </row>
    <row r="26" spans="1:12" ht="20.25" customHeight="1">
      <c r="A26" s="13">
        <f t="shared" si="2"/>
        <v>45609</v>
      </c>
      <c r="B26" s="27" t="str">
        <f t="shared" si="0"/>
        <v>水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3"/>
        <v/>
      </c>
    </row>
    <row r="27" spans="1:12" ht="20.25" customHeight="1">
      <c r="A27" s="14">
        <f t="shared" si="2"/>
        <v>45610</v>
      </c>
      <c r="B27" s="27" t="str">
        <f t="shared" si="0"/>
        <v>木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3"/>
        <v/>
      </c>
    </row>
    <row r="28" spans="1:12" ht="20.25" customHeight="1">
      <c r="A28" s="13">
        <f t="shared" si="2"/>
        <v>45611</v>
      </c>
      <c r="B28" s="27" t="str">
        <f t="shared" si="0"/>
        <v>金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3"/>
        <v/>
      </c>
    </row>
    <row r="29" spans="1:12" ht="20.25" customHeight="1">
      <c r="A29" s="14">
        <f t="shared" si="2"/>
        <v>45612</v>
      </c>
      <c r="B29" s="27" t="str">
        <f t="shared" si="0"/>
        <v>土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3"/>
        <v/>
      </c>
    </row>
    <row r="30" spans="1:12" ht="20.25" customHeight="1">
      <c r="A30" s="13">
        <f t="shared" si="2"/>
        <v>45613</v>
      </c>
      <c r="B30" s="27" t="str">
        <f t="shared" si="0"/>
        <v>日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3"/>
        <v/>
      </c>
    </row>
    <row r="31" spans="1:12" ht="20.25" customHeight="1">
      <c r="A31" s="14">
        <f t="shared" si="2"/>
        <v>45614</v>
      </c>
      <c r="B31" s="27" t="str">
        <f t="shared" si="0"/>
        <v>月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3"/>
        <v/>
      </c>
    </row>
    <row r="32" spans="1:12" ht="20.25" customHeight="1">
      <c r="A32" s="13">
        <f t="shared" si="2"/>
        <v>45615</v>
      </c>
      <c r="B32" s="27" t="str">
        <f t="shared" si="0"/>
        <v>火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3"/>
        <v/>
      </c>
    </row>
    <row r="33" spans="1:12" ht="20.25" customHeight="1">
      <c r="A33" s="99">
        <f t="shared" si="2"/>
        <v>45616</v>
      </c>
      <c r="B33" s="104" t="str">
        <f t="shared" si="0"/>
        <v>水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3"/>
        <v/>
      </c>
    </row>
    <row r="34" spans="1:12" ht="20.25" customHeight="1">
      <c r="A34" s="13">
        <f t="shared" si="2"/>
        <v>45617</v>
      </c>
      <c r="B34" s="27" t="str">
        <f t="shared" si="0"/>
        <v>木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3"/>
        <v/>
      </c>
    </row>
    <row r="35" spans="1:12" ht="20.25" customHeight="1">
      <c r="A35" s="14">
        <f t="shared" si="2"/>
        <v>45618</v>
      </c>
      <c r="B35" s="27" t="str">
        <f t="shared" si="0"/>
        <v>金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3"/>
        <v/>
      </c>
    </row>
    <row r="36" spans="1:12" ht="20.25" customHeight="1">
      <c r="A36" s="188">
        <f t="shared" si="2"/>
        <v>45619</v>
      </c>
      <c r="B36" s="192" t="str">
        <f t="shared" si="0"/>
        <v>土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">
        <v>81</v>
      </c>
    </row>
    <row r="37" spans="1:12" ht="20.25" customHeight="1">
      <c r="A37" s="14">
        <f t="shared" si="2"/>
        <v>45620</v>
      </c>
      <c r="B37" s="27" t="str">
        <f t="shared" si="0"/>
        <v>日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ref="L37:L44" si="4">IFERROR(VLOOKUP(A37,祝日,2,0),"")</f>
        <v/>
      </c>
    </row>
    <row r="38" spans="1:12" ht="20.25" customHeight="1">
      <c r="A38" s="13">
        <f t="shared" si="2"/>
        <v>45621</v>
      </c>
      <c r="B38" s="27" t="str">
        <f t="shared" si="0"/>
        <v>月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2"/>
        <v>45622</v>
      </c>
      <c r="B39" s="27" t="str">
        <f t="shared" si="0"/>
        <v>火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2"/>
        <v>45623</v>
      </c>
      <c r="B40" s="27" t="str">
        <f t="shared" si="0"/>
        <v>水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2"/>
        <v>45624</v>
      </c>
      <c r="B41" s="27" t="str">
        <f t="shared" si="0"/>
        <v>木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2"/>
        <v>45625</v>
      </c>
      <c r="B42" s="27" t="str">
        <f t="shared" si="0"/>
        <v>金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2"/>
        <v>45626</v>
      </c>
      <c r="B43" s="27" t="str">
        <f t="shared" si="0"/>
        <v>土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/>
      <c r="B44" s="27"/>
      <c r="C44" s="195"/>
      <c r="D44" s="197"/>
      <c r="E44" s="195"/>
      <c r="F44" s="197"/>
      <c r="G44" s="198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191" t="s">
        <v>9</v>
      </c>
      <c r="B45" s="194"/>
      <c r="C45" s="196"/>
      <c r="D45" s="196"/>
      <c r="E45" s="196"/>
      <c r="F45" s="196"/>
      <c r="G45" s="199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77" priority="16" stopIfTrue="1">
      <formula>$B14="土"</formula>
    </cfRule>
    <cfRule type="expression" dxfId="76" priority="17" stopIfTrue="1">
      <formula>$B14="日"</formula>
    </cfRule>
    <cfRule type="expression" dxfId="75" priority="18" stopIfTrue="1">
      <formula>OR($B14="祝",$B14="振",$I14="休日")</formula>
    </cfRule>
  </conditionalFormatting>
  <conditionalFormatting sqref="I15">
    <cfRule type="expression" dxfId="74" priority="13" stopIfTrue="1">
      <formula>$B15="土"</formula>
    </cfRule>
    <cfRule type="expression" dxfId="73" priority="14" stopIfTrue="1">
      <formula>$B15="日"</formula>
    </cfRule>
    <cfRule type="expression" dxfId="72" priority="15" stopIfTrue="1">
      <formula>OR($B15="祝",$B15="振",$I15="休日")</formula>
    </cfRule>
  </conditionalFormatting>
  <conditionalFormatting sqref="I17">
    <cfRule type="expression" dxfId="71" priority="10" stopIfTrue="1">
      <formula>$B17="土"</formula>
    </cfRule>
    <cfRule type="expression" dxfId="70" priority="11" stopIfTrue="1">
      <formula>$B17="日"</formula>
    </cfRule>
    <cfRule type="expression" dxfId="69" priority="12" stopIfTrue="1">
      <formula>OR($B17="祝",$B17="振",$I17="休日")</formula>
    </cfRule>
  </conditionalFormatting>
  <conditionalFormatting sqref="E19:H19">
    <cfRule type="expression" dxfId="68" priority="7" stopIfTrue="1">
      <formula>$B19="土"</formula>
    </cfRule>
    <cfRule type="expression" dxfId="67" priority="8" stopIfTrue="1">
      <formula>$B19="日"</formula>
    </cfRule>
    <cfRule type="expression" dxfId="66" priority="9" stopIfTrue="1">
      <formula>OR($B19="祝",$B19="振",$I19="休日")</formula>
    </cfRule>
  </conditionalFormatting>
  <conditionalFormatting sqref="I19">
    <cfRule type="expression" dxfId="65" priority="4" stopIfTrue="1">
      <formula>$B19="土"</formula>
    </cfRule>
    <cfRule type="expression" dxfId="64" priority="5" stopIfTrue="1">
      <formula>$B19="日"</formula>
    </cfRule>
    <cfRule type="expression" dxfId="63" priority="6" stopIfTrue="1">
      <formula>OR($B19="祝",$B19="振",$I19="休日")</formula>
    </cfRule>
  </conditionalFormatting>
  <conditionalFormatting sqref="C18:I18">
    <cfRule type="expression" dxfId="62" priority="1" stopIfTrue="1">
      <formula>$B18="土"</formula>
    </cfRule>
    <cfRule type="expression" dxfId="61" priority="2" stopIfTrue="1">
      <formula>$B18="日"</formula>
    </cfRule>
    <cfRule type="expression" dxfId="60" priority="3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2:L46"/>
  <sheetViews>
    <sheetView tabSelected="1" view="pageBreakPreview" zoomScaleSheetLayoutView="100" workbookViewId="0">
      <selection activeCell="D8" sqref="D8:K8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91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70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45627</v>
      </c>
      <c r="B14" s="27" t="str">
        <f t="shared" ref="B14:B44" si="0">TEXT(A14,"aaa")</f>
        <v>日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1" si="2">IFERROR(VLOOKUP(A14,祝日,2,0),"")</f>
        <v/>
      </c>
    </row>
    <row r="15" spans="1:12" ht="20.25" customHeight="1">
      <c r="A15" s="14">
        <f t="shared" ref="A15:A44" si="3">A14+1</f>
        <v>45628</v>
      </c>
      <c r="B15" s="27" t="str">
        <f t="shared" si="0"/>
        <v>月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45629</v>
      </c>
      <c r="B16" s="104" t="str">
        <f t="shared" si="0"/>
        <v>火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45630</v>
      </c>
      <c r="B17" s="27" t="str">
        <f t="shared" si="0"/>
        <v>水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45631</v>
      </c>
      <c r="B18" s="27" t="str">
        <f t="shared" si="0"/>
        <v>木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45632</v>
      </c>
      <c r="B19" s="27" t="str">
        <f t="shared" si="0"/>
        <v>金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45633</v>
      </c>
      <c r="B20" s="27" t="str">
        <f t="shared" si="0"/>
        <v>土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45634</v>
      </c>
      <c r="B21" s="27" t="str">
        <f t="shared" si="0"/>
        <v>日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98">
        <f t="shared" si="3"/>
        <v>45635</v>
      </c>
      <c r="B22" s="104" t="str">
        <f t="shared" si="0"/>
        <v>月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14">
        <f t="shared" si="3"/>
        <v>45636</v>
      </c>
      <c r="B23" s="27" t="str">
        <f t="shared" si="0"/>
        <v>火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ref="L23:L44" si="4">IFERROR(VLOOKUP(A23,祝日,2,0),"")</f>
        <v/>
      </c>
    </row>
    <row r="24" spans="1:12" ht="20.25" customHeight="1">
      <c r="A24" s="98">
        <f t="shared" si="3"/>
        <v>45637</v>
      </c>
      <c r="B24" s="104" t="str">
        <f t="shared" si="0"/>
        <v>水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4"/>
        <v/>
      </c>
    </row>
    <row r="25" spans="1:12" ht="20.25" customHeight="1">
      <c r="A25" s="14">
        <f t="shared" si="3"/>
        <v>45638</v>
      </c>
      <c r="B25" s="27" t="str">
        <f t="shared" si="0"/>
        <v>木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4"/>
        <v/>
      </c>
    </row>
    <row r="26" spans="1:12" ht="20.25" customHeight="1">
      <c r="A26" s="13">
        <f t="shared" si="3"/>
        <v>45639</v>
      </c>
      <c r="B26" s="27" t="str">
        <f t="shared" si="0"/>
        <v>金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4"/>
        <v/>
      </c>
    </row>
    <row r="27" spans="1:12" ht="20.25" customHeight="1">
      <c r="A27" s="14">
        <f t="shared" si="3"/>
        <v>45640</v>
      </c>
      <c r="B27" s="27" t="str">
        <f t="shared" si="0"/>
        <v>土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4"/>
        <v/>
      </c>
    </row>
    <row r="28" spans="1:12" ht="20.25" customHeight="1">
      <c r="A28" s="13">
        <f t="shared" si="3"/>
        <v>45641</v>
      </c>
      <c r="B28" s="27" t="str">
        <f t="shared" si="0"/>
        <v>日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3"/>
        <v>45642</v>
      </c>
      <c r="B29" s="27" t="str">
        <f t="shared" si="0"/>
        <v>月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45643</v>
      </c>
      <c r="B30" s="27" t="str">
        <f t="shared" si="0"/>
        <v>火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45644</v>
      </c>
      <c r="B31" s="27" t="str">
        <f t="shared" si="0"/>
        <v>水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45645</v>
      </c>
      <c r="B32" s="27" t="str">
        <f t="shared" si="0"/>
        <v>木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99">
        <f t="shared" si="3"/>
        <v>45646</v>
      </c>
      <c r="B33" s="104" t="str">
        <f t="shared" si="0"/>
        <v>金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45647</v>
      </c>
      <c r="B34" s="27" t="str">
        <f t="shared" si="0"/>
        <v>土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45648</v>
      </c>
      <c r="B35" s="27" t="str">
        <f t="shared" si="0"/>
        <v>日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98">
        <f t="shared" si="3"/>
        <v>45649</v>
      </c>
      <c r="B36" s="104" t="str">
        <f t="shared" si="0"/>
        <v>月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45650</v>
      </c>
      <c r="B37" s="27" t="str">
        <f t="shared" si="0"/>
        <v>火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45651</v>
      </c>
      <c r="B38" s="27" t="str">
        <f t="shared" si="0"/>
        <v>水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45652</v>
      </c>
      <c r="B39" s="27" t="str">
        <f t="shared" si="0"/>
        <v>木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45653</v>
      </c>
      <c r="B40" s="27" t="str">
        <f t="shared" si="0"/>
        <v>金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45654</v>
      </c>
      <c r="B41" s="27" t="str">
        <f t="shared" si="0"/>
        <v>土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45655</v>
      </c>
      <c r="B42" s="27" t="str">
        <f t="shared" si="0"/>
        <v>日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45656</v>
      </c>
      <c r="B43" s="27" t="str">
        <f t="shared" si="0"/>
        <v>月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>
        <f t="shared" si="3"/>
        <v>45657</v>
      </c>
      <c r="B44" s="27" t="str">
        <f t="shared" si="0"/>
        <v>火</v>
      </c>
      <c r="C44" s="195"/>
      <c r="D44" s="197"/>
      <c r="E44" s="195"/>
      <c r="F44" s="197"/>
      <c r="G44" s="198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191" t="s">
        <v>9</v>
      </c>
      <c r="B45" s="194"/>
      <c r="C45" s="196"/>
      <c r="D45" s="196"/>
      <c r="E45" s="196"/>
      <c r="F45" s="196"/>
      <c r="G45" s="199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59" priority="16" stopIfTrue="1">
      <formula>$B14="土"</formula>
    </cfRule>
    <cfRule type="expression" dxfId="58" priority="17" stopIfTrue="1">
      <formula>$B14="日"</formula>
    </cfRule>
    <cfRule type="expression" dxfId="57" priority="18" stopIfTrue="1">
      <formula>OR($B14="祝",$B14="振",$I14="休日")</formula>
    </cfRule>
  </conditionalFormatting>
  <conditionalFormatting sqref="I15">
    <cfRule type="expression" dxfId="56" priority="13" stopIfTrue="1">
      <formula>$B15="土"</formula>
    </cfRule>
    <cfRule type="expression" dxfId="55" priority="14" stopIfTrue="1">
      <formula>$B15="日"</formula>
    </cfRule>
    <cfRule type="expression" dxfId="54" priority="15" stopIfTrue="1">
      <formula>OR($B15="祝",$B15="振",$I15="休日")</formula>
    </cfRule>
  </conditionalFormatting>
  <conditionalFormatting sqref="I17">
    <cfRule type="expression" dxfId="53" priority="10" stopIfTrue="1">
      <formula>$B17="土"</formula>
    </cfRule>
    <cfRule type="expression" dxfId="52" priority="11" stopIfTrue="1">
      <formula>$B17="日"</formula>
    </cfRule>
    <cfRule type="expression" dxfId="51" priority="12" stopIfTrue="1">
      <formula>OR($B17="祝",$B17="振",$I17="休日")</formula>
    </cfRule>
  </conditionalFormatting>
  <conditionalFormatting sqref="E19:H19">
    <cfRule type="expression" dxfId="50" priority="7" stopIfTrue="1">
      <formula>$B19="土"</formula>
    </cfRule>
    <cfRule type="expression" dxfId="49" priority="8" stopIfTrue="1">
      <formula>$B19="日"</formula>
    </cfRule>
    <cfRule type="expression" dxfId="48" priority="9" stopIfTrue="1">
      <formula>OR($B19="祝",$B19="振",$I19="休日")</formula>
    </cfRule>
  </conditionalFormatting>
  <conditionalFormatting sqref="I19">
    <cfRule type="expression" dxfId="47" priority="4" stopIfTrue="1">
      <formula>$B19="土"</formula>
    </cfRule>
    <cfRule type="expression" dxfId="46" priority="5" stopIfTrue="1">
      <formula>$B19="日"</formula>
    </cfRule>
    <cfRule type="expression" dxfId="45" priority="6" stopIfTrue="1">
      <formula>OR($B19="祝",$B19="振",$I19="休日")</formula>
    </cfRule>
  </conditionalFormatting>
  <conditionalFormatting sqref="C18:I18">
    <cfRule type="expression" dxfId="44" priority="1" stopIfTrue="1">
      <formula>$B18="土"</formula>
    </cfRule>
    <cfRule type="expression" dxfId="43" priority="2" stopIfTrue="1">
      <formula>$B18="日"</formula>
    </cfRule>
    <cfRule type="expression" dxfId="42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2:L46"/>
  <sheetViews>
    <sheetView view="pageBreakPreview" topLeftCell="A31" zoomScaleSheetLayoutView="100" workbookViewId="0">
      <selection activeCell="L14" sqref="L14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71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21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00">
        <v>45658</v>
      </c>
      <c r="B14" s="105" t="str">
        <f t="shared" ref="B14:B44" si="0">TEXT(A14,"aaa")</f>
        <v>水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5" si="2">IFERROR(VLOOKUP(A14,祝日,2,0),"")</f>
        <v/>
      </c>
    </row>
    <row r="15" spans="1:12" ht="20.25" customHeight="1">
      <c r="A15" s="14">
        <f t="shared" ref="A15:A44" si="3">A14+1</f>
        <v>45659</v>
      </c>
      <c r="B15" s="27" t="str">
        <f t="shared" si="0"/>
        <v>木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45660</v>
      </c>
      <c r="B16" s="104" t="str">
        <f t="shared" si="0"/>
        <v>金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45661</v>
      </c>
      <c r="B17" s="27" t="str">
        <f t="shared" si="0"/>
        <v>土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45662</v>
      </c>
      <c r="B18" s="27" t="str">
        <f t="shared" si="0"/>
        <v>日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45663</v>
      </c>
      <c r="B19" s="27" t="str">
        <f t="shared" si="0"/>
        <v>月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45664</v>
      </c>
      <c r="B20" s="27" t="str">
        <f t="shared" si="0"/>
        <v>火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99">
        <f t="shared" si="3"/>
        <v>45665</v>
      </c>
      <c r="B21" s="104" t="str">
        <f t="shared" si="0"/>
        <v>水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98">
        <f t="shared" si="3"/>
        <v>45666</v>
      </c>
      <c r="B22" s="104" t="str">
        <f t="shared" si="0"/>
        <v>木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99">
        <f t="shared" si="3"/>
        <v>45667</v>
      </c>
      <c r="B23" s="104" t="str">
        <f t="shared" si="0"/>
        <v>金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98">
        <f t="shared" si="3"/>
        <v>45668</v>
      </c>
      <c r="B24" s="104" t="str">
        <f t="shared" si="0"/>
        <v>土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2"/>
        <v/>
      </c>
    </row>
    <row r="25" spans="1:12" ht="20.25" customHeight="1">
      <c r="A25" s="14">
        <f t="shared" si="3"/>
        <v>45669</v>
      </c>
      <c r="B25" s="27" t="str">
        <f t="shared" si="0"/>
        <v>日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2"/>
        <v/>
      </c>
    </row>
    <row r="26" spans="1:12" ht="20.25" customHeight="1">
      <c r="A26" s="100">
        <f t="shared" si="3"/>
        <v>45670</v>
      </c>
      <c r="B26" s="105" t="str">
        <f t="shared" si="0"/>
        <v>月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">
        <v>82</v>
      </c>
    </row>
    <row r="27" spans="1:12" ht="20.25" customHeight="1">
      <c r="A27" s="14">
        <f t="shared" si="3"/>
        <v>45671</v>
      </c>
      <c r="B27" s="27" t="str">
        <f t="shared" si="0"/>
        <v>火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ref="L27:L44" si="4">IFERROR(VLOOKUP(A27,祝日,2,0),"")</f>
        <v/>
      </c>
    </row>
    <row r="28" spans="1:12" ht="20.25" customHeight="1">
      <c r="A28" s="13">
        <f t="shared" si="3"/>
        <v>45672</v>
      </c>
      <c r="B28" s="27" t="str">
        <f t="shared" si="0"/>
        <v>水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3"/>
        <v>45673</v>
      </c>
      <c r="B29" s="27" t="str">
        <f t="shared" si="0"/>
        <v>木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45674</v>
      </c>
      <c r="B30" s="27" t="str">
        <f t="shared" si="0"/>
        <v>金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45675</v>
      </c>
      <c r="B31" s="27" t="str">
        <f t="shared" si="0"/>
        <v>土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45676</v>
      </c>
      <c r="B32" s="27" t="str">
        <f t="shared" si="0"/>
        <v>日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99">
        <f t="shared" si="3"/>
        <v>45677</v>
      </c>
      <c r="B33" s="104" t="str">
        <f t="shared" si="0"/>
        <v>月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45678</v>
      </c>
      <c r="B34" s="27" t="str">
        <f t="shared" si="0"/>
        <v>火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45679</v>
      </c>
      <c r="B35" s="27" t="str">
        <f t="shared" si="0"/>
        <v>水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98">
        <f t="shared" si="3"/>
        <v>45680</v>
      </c>
      <c r="B36" s="104" t="str">
        <f t="shared" si="0"/>
        <v>木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45681</v>
      </c>
      <c r="B37" s="27" t="str">
        <f t="shared" si="0"/>
        <v>金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45682</v>
      </c>
      <c r="B38" s="27" t="str">
        <f t="shared" si="0"/>
        <v>土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45683</v>
      </c>
      <c r="B39" s="27" t="str">
        <f t="shared" si="0"/>
        <v>日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45684</v>
      </c>
      <c r="B40" s="27" t="str">
        <f t="shared" si="0"/>
        <v>月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45685</v>
      </c>
      <c r="B41" s="27" t="str">
        <f t="shared" si="0"/>
        <v>火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45686</v>
      </c>
      <c r="B42" s="27" t="str">
        <f t="shared" si="0"/>
        <v>水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45687</v>
      </c>
      <c r="B43" s="27" t="str">
        <f t="shared" si="0"/>
        <v>木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>
        <f t="shared" si="3"/>
        <v>45688</v>
      </c>
      <c r="B44" s="27" t="str">
        <f t="shared" si="0"/>
        <v>金</v>
      </c>
      <c r="C44" s="195"/>
      <c r="D44" s="197"/>
      <c r="E44" s="195"/>
      <c r="F44" s="197"/>
      <c r="G44" s="198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191" t="s">
        <v>9</v>
      </c>
      <c r="B45" s="194"/>
      <c r="C45" s="196"/>
      <c r="D45" s="196"/>
      <c r="E45" s="196"/>
      <c r="F45" s="196"/>
      <c r="G45" s="199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41" priority="16" stopIfTrue="1">
      <formula>$B14="土"</formula>
    </cfRule>
    <cfRule type="expression" dxfId="40" priority="17" stopIfTrue="1">
      <formula>$B14="日"</formula>
    </cfRule>
    <cfRule type="expression" dxfId="39" priority="18" stopIfTrue="1">
      <formula>OR($B14="祝",$B14="振",$I14="休日")</formula>
    </cfRule>
  </conditionalFormatting>
  <conditionalFormatting sqref="I15">
    <cfRule type="expression" dxfId="38" priority="13" stopIfTrue="1">
      <formula>$B15="土"</formula>
    </cfRule>
    <cfRule type="expression" dxfId="37" priority="14" stopIfTrue="1">
      <formula>$B15="日"</formula>
    </cfRule>
    <cfRule type="expression" dxfId="36" priority="15" stopIfTrue="1">
      <formula>OR($B15="祝",$B15="振",$I15="休日")</formula>
    </cfRule>
  </conditionalFormatting>
  <conditionalFormatting sqref="I17">
    <cfRule type="expression" dxfId="35" priority="10" stopIfTrue="1">
      <formula>$B17="土"</formula>
    </cfRule>
    <cfRule type="expression" dxfId="34" priority="11" stopIfTrue="1">
      <formula>$B17="日"</formula>
    </cfRule>
    <cfRule type="expression" dxfId="33" priority="12" stopIfTrue="1">
      <formula>OR($B17="祝",$B17="振",$I17="休日")</formula>
    </cfRule>
  </conditionalFormatting>
  <conditionalFormatting sqref="E19:H19">
    <cfRule type="expression" dxfId="32" priority="7" stopIfTrue="1">
      <formula>$B19="土"</formula>
    </cfRule>
    <cfRule type="expression" dxfId="31" priority="8" stopIfTrue="1">
      <formula>$B19="日"</formula>
    </cfRule>
    <cfRule type="expression" dxfId="30" priority="9" stopIfTrue="1">
      <formula>OR($B19="祝",$B19="振",$I19="休日")</formula>
    </cfRule>
  </conditionalFormatting>
  <conditionalFormatting sqref="I19">
    <cfRule type="expression" dxfId="29" priority="4" stopIfTrue="1">
      <formula>$B19="土"</formula>
    </cfRule>
    <cfRule type="expression" dxfId="28" priority="5" stopIfTrue="1">
      <formula>$B19="日"</formula>
    </cfRule>
    <cfRule type="expression" dxfId="27" priority="6" stopIfTrue="1">
      <formula>OR($B19="祝",$B19="振",$I19="休日")</formula>
    </cfRule>
  </conditionalFormatting>
  <conditionalFormatting sqref="C18:I18">
    <cfRule type="expression" dxfId="26" priority="1" stopIfTrue="1">
      <formula>$B18="土"</formula>
    </cfRule>
    <cfRule type="expression" dxfId="25" priority="2" stopIfTrue="1">
      <formula>$B18="日"</formula>
    </cfRule>
    <cfRule type="expression" dxfId="24" priority="3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pageSetUpPr fitToPage="1"/>
  </sheetPr>
  <dimension ref="A2:L46"/>
  <sheetViews>
    <sheetView view="pageBreakPreview" zoomScaleSheetLayoutView="100" workbookViewId="0">
      <selection activeCell="D6" sqref="D6:K6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95" t="s">
        <v>51</v>
      </c>
      <c r="B2" s="101"/>
    </row>
    <row r="3" spans="1:12" ht="20.399999999999999" customHeight="1">
      <c r="A3" s="5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72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07" t="s">
        <v>69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25</v>
      </c>
      <c r="B7" s="22"/>
      <c r="C7" s="22"/>
      <c r="D7" s="108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19</v>
      </c>
      <c r="B9" s="23"/>
      <c r="C9" s="23"/>
      <c r="D9" s="108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08"/>
      <c r="E10" s="108"/>
      <c r="F10" s="108"/>
      <c r="G10" s="108"/>
      <c r="H10" s="108"/>
      <c r="I10" s="65" t="s">
        <v>35</v>
      </c>
      <c r="J10" s="117"/>
      <c r="K10" s="123"/>
    </row>
    <row r="11" spans="1:12" ht="20.25" customHeight="1">
      <c r="A11" s="10"/>
      <c r="B11" s="24"/>
      <c r="C11" s="24" t="s">
        <v>15</v>
      </c>
      <c r="D11" s="109"/>
      <c r="E11" s="109"/>
      <c r="F11" s="109"/>
      <c r="G11" s="109"/>
      <c r="H11" s="61"/>
      <c r="I11" s="24" t="s">
        <v>10</v>
      </c>
      <c r="J11" s="109"/>
      <c r="K11" s="84"/>
    </row>
    <row r="12" spans="1:12" s="4" customFormat="1" ht="20.25" customHeight="1">
      <c r="A12" s="96" t="s">
        <v>2</v>
      </c>
      <c r="B12" s="102" t="s">
        <v>5</v>
      </c>
      <c r="C12" s="106" t="s">
        <v>38</v>
      </c>
      <c r="D12" s="110"/>
      <c r="E12" s="110"/>
      <c r="F12" s="111"/>
      <c r="G12" s="112" t="s">
        <v>18</v>
      </c>
      <c r="H12" s="55" t="s">
        <v>42</v>
      </c>
      <c r="I12" s="114" t="s">
        <v>49</v>
      </c>
      <c r="J12" s="118"/>
      <c r="K12" s="124" t="s">
        <v>39</v>
      </c>
      <c r="L12" s="93"/>
    </row>
    <row r="13" spans="1:12" s="4" customFormat="1" ht="20.25" customHeight="1">
      <c r="A13" s="97"/>
      <c r="B13" s="103"/>
      <c r="C13" s="32" t="s">
        <v>13</v>
      </c>
      <c r="D13" s="43" t="s">
        <v>7</v>
      </c>
      <c r="E13" s="32" t="s">
        <v>13</v>
      </c>
      <c r="F13" s="43" t="s">
        <v>7</v>
      </c>
      <c r="G13" s="113"/>
      <c r="H13" s="56"/>
      <c r="I13" s="115"/>
      <c r="J13" s="119"/>
      <c r="K13" s="125"/>
      <c r="L13" s="93"/>
    </row>
    <row r="14" spans="1:12" ht="20.25" customHeight="1">
      <c r="A14" s="13">
        <v>45689</v>
      </c>
      <c r="B14" s="27" t="str">
        <f t="shared" ref="B14:B41" si="0">TEXT(A14,"aaa")</f>
        <v>土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1" si="2">IFERROR(VLOOKUP(A14,祝日,2,0),"")</f>
        <v/>
      </c>
    </row>
    <row r="15" spans="1:12" ht="20.25" customHeight="1">
      <c r="A15" s="14">
        <f t="shared" ref="A15:A41" si="3">A14+1</f>
        <v>45690</v>
      </c>
      <c r="B15" s="27" t="str">
        <f t="shared" si="0"/>
        <v>日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98">
        <f t="shared" si="3"/>
        <v>45691</v>
      </c>
      <c r="B16" s="104" t="str">
        <f t="shared" si="0"/>
        <v>月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99">
        <f t="shared" si="3"/>
        <v>45692</v>
      </c>
      <c r="B17" s="27" t="str">
        <f t="shared" si="0"/>
        <v>火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98">
        <f t="shared" si="3"/>
        <v>45693</v>
      </c>
      <c r="B18" s="27" t="str">
        <f t="shared" si="0"/>
        <v>水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45694</v>
      </c>
      <c r="B19" s="27" t="str">
        <f t="shared" si="0"/>
        <v>木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45695</v>
      </c>
      <c r="B20" s="27" t="str">
        <f t="shared" si="0"/>
        <v>金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45696</v>
      </c>
      <c r="B21" s="27" t="str">
        <f t="shared" si="0"/>
        <v>土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98">
        <f t="shared" si="3"/>
        <v>45697</v>
      </c>
      <c r="B22" s="104" t="str">
        <f t="shared" si="0"/>
        <v>日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99">
        <f t="shared" si="3"/>
        <v>45698</v>
      </c>
      <c r="B23" s="104" t="str">
        <f t="shared" si="0"/>
        <v>月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>IFERROR(VLOOKUP(A23,祝日,2,0),"")</f>
        <v/>
      </c>
    </row>
    <row r="24" spans="1:12" ht="20.25" customHeight="1">
      <c r="A24" s="188">
        <f t="shared" si="3"/>
        <v>45699</v>
      </c>
      <c r="B24" s="192" t="str">
        <f t="shared" si="0"/>
        <v>火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">
        <v>83</v>
      </c>
    </row>
    <row r="25" spans="1:12" ht="20.25" customHeight="1">
      <c r="A25" s="99">
        <f t="shared" si="3"/>
        <v>45700</v>
      </c>
      <c r="B25" s="104" t="str">
        <f t="shared" si="0"/>
        <v>水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/>
    </row>
    <row r="26" spans="1:12" ht="20.25" customHeight="1">
      <c r="A26" s="13">
        <f t="shared" si="3"/>
        <v>45701</v>
      </c>
      <c r="B26" s="27" t="str">
        <f t="shared" si="0"/>
        <v>木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ref="L26:L35" si="4">IFERROR(VLOOKUP(A26,祝日,2,0),"")</f>
        <v/>
      </c>
    </row>
    <row r="27" spans="1:12" ht="20.25" customHeight="1">
      <c r="A27" s="14">
        <f t="shared" si="3"/>
        <v>45702</v>
      </c>
      <c r="B27" s="27" t="str">
        <f t="shared" si="0"/>
        <v>金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4"/>
        <v/>
      </c>
    </row>
    <row r="28" spans="1:12" ht="20.25" customHeight="1">
      <c r="A28" s="13">
        <f t="shared" si="3"/>
        <v>45703</v>
      </c>
      <c r="B28" s="27" t="str">
        <f t="shared" si="0"/>
        <v>土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3"/>
        <v>45704</v>
      </c>
      <c r="B29" s="27" t="str">
        <f t="shared" si="0"/>
        <v>日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45705</v>
      </c>
      <c r="B30" s="27" t="str">
        <f t="shared" si="0"/>
        <v>月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45706</v>
      </c>
      <c r="B31" s="27" t="str">
        <f t="shared" si="0"/>
        <v>火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45707</v>
      </c>
      <c r="B32" s="27" t="str">
        <f t="shared" si="0"/>
        <v>水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99">
        <f t="shared" si="3"/>
        <v>45708</v>
      </c>
      <c r="B33" s="104" t="str">
        <f t="shared" si="0"/>
        <v>木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45709</v>
      </c>
      <c r="B34" s="27" t="str">
        <f t="shared" si="0"/>
        <v>金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45710</v>
      </c>
      <c r="B35" s="27" t="str">
        <f t="shared" si="0"/>
        <v>土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188">
        <f t="shared" si="3"/>
        <v>45711</v>
      </c>
      <c r="B36" s="192" t="str">
        <f t="shared" si="0"/>
        <v>日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">
        <v>84</v>
      </c>
    </row>
    <row r="37" spans="1:12" ht="20.25" customHeight="1">
      <c r="A37" s="189">
        <f t="shared" si="3"/>
        <v>45712</v>
      </c>
      <c r="B37" s="105" t="str">
        <f t="shared" si="0"/>
        <v>月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">
        <v>61</v>
      </c>
    </row>
    <row r="38" spans="1:12" ht="20.25" customHeight="1">
      <c r="A38" s="13">
        <f t="shared" si="3"/>
        <v>45713</v>
      </c>
      <c r="B38" s="27" t="str">
        <f t="shared" si="0"/>
        <v>火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ref="L38:L44" si="5">IFERROR(VLOOKUP(A38,祝日,2,0),"")</f>
        <v/>
      </c>
    </row>
    <row r="39" spans="1:12" ht="20.25" customHeight="1">
      <c r="A39" s="14">
        <f t="shared" si="3"/>
        <v>45714</v>
      </c>
      <c r="B39" s="27" t="str">
        <f t="shared" si="0"/>
        <v>水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5"/>
        <v/>
      </c>
    </row>
    <row r="40" spans="1:12" ht="20.25" customHeight="1">
      <c r="A40" s="13">
        <f t="shared" si="3"/>
        <v>45715</v>
      </c>
      <c r="B40" s="27" t="str">
        <f t="shared" si="0"/>
        <v>木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5"/>
        <v/>
      </c>
    </row>
    <row r="41" spans="1:12" ht="20.25" customHeight="1">
      <c r="A41" s="14">
        <f t="shared" si="3"/>
        <v>45716</v>
      </c>
      <c r="B41" s="27" t="str">
        <f t="shared" si="0"/>
        <v>金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5"/>
        <v/>
      </c>
    </row>
    <row r="42" spans="1:12" ht="20.25" customHeight="1">
      <c r="A42" s="13"/>
      <c r="B42" s="27"/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5"/>
        <v/>
      </c>
    </row>
    <row r="43" spans="1:12" ht="20.25" customHeight="1">
      <c r="A43" s="14"/>
      <c r="B43" s="27"/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5"/>
        <v/>
      </c>
    </row>
    <row r="44" spans="1:12" ht="20.25" customHeight="1">
      <c r="A44" s="14"/>
      <c r="B44" s="27"/>
      <c r="C44" s="195"/>
      <c r="D44" s="197"/>
      <c r="E44" s="195"/>
      <c r="F44" s="197"/>
      <c r="G44" s="198"/>
      <c r="H44" s="63">
        <f t="shared" si="1"/>
        <v>0</v>
      </c>
      <c r="I44" s="70"/>
      <c r="J44" s="76"/>
      <c r="K44" s="89"/>
      <c r="L44" s="91" t="str">
        <f t="shared" si="5"/>
        <v/>
      </c>
    </row>
    <row r="45" spans="1:12" ht="33.6" customHeight="1">
      <c r="A45" s="191" t="s">
        <v>9</v>
      </c>
      <c r="B45" s="194"/>
      <c r="C45" s="196"/>
      <c r="D45" s="196"/>
      <c r="E45" s="196"/>
      <c r="F45" s="196"/>
      <c r="G45" s="199"/>
      <c r="H45" s="64">
        <f>SUM(H14:H44)</f>
        <v>0</v>
      </c>
      <c r="I45" s="116" t="s">
        <v>11</v>
      </c>
      <c r="J45" s="77"/>
      <c r="K45" s="126">
        <f>ROUNDDOWN(ROUND(H45*24*60,1)/60,2)</f>
        <v>0</v>
      </c>
      <c r="L45" s="3" t="s">
        <v>47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48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23" priority="16" stopIfTrue="1">
      <formula>$B14="土"</formula>
    </cfRule>
    <cfRule type="expression" dxfId="22" priority="17" stopIfTrue="1">
      <formula>$B14="日"</formula>
    </cfRule>
    <cfRule type="expression" dxfId="21" priority="18" stopIfTrue="1">
      <formula>OR($B14="祝",$B14="振",$I14="休日")</formula>
    </cfRule>
  </conditionalFormatting>
  <conditionalFormatting sqref="I15">
    <cfRule type="expression" dxfId="20" priority="13" stopIfTrue="1">
      <formula>$B15="土"</formula>
    </cfRule>
    <cfRule type="expression" dxfId="19" priority="14" stopIfTrue="1">
      <formula>$B15="日"</formula>
    </cfRule>
    <cfRule type="expression" dxfId="18" priority="15" stopIfTrue="1">
      <formula>OR($B15="祝",$B15="振",$I15="休日")</formula>
    </cfRule>
  </conditionalFormatting>
  <conditionalFormatting sqref="I17">
    <cfRule type="expression" dxfId="17" priority="10" stopIfTrue="1">
      <formula>$B17="土"</formula>
    </cfRule>
    <cfRule type="expression" dxfId="16" priority="11" stopIfTrue="1">
      <formula>$B17="日"</formula>
    </cfRule>
    <cfRule type="expression" dxfId="15" priority="12" stopIfTrue="1">
      <formula>OR($B17="祝",$B17="振",$I17="休日")</formula>
    </cfRule>
  </conditionalFormatting>
  <conditionalFormatting sqref="E19:H19">
    <cfRule type="expression" dxfId="14" priority="7" stopIfTrue="1">
      <formula>$B19="土"</formula>
    </cfRule>
    <cfRule type="expression" dxfId="13" priority="8" stopIfTrue="1">
      <formula>$B19="日"</formula>
    </cfRule>
    <cfRule type="expression" dxfId="12" priority="9" stopIfTrue="1">
      <formula>OR($B19="祝",$B19="振",$I19="休日")</formula>
    </cfRule>
  </conditionalFormatting>
  <conditionalFormatting sqref="I19">
    <cfRule type="expression" dxfId="11" priority="4" stopIfTrue="1">
      <formula>$B19="土"</formula>
    </cfRule>
    <cfRule type="expression" dxfId="10" priority="5" stopIfTrue="1">
      <formula>$B19="日"</formula>
    </cfRule>
    <cfRule type="expression" dxfId="9" priority="6" stopIfTrue="1">
      <formula>OR($B19="祝",$B19="振",$I19="休日")</formula>
    </cfRule>
  </conditionalFormatting>
  <conditionalFormatting sqref="C18:I18">
    <cfRule type="expression" dxfId="8" priority="1" stopIfTrue="1">
      <formula>$B18="土"</formula>
    </cfRule>
    <cfRule type="expression" dxfId="7" priority="2" stopIfTrue="1">
      <formula>$B18="日"</formula>
    </cfRule>
    <cfRule type="expression" dxfId="6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B16"/>
  <sheetViews>
    <sheetView zoomScale="147" zoomScaleNormal="147" workbookViewId="0">
      <selection activeCell="B11" sqref="B11"/>
    </sheetView>
  </sheetViews>
  <sheetFormatPr defaultRowHeight="12.6"/>
  <cols>
    <col min="1" max="1" width="13.88671875" style="200" customWidth="1"/>
    <col min="2" max="2" width="14.88671875" style="200" bestFit="1" customWidth="1"/>
    <col min="3" max="4" width="8.88671875" style="200" customWidth="1"/>
    <col min="5" max="5" width="10.6640625" style="200" bestFit="1" customWidth="1"/>
    <col min="6" max="6" width="8.88671875" style="200" customWidth="1"/>
    <col min="7" max="7" width="12.44140625" style="200" bestFit="1" customWidth="1"/>
    <col min="8" max="8" width="13.33203125" style="200" bestFit="1" customWidth="1"/>
    <col min="9" max="11" width="8.88671875" style="200" customWidth="1"/>
    <col min="12" max="12" width="10.33203125" style="200" bestFit="1" customWidth="1"/>
    <col min="13" max="13" width="11.21875" style="200" bestFit="1" customWidth="1"/>
    <col min="14" max="16384" width="8.88671875" style="200" customWidth="1"/>
  </cols>
  <sheetData>
    <row r="1" spans="1:2" ht="14.4">
      <c r="A1" s="201" t="s">
        <v>14</v>
      </c>
      <c r="B1" s="203" t="s">
        <v>60</v>
      </c>
    </row>
    <row r="2" spans="1:2" ht="13.2">
      <c r="A2" s="202">
        <v>45045</v>
      </c>
      <c r="B2" s="204" t="s">
        <v>62</v>
      </c>
    </row>
    <row r="3" spans="1:2" ht="13.2">
      <c r="A3" s="202">
        <v>45049</v>
      </c>
      <c r="B3" s="204" t="s">
        <v>37</v>
      </c>
    </row>
    <row r="4" spans="1:2" ht="13.2">
      <c r="A4" s="202">
        <v>45050</v>
      </c>
      <c r="B4" s="204" t="s">
        <v>63</v>
      </c>
    </row>
    <row r="5" spans="1:2" ht="13.2">
      <c r="A5" s="202">
        <v>45051</v>
      </c>
      <c r="B5" s="204" t="s">
        <v>64</v>
      </c>
    </row>
    <row r="6" spans="1:2" ht="13.2">
      <c r="A6" s="202">
        <v>45124</v>
      </c>
      <c r="B6" s="204" t="s">
        <v>53</v>
      </c>
    </row>
    <row r="7" spans="1:2" ht="13.2">
      <c r="A7" s="202">
        <v>45149</v>
      </c>
      <c r="B7" s="204" t="s">
        <v>17</v>
      </c>
    </row>
    <row r="8" spans="1:2" ht="13.2">
      <c r="A8" s="202">
        <v>45187</v>
      </c>
      <c r="B8" s="204" t="s">
        <v>54</v>
      </c>
    </row>
    <row r="9" spans="1:2" ht="13.2">
      <c r="A9" s="202">
        <v>45192</v>
      </c>
      <c r="B9" s="204" t="s">
        <v>55</v>
      </c>
    </row>
    <row r="10" spans="1:2" ht="13.2">
      <c r="A10" s="202">
        <v>45208</v>
      </c>
      <c r="B10" s="204" t="s">
        <v>67</v>
      </c>
    </row>
    <row r="11" spans="1:2" ht="13.2">
      <c r="A11" s="202">
        <v>45233</v>
      </c>
      <c r="B11" s="204" t="s">
        <v>56</v>
      </c>
    </row>
    <row r="12" spans="1:2" ht="13.2">
      <c r="A12" s="202">
        <v>45253</v>
      </c>
      <c r="B12" s="204" t="s">
        <v>0</v>
      </c>
    </row>
    <row r="13" spans="1:2" ht="13.2">
      <c r="A13" s="202">
        <v>45299</v>
      </c>
      <c r="B13" s="204" t="s">
        <v>59</v>
      </c>
    </row>
    <row r="14" spans="1:2" ht="13.2">
      <c r="A14" s="202">
        <v>45333</v>
      </c>
      <c r="B14" s="204" t="s">
        <v>16</v>
      </c>
    </row>
    <row r="15" spans="1:2" ht="13.2">
      <c r="A15" s="202">
        <v>45334</v>
      </c>
      <c r="B15" s="204" t="s">
        <v>52</v>
      </c>
    </row>
    <row r="16" spans="1:2" ht="13.2">
      <c r="A16" s="202">
        <v>45345</v>
      </c>
      <c r="B16" s="204" t="s">
        <v>58</v>
      </c>
    </row>
  </sheetData>
  <phoneticPr fontId="1"/>
  <pageMargins left="0.7" right="0.7" top="0.75" bottom="0.75" header="0.3" footer="0.3"/>
  <pageSetup paperSize="9" fitToWidth="1" fitToHeight="1" orientation="portrait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記載例</vt:lpstr>
      <vt:lpstr>４月</vt:lpstr>
      <vt:lpstr>５月</vt:lpstr>
      <vt:lpstr>6月</vt:lpstr>
      <vt:lpstr>7月</vt:lpstr>
      <vt:lpstr>8月</vt:lpstr>
      <vt:lpstr>9月</vt:lpstr>
      <vt:lpstr>10月</vt:lpstr>
      <vt:lpstr>11月</vt:lpstr>
      <vt:lpstr>12月</vt:lpstr>
      <vt:lpstr>R7年1月</vt:lpstr>
      <vt:lpstr>2月</vt:lpstr>
      <vt:lpstr>祝日</vt:lpstr>
    </vt:vector>
  </TitlesOfParts>
  <Company>新ｴﾈﾙｷﾞｰ産業技術総合開発機構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 かおり</dc:creator>
  <cp:lastModifiedBy>瀬尾 有涼</cp:lastModifiedBy>
  <cp:lastPrinted>2022-11-24T00:15:18Z</cp:lastPrinted>
  <dcterms:created xsi:type="dcterms:W3CDTF">2001-08-10T04:40:44Z</dcterms:created>
  <dcterms:modified xsi:type="dcterms:W3CDTF">2023-12-04T09:38:30Z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2023-12-04T09:38:30Z</vt:filetime>
  </property>
</Properties>
</file>