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4\02 公営企業に係る経営比較分析表（令和３年度決算）の分析等について\06　R4グループ作業と提出準備\※アップ保存用\14　江田島市\"/>
    </mc:Choice>
  </mc:AlternateContent>
  <workbookProtection workbookAlgorithmName="SHA-512" workbookHashValue="qr+3L+NlpBNtqxVXdYP575sqjzfj0gbejkLvrBcR+0KLFOijQ5BqrlO/ee5hzQsiziZmHhAS4JvKxPz+XUlG5w==" workbookSaltValue="ZRSnHaCszb8T7/ywQb5I1w==" workbookSpinCount="100000" lockStructure="1"/>
  <bookViews>
    <workbookView xWindow="0" yWindow="0" windowWidth="28800" windowHeight="12021"/>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<sst xmlns="http://schemas.openxmlformats.org/spreadsheetml/2006/main" count="231" uniqueCount="117">
  <si>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</si>
  <si>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</si>
  <si>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</si>
  <si>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</si>
  <si>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</si>
  <si>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</si>
  <si>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</si>
  <si>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</si>
  <si>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</si>
  <si>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</si>
  <si>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</si>
  <si>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</si>
  <si>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</si>
  <si>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</si>
  <si>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</si>
  <si>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</si>
  <si>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</si>
  <si>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</si>
  <si>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</si>
  <si>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</si>
  <si>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</si>
  <si>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</si>
  <si>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</si>
  <si>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</si>
  <si>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</si>
  <si>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</si>
  <si>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</si>
  <si>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</si>
  <si>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</si>
  <si>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</si>
  <si>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</si>
  <si>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</si>
  <si>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</si>
  <si>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</si>
  <si>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</si>
  <si>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</si>
  <si>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</si>
  <si>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</si>
  <si>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</si>
  <si>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</si>
  <si>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</si>
  <si>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</si>
  <si>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</si>
  <si>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</si>
  <si>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</si>
  <si>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</si>
  <si>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</si>
  <si>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</si>
  <si>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</si>
  <si>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</si>
  <si>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</si>
  <si>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</si>
  <si>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</si>
  <si>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</si>
  <si>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</si>
  <si>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</si>
  <si>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</si>
  <si>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</si>
  <si>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</si>
  <si>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</si>
  <si>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</si>
  <si>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</si>
  <si>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</si>
  <si>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</si>
  <si>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</si>
  <si>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</si>
  <si>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</si>
  <si>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</si>
  <si>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</si>
  <si>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</si>
  <si>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</si>
  <si>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</si>
  <si>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</si>
  <si>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</si>
  <si>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</si>
  <si>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</si>
  <si>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</si>
  <si>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</si>
  <si>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</si>
  <si>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</si>
  <si>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</si>
  <si>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</si>
  <si>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</si>
  <si>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</si>
  <si>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</si>
  <si>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</si>
  <si>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</si>
  <si>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</si>
  <si>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</si>
  <si>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</si>
  <si>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</si>
  <si>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</si>
  <si>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</si>
  <si>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</si>
  <si>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</si>
  <si>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</si>
  <si>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</si>
  <si>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</si>
  <si>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</si>
  <si>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</si>
  <si>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</si>
  <si>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</si>
  <si>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</si>
  <si>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</si>
  <si>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</si>
  <si>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</si>
  <si>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</si>
  <si>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</si>
  <si>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</si>
  <si>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</si>
  <si>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</si>
  <si>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</si>
  <si>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</si>
  <si>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</si>
  <si>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11年度に供用開始し，22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phoneticPr fontId="4"/>
  </si>
  <si>
    <t>　令和2年度に整備計画を見直し，江田島市の下水道事業は，完了した。今後は，水洗化率の向上のため，未接続世帯の実態の把握，啓発等により接続推進を継続していく。
　安定した経営には課題が多い。引き続き，繰入金の解消のため，令和3年10月に使用料の料金改定を行った。また，維持管理経費の節約などにも努める。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phoneticPr fontId="4"/>
  </si>
  <si>
    <t>【経常収支比率・累積欠損金比率】
　経常収支比率は100％で推移しており，累積欠損も発生していないが，一般会計繰入金によるもので，基準外繰入の縮小・解消に向け，経営改善に取り組む必要がある。令和2年度は，資産の償却等により特別利益が発生したため100％を割っている。
【流動比率】
　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約70％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多く，人口減少に伴う実利用世帯の減少も見受けられる。引き続き接続推進に向けた施策の検討が必要である。
（Ｈ30年度記載ミス　当該値　正　71.13％）
　汚水処理原価は約240円程度で，類似団体平均を下回っている。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令和3年10月より使用料の料金改定を行った。</t>
    <rPh sb="495" eb="497">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</si>
</sst>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781-45DC-AA00-F0B53BAA245C}"/>
            </c:ext>
          </c:extLst>
        </c:ser>
        <c:dLbls>
          <c:showLegendKey val="0"/>
          <c:showVal val="0"/>
          <c:showCatName val="0"/>
          <c:showSerName val="0"/>
          <c:showPercent val="0"/>
          <c:showBubbleSize val="0"/>
        </c:dLbls>
        <c:gapWidth val="150"/>
        <c:axId val="351712240"/>
        <c:axId val="351712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xmlns:c16r2="http://schemas.microsoft.com/office/drawing/2015/06/chart">
            <c:ext xmlns:c16="http://schemas.microsoft.com/office/drawing/2014/chart" uri="{C3380CC4-5D6E-409C-BE32-E72D297353CC}">
              <c16:uniqueId val="{00000001-4781-45DC-AA00-F0B53BAA245C}"/>
            </c:ext>
          </c:extLst>
        </c:ser>
        <c:dLbls>
          <c:showLegendKey val="0"/>
          <c:showVal val="0"/>
          <c:showCatName val="0"/>
          <c:showSerName val="0"/>
          <c:showPercent val="0"/>
          <c:showBubbleSize val="0"/>
        </c:dLbls>
        <c:marker val="1"/>
        <c:smooth val="0"/>
        <c:axId val="351712240"/>
        <c:axId val="351712624"/>
      </c:lineChart>
      <c:dateAx>
        <c:axId val="351712240"/>
        <c:scaling>
          <c:orientation val="minMax"/>
        </c:scaling>
        <c:delete val="1"/>
        <c:axPos val="b"/>
        <c:numFmt formatCode="&quot;H&quot;yy" sourceLinked="1"/>
        <c:majorTickMark val="none"/>
        <c:minorTickMark val="none"/>
        <c:tickLblPos val="none"/>
        <c:crossAx val="351712624"/>
        <c:crosses val="autoZero"/>
        <c:auto val="1"/>
        <c:lblOffset val="100"/>
        <c:baseTimeUnit val="years"/>
      </c:dateAx>
      <c:valAx>
        <c:axId val="35171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71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34.869999999999997</c:v>
                </c:pt>
                <c:pt idx="1">
                  <c:v>33.619999999999997</c:v>
                </c:pt>
                <c:pt idx="2">
                  <c:v>34.07</c:v>
                </c:pt>
                <c:pt idx="3">
                  <c:v>36.92</c:v>
                </c:pt>
                <c:pt idx="4">
                  <c:v>34.5</c:v>
                </c:pt>
              </c:numCache>
            </c:numRef>
          </c:val>
          <c:extLst xmlns:c16r2="http://schemas.microsoft.com/office/drawing/2015/06/chart">
            <c:ext xmlns:c16="http://schemas.microsoft.com/office/drawing/2014/chart" uri="{C3380CC4-5D6E-409C-BE32-E72D297353CC}">
              <c16:uniqueId val="{00000000-0970-4B7B-B819-DE976A99F6BC}"/>
            </c:ext>
          </c:extLst>
        </c:ser>
        <c:dLbls>
          <c:showLegendKey val="0"/>
          <c:showVal val="0"/>
          <c:showCatName val="0"/>
          <c:showSerName val="0"/>
          <c:showPercent val="0"/>
          <c:showBubbleSize val="0"/>
        </c:dLbls>
        <c:gapWidth val="150"/>
        <c:axId val="505889328"/>
        <c:axId val="505892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xmlns:c16r2="http://schemas.microsoft.com/office/drawing/2015/06/chart">
            <c:ext xmlns:c16="http://schemas.microsoft.com/office/drawing/2014/chart" uri="{C3380CC4-5D6E-409C-BE32-E72D297353CC}">
              <c16:uniqueId val="{00000001-0970-4B7B-B819-DE976A99F6BC}"/>
            </c:ext>
          </c:extLst>
        </c:ser>
        <c:dLbls>
          <c:showLegendKey val="0"/>
          <c:showVal val="0"/>
          <c:showCatName val="0"/>
          <c:showSerName val="0"/>
          <c:showPercent val="0"/>
          <c:showBubbleSize val="0"/>
        </c:dLbls>
        <c:marker val="1"/>
        <c:smooth val="0"/>
        <c:axId val="505889328"/>
        <c:axId val="505892072"/>
      </c:lineChart>
      <c:dateAx>
        <c:axId val="505889328"/>
        <c:scaling>
          <c:orientation val="minMax"/>
        </c:scaling>
        <c:delete val="1"/>
        <c:axPos val="b"/>
        <c:numFmt formatCode="&quot;H&quot;yy" sourceLinked="1"/>
        <c:majorTickMark val="none"/>
        <c:minorTickMark val="none"/>
        <c:tickLblPos val="none"/>
        <c:crossAx val="505892072"/>
        <c:crosses val="autoZero"/>
        <c:auto val="1"/>
        <c:lblOffset val="100"/>
        <c:baseTimeUnit val="years"/>
      </c:dateAx>
      <c:valAx>
        <c:axId val="505892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588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75.680000000000007</c:v>
                </c:pt>
                <c:pt idx="1">
                  <c:v>93.21</c:v>
                </c:pt>
                <c:pt idx="2">
                  <c:v>69.31</c:v>
                </c:pt>
                <c:pt idx="3">
                  <c:v>71.45</c:v>
                </c:pt>
                <c:pt idx="4">
                  <c:v>73.92</c:v>
                </c:pt>
              </c:numCache>
            </c:numRef>
          </c:val>
          <c:extLst xmlns:c16r2="http://schemas.microsoft.com/office/drawing/2015/06/chart">
            <c:ext xmlns:c16="http://schemas.microsoft.com/office/drawing/2014/chart" uri="{C3380CC4-5D6E-409C-BE32-E72D297353CC}">
              <c16:uniqueId val="{00000000-FF14-4950-8979-A650C4C1FEF0}"/>
            </c:ext>
          </c:extLst>
        </c:ser>
        <c:dLbls>
          <c:showLegendKey val="0"/>
          <c:showVal val="0"/>
          <c:showCatName val="0"/>
          <c:showSerName val="0"/>
          <c:showPercent val="0"/>
          <c:showBubbleSize val="0"/>
        </c:dLbls>
        <c:gapWidth val="150"/>
        <c:axId val="505894424"/>
        <c:axId val="505888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xmlns:c16r2="http://schemas.microsoft.com/office/drawing/2015/06/chart">
            <c:ext xmlns:c16="http://schemas.microsoft.com/office/drawing/2014/chart" uri="{C3380CC4-5D6E-409C-BE32-E72D297353CC}">
              <c16:uniqueId val="{00000001-FF14-4950-8979-A650C4C1FEF0}"/>
            </c:ext>
          </c:extLst>
        </c:ser>
        <c:dLbls>
          <c:showLegendKey val="0"/>
          <c:showVal val="0"/>
          <c:showCatName val="0"/>
          <c:showSerName val="0"/>
          <c:showPercent val="0"/>
          <c:showBubbleSize val="0"/>
        </c:dLbls>
        <c:marker val="1"/>
        <c:smooth val="0"/>
        <c:axId val="505894424"/>
        <c:axId val="505888152"/>
      </c:lineChart>
      <c:dateAx>
        <c:axId val="505894424"/>
        <c:scaling>
          <c:orientation val="minMax"/>
        </c:scaling>
        <c:delete val="1"/>
        <c:axPos val="b"/>
        <c:numFmt formatCode="&quot;H&quot;yy" sourceLinked="1"/>
        <c:majorTickMark val="none"/>
        <c:minorTickMark val="none"/>
        <c:tickLblPos val="none"/>
        <c:crossAx val="505888152"/>
        <c:crosses val="autoZero"/>
        <c:auto val="1"/>
        <c:lblOffset val="100"/>
        <c:baseTimeUnit val="years"/>
      </c:dateAx>
      <c:valAx>
        <c:axId val="505888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5894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100</c:v>
                </c:pt>
                <c:pt idx="1">
                  <c:v>102.74</c:v>
                </c:pt>
                <c:pt idx="2">
                  <c:v>100</c:v>
                </c:pt>
                <c:pt idx="3">
                  <c:v>97.81</c:v>
                </c:pt>
                <c:pt idx="4">
                  <c:v>100</c:v>
                </c:pt>
              </c:numCache>
            </c:numRef>
          </c:val>
          <c:extLst xmlns:c16r2="http://schemas.microsoft.com/office/drawing/2015/06/chart">
            <c:ext xmlns:c16="http://schemas.microsoft.com/office/drawing/2014/chart" uri="{C3380CC4-5D6E-409C-BE32-E72D297353CC}">
              <c16:uniqueId val="{00000000-852A-4B6E-ADA3-5D86E8BE023D}"/>
            </c:ext>
          </c:extLst>
        </c:ser>
        <c:dLbls>
          <c:showLegendKey val="0"/>
          <c:showVal val="0"/>
          <c:showCatName val="0"/>
          <c:showSerName val="0"/>
          <c:showPercent val="0"/>
          <c:showBubbleSize val="0"/>
        </c:dLbls>
        <c:gapWidth val="150"/>
        <c:axId val="354399872"/>
        <c:axId val="354719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100.95</c:v>
                </c:pt>
                <c:pt idx="1">
                  <c:v>101.77</c:v>
                </c:pt>
                <c:pt idx="2">
                  <c:v>103.6</c:v>
                </c:pt>
                <c:pt idx="3">
                  <c:v>106.37</c:v>
                </c:pt>
                <c:pt idx="4">
                  <c:v>106.07</c:v>
                </c:pt>
              </c:numCache>
            </c:numRef>
          </c:val>
          <c:smooth val="0"/>
          <c:extLst xmlns:c16r2="http://schemas.microsoft.com/office/drawing/2015/06/chart">
            <c:ext xmlns:c16="http://schemas.microsoft.com/office/drawing/2014/chart" uri="{C3380CC4-5D6E-409C-BE32-E72D297353CC}">
              <c16:uniqueId val="{00000001-852A-4B6E-ADA3-5D86E8BE023D}"/>
            </c:ext>
          </c:extLst>
        </c:ser>
        <c:dLbls>
          <c:showLegendKey val="0"/>
          <c:showVal val="0"/>
          <c:showCatName val="0"/>
          <c:showSerName val="0"/>
          <c:showPercent val="0"/>
          <c:showBubbleSize val="0"/>
        </c:dLbls>
        <c:marker val="1"/>
        <c:smooth val="0"/>
        <c:axId val="354399872"/>
        <c:axId val="354719376"/>
      </c:lineChart>
      <c:dateAx>
        <c:axId val="354399872"/>
        <c:scaling>
          <c:orientation val="minMax"/>
        </c:scaling>
        <c:delete val="1"/>
        <c:axPos val="b"/>
        <c:numFmt formatCode="&quot;H&quot;yy" sourceLinked="1"/>
        <c:majorTickMark val="none"/>
        <c:minorTickMark val="none"/>
        <c:tickLblPos val="none"/>
        <c:crossAx val="354719376"/>
        <c:crosses val="autoZero"/>
        <c:auto val="1"/>
        <c:lblOffset val="100"/>
        <c:baseTimeUnit val="years"/>
      </c:dateAx>
      <c:valAx>
        <c:axId val="35471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39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38.479999999999997</c:v>
                </c:pt>
                <c:pt idx="1">
                  <c:v>40.590000000000003</c:v>
                </c:pt>
                <c:pt idx="2">
                  <c:v>42.15</c:v>
                </c:pt>
                <c:pt idx="3">
                  <c:v>43.97</c:v>
                </c:pt>
                <c:pt idx="4">
                  <c:v>45.48</c:v>
                </c:pt>
              </c:numCache>
            </c:numRef>
          </c:val>
          <c:extLst xmlns:c16r2="http://schemas.microsoft.com/office/drawing/2015/06/chart">
            <c:ext xmlns:c16="http://schemas.microsoft.com/office/drawing/2014/chart" uri="{C3380CC4-5D6E-409C-BE32-E72D297353CC}">
              <c16:uniqueId val="{00000000-1E1E-4FF5-BB75-80ADA500D5A5}"/>
            </c:ext>
          </c:extLst>
        </c:ser>
        <c:dLbls>
          <c:showLegendKey val="0"/>
          <c:showVal val="0"/>
          <c:showCatName val="0"/>
          <c:showSerName val="0"/>
          <c:showPercent val="0"/>
          <c:showBubbleSize val="0"/>
        </c:dLbls>
        <c:gapWidth val="150"/>
        <c:axId val="354811168"/>
        <c:axId val="354811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24.87</c:v>
                </c:pt>
                <c:pt idx="1">
                  <c:v>24.13</c:v>
                </c:pt>
                <c:pt idx="2">
                  <c:v>23.06</c:v>
                </c:pt>
                <c:pt idx="3">
                  <c:v>20.34</c:v>
                </c:pt>
                <c:pt idx="4">
                  <c:v>21.85</c:v>
                </c:pt>
              </c:numCache>
            </c:numRef>
          </c:val>
          <c:smooth val="0"/>
          <c:extLst xmlns:c16r2="http://schemas.microsoft.com/office/drawing/2015/06/chart">
            <c:ext xmlns:c16="http://schemas.microsoft.com/office/drawing/2014/chart" uri="{C3380CC4-5D6E-409C-BE32-E72D297353CC}">
              <c16:uniqueId val="{00000001-1E1E-4FF5-BB75-80ADA500D5A5}"/>
            </c:ext>
          </c:extLst>
        </c:ser>
        <c:dLbls>
          <c:showLegendKey val="0"/>
          <c:showVal val="0"/>
          <c:showCatName val="0"/>
          <c:showSerName val="0"/>
          <c:showPercent val="0"/>
          <c:showBubbleSize val="0"/>
        </c:dLbls>
        <c:marker val="1"/>
        <c:smooth val="0"/>
        <c:axId val="354811168"/>
        <c:axId val="354811552"/>
      </c:lineChart>
      <c:dateAx>
        <c:axId val="354811168"/>
        <c:scaling>
          <c:orientation val="minMax"/>
        </c:scaling>
        <c:delete val="1"/>
        <c:axPos val="b"/>
        <c:numFmt formatCode="&quot;H&quot;yy" sourceLinked="1"/>
        <c:majorTickMark val="none"/>
        <c:minorTickMark val="none"/>
        <c:tickLblPos val="none"/>
        <c:crossAx val="354811552"/>
        <c:crosses val="autoZero"/>
        <c:auto val="1"/>
        <c:lblOffset val="100"/>
        <c:baseTimeUnit val="years"/>
      </c:dateAx>
      <c:valAx>
        <c:axId val="35481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1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E0F-4636-B60E-3F8A3E753324}"/>
            </c:ext>
          </c:extLst>
        </c:ser>
        <c:dLbls>
          <c:showLegendKey val="0"/>
          <c:showVal val="0"/>
          <c:showCatName val="0"/>
          <c:showSerName val="0"/>
          <c:showPercent val="0"/>
          <c:showBubbleSize val="0"/>
        </c:dLbls>
        <c:gapWidth val="150"/>
        <c:axId val="351733328"/>
        <c:axId val="354861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BE0F-4636-B60E-3F8A3E753324}"/>
            </c:ext>
          </c:extLst>
        </c:ser>
        <c:dLbls>
          <c:showLegendKey val="0"/>
          <c:showVal val="0"/>
          <c:showCatName val="0"/>
          <c:showSerName val="0"/>
          <c:showPercent val="0"/>
          <c:showBubbleSize val="0"/>
        </c:dLbls>
        <c:marker val="1"/>
        <c:smooth val="0"/>
        <c:axId val="351733328"/>
        <c:axId val="354861656"/>
      </c:lineChart>
      <c:dateAx>
        <c:axId val="351733328"/>
        <c:scaling>
          <c:orientation val="minMax"/>
        </c:scaling>
        <c:delete val="1"/>
        <c:axPos val="b"/>
        <c:numFmt formatCode="&quot;H&quot;yy" sourceLinked="1"/>
        <c:majorTickMark val="none"/>
        <c:minorTickMark val="none"/>
        <c:tickLblPos val="none"/>
        <c:crossAx val="354861656"/>
        <c:crosses val="autoZero"/>
        <c:auto val="1"/>
        <c:lblOffset val="100"/>
        <c:baseTimeUnit val="years"/>
      </c:dateAx>
      <c:valAx>
        <c:axId val="354861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73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4D3-4248-8FCF-4C712D57A546}"/>
            </c:ext>
          </c:extLst>
        </c:ser>
        <c:dLbls>
          <c:showLegendKey val="0"/>
          <c:showVal val="0"/>
          <c:showCatName val="0"/>
          <c:showSerName val="0"/>
          <c:showPercent val="0"/>
          <c:showBubbleSize val="0"/>
        </c:dLbls>
        <c:gapWidth val="150"/>
        <c:axId val="354862048"/>
        <c:axId val="354864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224.04</c:v>
                </c:pt>
                <c:pt idx="1">
                  <c:v>227.4</c:v>
                </c:pt>
                <c:pt idx="2">
                  <c:v>193.99</c:v>
                </c:pt>
                <c:pt idx="3">
                  <c:v>139.02000000000001</c:v>
                </c:pt>
                <c:pt idx="4">
                  <c:v>132.04</c:v>
                </c:pt>
              </c:numCache>
            </c:numRef>
          </c:val>
          <c:smooth val="0"/>
          <c:extLst xmlns:c16r2="http://schemas.microsoft.com/office/drawing/2015/06/chart">
            <c:ext xmlns:c16="http://schemas.microsoft.com/office/drawing/2014/chart" uri="{C3380CC4-5D6E-409C-BE32-E72D297353CC}">
              <c16:uniqueId val="{00000001-84D3-4248-8FCF-4C712D57A546}"/>
            </c:ext>
          </c:extLst>
        </c:ser>
        <c:dLbls>
          <c:showLegendKey val="0"/>
          <c:showVal val="0"/>
          <c:showCatName val="0"/>
          <c:showSerName val="0"/>
          <c:showPercent val="0"/>
          <c:showBubbleSize val="0"/>
        </c:dLbls>
        <c:marker val="1"/>
        <c:smooth val="0"/>
        <c:axId val="354862048"/>
        <c:axId val="354864008"/>
      </c:lineChart>
      <c:dateAx>
        <c:axId val="354862048"/>
        <c:scaling>
          <c:orientation val="minMax"/>
        </c:scaling>
        <c:delete val="1"/>
        <c:axPos val="b"/>
        <c:numFmt formatCode="&quot;H&quot;yy" sourceLinked="1"/>
        <c:majorTickMark val="none"/>
        <c:minorTickMark val="none"/>
        <c:tickLblPos val="none"/>
        <c:crossAx val="354864008"/>
        <c:crosses val="autoZero"/>
        <c:auto val="1"/>
        <c:lblOffset val="100"/>
        <c:baseTimeUnit val="years"/>
      </c:dateAx>
      <c:valAx>
        <c:axId val="354864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62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274.35000000000002</c:v>
                </c:pt>
                <c:pt idx="1">
                  <c:v>177.42</c:v>
                </c:pt>
                <c:pt idx="2">
                  <c:v>183.06</c:v>
                </c:pt>
                <c:pt idx="3">
                  <c:v>149.9</c:v>
                </c:pt>
                <c:pt idx="4">
                  <c:v>132.65</c:v>
                </c:pt>
              </c:numCache>
            </c:numRef>
          </c:val>
          <c:extLst xmlns:c16r2="http://schemas.microsoft.com/office/drawing/2015/06/chart">
            <c:ext xmlns:c16="http://schemas.microsoft.com/office/drawing/2014/chart" uri="{C3380CC4-5D6E-409C-BE32-E72D297353CC}">
              <c16:uniqueId val="{00000000-30C2-446A-9953-A4BA67712334}"/>
            </c:ext>
          </c:extLst>
        </c:ser>
        <c:dLbls>
          <c:showLegendKey val="0"/>
          <c:showVal val="0"/>
          <c:showCatName val="0"/>
          <c:showSerName val="0"/>
          <c:showPercent val="0"/>
          <c:showBubbleSize val="0"/>
        </c:dLbls>
        <c:gapWidth val="150"/>
        <c:axId val="354864792"/>
        <c:axId val="354865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29.91</c:v>
                </c:pt>
                <c:pt idx="1">
                  <c:v>29.54</c:v>
                </c:pt>
                <c:pt idx="2">
                  <c:v>26.99</c:v>
                </c:pt>
                <c:pt idx="3">
                  <c:v>29.13</c:v>
                </c:pt>
                <c:pt idx="4">
                  <c:v>35.69</c:v>
                </c:pt>
              </c:numCache>
            </c:numRef>
          </c:val>
          <c:smooth val="0"/>
          <c:extLst xmlns:c16r2="http://schemas.microsoft.com/office/drawing/2015/06/chart">
            <c:ext xmlns:c16="http://schemas.microsoft.com/office/drawing/2014/chart" uri="{C3380CC4-5D6E-409C-BE32-E72D297353CC}">
              <c16:uniqueId val="{00000001-30C2-446A-9953-A4BA67712334}"/>
            </c:ext>
          </c:extLst>
        </c:ser>
        <c:dLbls>
          <c:showLegendKey val="0"/>
          <c:showVal val="0"/>
          <c:showCatName val="0"/>
          <c:showSerName val="0"/>
          <c:showPercent val="0"/>
          <c:showBubbleSize val="0"/>
        </c:dLbls>
        <c:marker val="1"/>
        <c:smooth val="0"/>
        <c:axId val="354864792"/>
        <c:axId val="354865968"/>
      </c:lineChart>
      <c:dateAx>
        <c:axId val="354864792"/>
        <c:scaling>
          <c:orientation val="minMax"/>
        </c:scaling>
        <c:delete val="1"/>
        <c:axPos val="b"/>
        <c:numFmt formatCode="&quot;H&quot;yy" sourceLinked="1"/>
        <c:majorTickMark val="none"/>
        <c:minorTickMark val="none"/>
        <c:tickLblPos val="none"/>
        <c:crossAx val="354865968"/>
        <c:crosses val="autoZero"/>
        <c:auto val="1"/>
        <c:lblOffset val="100"/>
        <c:baseTimeUnit val="years"/>
      </c:dateAx>
      <c:valAx>
        <c:axId val="35486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64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2187.9</c:v>
                </c:pt>
                <c:pt idx="1">
                  <c:v>2176.9899999999998</c:v>
                </c:pt>
                <c:pt idx="2">
                  <c:v>1990.47</c:v>
                </c:pt>
                <c:pt idx="3">
                  <c:v>1888.97</c:v>
                </c:pt>
                <c:pt idx="4">
                  <c:v>1676.17</c:v>
                </c:pt>
              </c:numCache>
            </c:numRef>
          </c:val>
          <c:extLst xmlns:c16r2="http://schemas.microsoft.com/office/drawing/2015/06/chart">
            <c:ext xmlns:c16="http://schemas.microsoft.com/office/drawing/2014/chart" uri="{C3380CC4-5D6E-409C-BE32-E72D297353CC}">
              <c16:uniqueId val="{00000000-BFD3-49AA-817D-CEA533BA177E}"/>
            </c:ext>
          </c:extLst>
        </c:ser>
        <c:dLbls>
          <c:showLegendKey val="0"/>
          <c:showVal val="0"/>
          <c:showCatName val="0"/>
          <c:showSerName val="0"/>
          <c:showPercent val="0"/>
          <c:showBubbleSize val="0"/>
        </c:dLbls>
        <c:gapWidth val="150"/>
        <c:axId val="354862832"/>
        <c:axId val="354863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xmlns:c16r2="http://schemas.microsoft.com/office/drawing/2015/06/chart">
            <c:ext xmlns:c16="http://schemas.microsoft.com/office/drawing/2014/chart" uri="{C3380CC4-5D6E-409C-BE32-E72D297353CC}">
              <c16:uniqueId val="{00000001-BFD3-49AA-817D-CEA533BA177E}"/>
            </c:ext>
          </c:extLst>
        </c:ser>
        <c:dLbls>
          <c:showLegendKey val="0"/>
          <c:showVal val="0"/>
          <c:showCatName val="0"/>
          <c:showSerName val="0"/>
          <c:showPercent val="0"/>
          <c:showBubbleSize val="0"/>
        </c:dLbls>
        <c:marker val="1"/>
        <c:smooth val="0"/>
        <c:axId val="354862832"/>
        <c:axId val="354863224"/>
      </c:lineChart>
      <c:dateAx>
        <c:axId val="354862832"/>
        <c:scaling>
          <c:orientation val="minMax"/>
        </c:scaling>
        <c:delete val="1"/>
        <c:axPos val="b"/>
        <c:numFmt formatCode="&quot;H&quot;yy" sourceLinked="1"/>
        <c:majorTickMark val="none"/>
        <c:minorTickMark val="none"/>
        <c:tickLblPos val="none"/>
        <c:crossAx val="354863224"/>
        <c:crosses val="autoZero"/>
        <c:auto val="1"/>
        <c:lblOffset val="100"/>
        <c:baseTimeUnit val="years"/>
      </c:dateAx>
      <c:valAx>
        <c:axId val="354863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6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63.85</c:v>
                </c:pt>
                <c:pt idx="1">
                  <c:v>61.79</c:v>
                </c:pt>
                <c:pt idx="2">
                  <c:v>57.84</c:v>
                </c:pt>
                <c:pt idx="3">
                  <c:v>72.22</c:v>
                </c:pt>
                <c:pt idx="4">
                  <c:v>77.72</c:v>
                </c:pt>
              </c:numCache>
            </c:numRef>
          </c:val>
          <c:extLst xmlns:c16r2="http://schemas.microsoft.com/office/drawing/2015/06/chart">
            <c:ext xmlns:c16="http://schemas.microsoft.com/office/drawing/2014/chart" uri="{C3380CC4-5D6E-409C-BE32-E72D297353CC}">
              <c16:uniqueId val="{00000000-7AE4-49CC-9821-86F22F7777F4}"/>
            </c:ext>
          </c:extLst>
        </c:ser>
        <c:dLbls>
          <c:showLegendKey val="0"/>
          <c:showVal val="0"/>
          <c:showCatName val="0"/>
          <c:showSerName val="0"/>
          <c:showPercent val="0"/>
          <c:showBubbleSize val="0"/>
        </c:dLbls>
        <c:gapWidth val="150"/>
        <c:axId val="354866360"/>
        <c:axId val="354867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xmlns:c16r2="http://schemas.microsoft.com/office/drawing/2015/06/chart">
            <c:ext xmlns:c16="http://schemas.microsoft.com/office/drawing/2014/chart" uri="{C3380CC4-5D6E-409C-BE32-E72D297353CC}">
              <c16:uniqueId val="{00000001-7AE4-49CC-9821-86F22F7777F4}"/>
            </c:ext>
          </c:extLst>
        </c:ser>
        <c:dLbls>
          <c:showLegendKey val="0"/>
          <c:showVal val="0"/>
          <c:showCatName val="0"/>
          <c:showSerName val="0"/>
          <c:showPercent val="0"/>
          <c:showBubbleSize val="0"/>
        </c:dLbls>
        <c:marker val="1"/>
        <c:smooth val="0"/>
        <c:axId val="354866360"/>
        <c:axId val="354867144"/>
      </c:lineChart>
      <c:dateAx>
        <c:axId val="354866360"/>
        <c:scaling>
          <c:orientation val="minMax"/>
        </c:scaling>
        <c:delete val="1"/>
        <c:axPos val="b"/>
        <c:numFmt formatCode="&quot;H&quot;yy" sourceLinked="1"/>
        <c:majorTickMark val="none"/>
        <c:minorTickMark val="none"/>
        <c:tickLblPos val="none"/>
        <c:crossAx val="354867144"/>
        <c:crosses val="autoZero"/>
        <c:auto val="1"/>
        <c:lblOffset val="100"/>
        <c:baseTimeUnit val="years"/>
      </c:dateAx>
      <c:valAx>
        <c:axId val="354867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66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267.95</c:v>
                </c:pt>
                <c:pt idx="1">
                  <c:v>275.06</c:v>
                </c:pt>
                <c:pt idx="2">
                  <c:v>295.58</c:v>
                </c:pt>
                <c:pt idx="3">
                  <c:v>238.85</c:v>
                </c:pt>
                <c:pt idx="4">
                  <c:v>235.35</c:v>
                </c:pt>
              </c:numCache>
            </c:numRef>
          </c:val>
          <c:extLst xmlns:c16r2="http://schemas.microsoft.com/office/drawing/2015/06/chart">
            <c:ext xmlns:c16="http://schemas.microsoft.com/office/drawing/2014/chart" uri="{C3380CC4-5D6E-409C-BE32-E72D297353CC}">
              <c16:uniqueId val="{00000000-0E7D-4535-B6E6-B03D49B6511B}"/>
            </c:ext>
          </c:extLst>
        </c:ser>
        <c:dLbls>
          <c:showLegendKey val="0"/>
          <c:showVal val="0"/>
          <c:showCatName val="0"/>
          <c:showSerName val="0"/>
          <c:showPercent val="0"/>
          <c:showBubbleSize val="0"/>
        </c:dLbls>
        <c:gapWidth val="150"/>
        <c:axId val="354868320"/>
        <c:axId val="505888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xmlns:c16r2="http://schemas.microsoft.com/office/drawing/2015/06/chart">
            <c:ext xmlns:c16="http://schemas.microsoft.com/office/drawing/2014/chart" uri="{C3380CC4-5D6E-409C-BE32-E72D297353CC}">
              <c16:uniqueId val="{00000001-0E7D-4535-B6E6-B03D49B6511B}"/>
            </c:ext>
          </c:extLst>
        </c:ser>
        <c:dLbls>
          <c:showLegendKey val="0"/>
          <c:showVal val="0"/>
          <c:showCatName val="0"/>
          <c:showSerName val="0"/>
          <c:showPercent val="0"/>
          <c:showBubbleSize val="0"/>
        </c:dLbls>
        <c:marker val="1"/>
        <c:smooth val="0"/>
        <c:axId val="354868320"/>
        <c:axId val="505888544"/>
      </c:lineChart>
      <c:dateAx>
        <c:axId val="354868320"/>
        <c:scaling>
          <c:orientation val="minMax"/>
        </c:scaling>
        <c:delete val="1"/>
        <c:axPos val="b"/>
        <c:numFmt formatCode="&quot;H&quot;yy" sourceLinked="1"/>
        <c:majorTickMark val="none"/>
        <c:minorTickMark val="none"/>
        <c:tickLblPos val="none"/>
        <c:crossAx val="505888544"/>
        <c:crosses val="autoZero"/>
        <c:auto val="1"/>
        <c:lblOffset val="100"/>
        <c:baseTimeUnit val="years"/>
      </c:dateAx>
      <c:valAx>
        <c:axId val="50588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86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【128.23】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M1" zoomScale="70" zoomScaleNormal="70" workbookViewId="0">
      <selection activeCell="CD20" sqref="CD20"/>
    </sheetView>
  </sheetViews>
  <sheetFormatPr defaultColWidth="2.6640625" defaultRowHeight="13.8"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6999999999999993"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6999999999999993"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6999999999999993"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6999999999999993"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8" customHeight="1" x14ac:dyDescent="0.2">
      <c r="A6" s="2"/>
      <c r="B6" s="68" t="str">
        <f>データ!H6</f>
        <v>広島県　江田島市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8"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8"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45">
        <f>データ!S6</f>
        <v>21770</v>
      </c>
      <c r="AM8" s="45"/>
      <c r="AN8" s="45"/>
      <c r="AO8" s="45"/>
      <c r="AP8" s="45"/>
      <c r="AQ8" s="45"/>
      <c r="AR8" s="45"/>
      <c r="AS8" s="45"/>
      <c r="AT8" s="46">
        <f>データ!T6</f>
        <v>100.72</v>
      </c>
      <c r="AU8" s="46"/>
      <c r="AV8" s="46"/>
      <c r="AW8" s="46"/>
      <c r="AX8" s="46"/>
      <c r="AY8" s="46"/>
      <c r="AZ8" s="46"/>
      <c r="BA8" s="46"/>
      <c r="BB8" s="46">
        <f>データ!U6</f>
        <v>216.14</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8"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8" customHeight="1" x14ac:dyDescent="0.2">
      <c r="A10" s="2"/>
      <c r="B10" s="46" t="str">
        <f>データ!N6</f>
        <v>-</v>
      </c>
      <c r="C10" s="46"/>
      <c r="D10" s="46"/>
      <c r="E10" s="46"/>
      <c r="F10" s="46"/>
      <c r="G10" s="46"/>
      <c r="H10" s="46"/>
      <c r="I10" s="46">
        <f>データ!O6</f>
        <v>83.56</v>
      </c>
      <c r="J10" s="46"/>
      <c r="K10" s="46"/>
      <c r="L10" s="46"/>
      <c r="M10" s="46"/>
      <c r="N10" s="46"/>
      <c r="O10" s="46"/>
      <c r="P10" s="46">
        <f>データ!P6</f>
        <v>12.71</v>
      </c>
      <c r="Q10" s="46"/>
      <c r="R10" s="46"/>
      <c r="S10" s="46"/>
      <c r="T10" s="46"/>
      <c r="U10" s="46"/>
      <c r="V10" s="46"/>
      <c r="W10" s="46">
        <f>データ!Q6</f>
        <v>91.07</v>
      </c>
      <c r="X10" s="46"/>
      <c r="Y10" s="46"/>
      <c r="Z10" s="46"/>
      <c r="AA10" s="46"/>
      <c r="AB10" s="46"/>
      <c r="AC10" s="46"/>
      <c r="AD10" s="45">
        <f>データ!R6</f>
        <v>4152</v>
      </c>
      <c r="AE10" s="45"/>
      <c r="AF10" s="45"/>
      <c r="AG10" s="45"/>
      <c r="AH10" s="45"/>
      <c r="AI10" s="45"/>
      <c r="AJ10" s="45"/>
      <c r="AK10" s="2"/>
      <c r="AL10" s="45">
        <f>データ!V6</f>
        <v>2707</v>
      </c>
      <c r="AM10" s="45"/>
      <c r="AN10" s="45"/>
      <c r="AO10" s="45"/>
      <c r="AP10" s="45"/>
      <c r="AQ10" s="45"/>
      <c r="AR10" s="45"/>
      <c r="AS10" s="45"/>
      <c r="AT10" s="46">
        <f>データ!W6</f>
        <v>1.1100000000000001</v>
      </c>
      <c r="AU10" s="46"/>
      <c r="AV10" s="46"/>
      <c r="AW10" s="46"/>
      <c r="AX10" s="46"/>
      <c r="AY10" s="46"/>
      <c r="AZ10" s="46"/>
      <c r="BA10" s="46"/>
      <c r="BB10" s="46">
        <f>データ!X6</f>
        <v>2438.7399999999998</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6999999999999993"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6999999999999993"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6999999999999993"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116</v>
      </c>
      <c r="BM16" s="81"/>
      <c r="BN16" s="81"/>
      <c r="BO16" s="81"/>
      <c r="BP16" s="81"/>
      <c r="BQ16" s="81"/>
      <c r="BR16" s="81"/>
      <c r="BS16" s="81"/>
      <c r="BT16" s="81"/>
      <c r="BU16" s="81"/>
      <c r="BV16" s="81"/>
      <c r="BW16" s="81"/>
      <c r="BX16" s="81"/>
      <c r="BY16" s="81"/>
      <c r="BZ16" s="8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【104.16】</v>
      </c>
      <c r="F85" s="12" t="str">
        <f>データ!AT6</f>
        <v>【128.23】</v>
      </c>
      <c r="G85" s="12" t="str">
        <f>データ!BE6</f>
        <v>【34.77】</v>
      </c>
      <c r="H85" s="12" t="str">
        <f>データ!BP6</f>
        <v>【786.37】</v>
      </c>
      <c r="I85" s="12" t="str">
        <f>データ!CA6</f>
        <v>【60.65】</v>
      </c>
      <c r="J85" s="12" t="str">
        <f>データ!CL6</f>
        <v>【256.97】</v>
      </c>
      <c r="K85" s="12" t="str">
        <f>データ!CW6</f>
        <v>【61.14】</v>
      </c>
      <c r="L85" s="12" t="str">
        <f>データ!DH6</f>
        <v>【86.91】</v>
      </c>
      <c r="M85" s="12" t="str">
        <f>データ!DS6</f>
        <v>【24.95】</v>
      </c>
      <c r="N85" s="12" t="str">
        <f>データ!ED6</f>
        <v>【0.00】</v>
      </c>
      <c r="O85" s="12" t="str">
        <f>データ!EO6</f>
        <v>【0.03】</v>
      </c>
    </row>
  </sheetData>
  <sheetProtection algorithmName="SHA-512" hashValue="Pkdram1SOlC4zuQ3eGXe+zA2MfeifHN3nHXZ7j0CH6qha94ps+fpMJ74OqMI4NWiJ95Q9o0tXbSGxlWqn483PQ==" saltValue="uMXz2O3hxKTkaSAPDwm9R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8"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342157</v>
      </c>
      <c r="D6" s="19">
        <f t="shared" si="3"/>
        <v>46</v>
      </c>
      <c r="E6" s="19">
        <f t="shared" si="3"/>
        <v>17</v>
      </c>
      <c r="F6" s="19">
        <f t="shared" si="3"/>
        <v>5</v>
      </c>
      <c r="G6" s="19">
        <f t="shared" si="3"/>
        <v>0</v>
      </c>
      <c r="H6" s="19" t="str">
        <f t="shared" si="3"/>
        <v>広島県　江田島市</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83.56</v>
      </c>
      <c r="P6" s="20">
        <f t="shared" si="3"/>
        <v>12.71</v>
      </c>
      <c r="Q6" s="20">
        <f t="shared" si="3"/>
        <v>91.07</v>
      </c>
      <c r="R6" s="20">
        <f t="shared" si="3"/>
        <v>4152</v>
      </c>
      <c r="S6" s="20">
        <f t="shared" si="3"/>
        <v>21770</v>
      </c>
      <c r="T6" s="20">
        <f t="shared" si="3"/>
        <v>100.72</v>
      </c>
      <c r="U6" s="20">
        <f t="shared" si="3"/>
        <v>216.14</v>
      </c>
      <c r="V6" s="20">
        <f t="shared" si="3"/>
        <v>2707</v>
      </c>
      <c r="W6" s="20">
        <f t="shared" si="3"/>
        <v>1.1100000000000001</v>
      </c>
      <c r="X6" s="20">
        <f t="shared" si="3"/>
        <v>2438.7399999999998</v>
      </c>
      <c r="Y6" s="21">
        <f>IF(Y7="",NA(),Y7)</f>
        <v>100</v>
      </c>
      <c r="Z6" s="21">
        <f t="shared" ref="Z6:AH6" si="4">IF(Z7="",NA(),Z7)</f>
        <v>102.74</v>
      </c>
      <c r="AA6" s="21">
        <f t="shared" si="4"/>
        <v>100</v>
      </c>
      <c r="AB6" s="21">
        <f t="shared" si="4"/>
        <v>97.81</v>
      </c>
      <c r="AC6" s="21">
        <f t="shared" si="4"/>
        <v>100</v>
      </c>
      <c r="AD6" s="21">
        <f t="shared" si="4"/>
        <v>100.95</v>
      </c>
      <c r="AE6" s="21">
        <f t="shared" si="4"/>
        <v>101.77</v>
      </c>
      <c r="AF6" s="21">
        <f t="shared" si="4"/>
        <v>103.6</v>
      </c>
      <c r="AG6" s="21">
        <f t="shared" si="4"/>
        <v>106.37</v>
      </c>
      <c r="AH6" s="21">
        <f t="shared" si="4"/>
        <v>106.07</v>
      </c>
      <c r="AI6" s="20" t="str">
        <f>IF(AI7="","",IF(AI7="-","【-】","【"&amp;SUBSTITUTE(TEXT(AI7,"#,##0.00"),"-","△")&amp;"】"))</f>
        <v>【104.16】</v>
      </c>
      <c r="AJ6" s="20">
        <f>IF(AJ7="",NA(),AJ7)</f>
        <v>0</v>
      </c>
      <c r="AK6" s="20">
        <f t="shared" ref="AK6:AS6" si="5">IF(AK7="",NA(),AK7)</f>
        <v>0</v>
      </c>
      <c r="AL6" s="20">
        <f t="shared" si="5"/>
        <v>0</v>
      </c>
      <c r="AM6" s="20">
        <f t="shared" si="5"/>
        <v>0</v>
      </c>
      <c r="AN6" s="20">
        <f t="shared" si="5"/>
        <v>0</v>
      </c>
      <c r="AO6" s="21">
        <f t="shared" si="5"/>
        <v>224.04</v>
      </c>
      <c r="AP6" s="21">
        <f t="shared" si="5"/>
        <v>227.4</v>
      </c>
      <c r="AQ6" s="21">
        <f t="shared" si="5"/>
        <v>193.99</v>
      </c>
      <c r="AR6" s="21">
        <f t="shared" si="5"/>
        <v>139.02000000000001</v>
      </c>
      <c r="AS6" s="21">
        <f t="shared" si="5"/>
        <v>132.04</v>
      </c>
      <c r="AT6" s="20" t="str">
        <f>IF(AT7="","",IF(AT7="-","【-】","【"&amp;SUBSTITUTE(TEXT(AT7,"#,##0.00"),"-","△")&amp;"】"))</f>
        <v>【128.23】</v>
      </c>
      <c r="AU6" s="21">
        <f>IF(AU7="",NA(),AU7)</f>
        <v>274.35000000000002</v>
      </c>
      <c r="AV6" s="21">
        <f t="shared" ref="AV6:BD6" si="6">IF(AV7="",NA(),AV7)</f>
        <v>177.42</v>
      </c>
      <c r="AW6" s="21">
        <f t="shared" si="6"/>
        <v>183.06</v>
      </c>
      <c r="AX6" s="21">
        <f t="shared" si="6"/>
        <v>149.9</v>
      </c>
      <c r="AY6" s="21">
        <f t="shared" si="6"/>
        <v>132.65</v>
      </c>
      <c r="AZ6" s="21">
        <f t="shared" si="6"/>
        <v>29.91</v>
      </c>
      <c r="BA6" s="21">
        <f t="shared" si="6"/>
        <v>29.54</v>
      </c>
      <c r="BB6" s="21">
        <f t="shared" si="6"/>
        <v>26.99</v>
      </c>
      <c r="BC6" s="21">
        <f t="shared" si="6"/>
        <v>29.13</v>
      </c>
      <c r="BD6" s="21">
        <f t="shared" si="6"/>
        <v>35.69</v>
      </c>
      <c r="BE6" s="20" t="str">
        <f>IF(BE7="","",IF(BE7="-","【-】","【"&amp;SUBSTITUTE(TEXT(BE7,"#,##0.00"),"-","△")&amp;"】"))</f>
        <v>【34.77】</v>
      </c>
      <c r="BF6" s="21">
        <f>IF(BF7="",NA(),BF7)</f>
        <v>2187.9</v>
      </c>
      <c r="BG6" s="21">
        <f t="shared" ref="BG6:BO6" si="7">IF(BG7="",NA(),BG7)</f>
        <v>2176.9899999999998</v>
      </c>
      <c r="BH6" s="21">
        <f t="shared" si="7"/>
        <v>1990.47</v>
      </c>
      <c r="BI6" s="21">
        <f t="shared" si="7"/>
        <v>1888.97</v>
      </c>
      <c r="BJ6" s="21">
        <f t="shared" si="7"/>
        <v>1676.17</v>
      </c>
      <c r="BK6" s="21">
        <f t="shared" si="7"/>
        <v>855.8</v>
      </c>
      <c r="BL6" s="21">
        <f t="shared" si="7"/>
        <v>789.46</v>
      </c>
      <c r="BM6" s="21">
        <f t="shared" si="7"/>
        <v>826.83</v>
      </c>
      <c r="BN6" s="21">
        <f t="shared" si="7"/>
        <v>867.83</v>
      </c>
      <c r="BO6" s="21">
        <f t="shared" si="7"/>
        <v>791.76</v>
      </c>
      <c r="BP6" s="20" t="str">
        <f>IF(BP7="","",IF(BP7="-","【-】","【"&amp;SUBSTITUTE(TEXT(BP7,"#,##0.00"),"-","△")&amp;"】"))</f>
        <v>【786.37】</v>
      </c>
      <c r="BQ6" s="21">
        <f>IF(BQ7="",NA(),BQ7)</f>
        <v>63.85</v>
      </c>
      <c r="BR6" s="21">
        <f t="shared" ref="BR6:BZ6" si="8">IF(BR7="",NA(),BR7)</f>
        <v>61.79</v>
      </c>
      <c r="BS6" s="21">
        <f t="shared" si="8"/>
        <v>57.84</v>
      </c>
      <c r="BT6" s="21">
        <f t="shared" si="8"/>
        <v>72.22</v>
      </c>
      <c r="BU6" s="21">
        <f t="shared" si="8"/>
        <v>77.72</v>
      </c>
      <c r="BV6" s="21">
        <f t="shared" si="8"/>
        <v>59.8</v>
      </c>
      <c r="BW6" s="21">
        <f t="shared" si="8"/>
        <v>57.77</v>
      </c>
      <c r="BX6" s="21">
        <f t="shared" si="8"/>
        <v>57.31</v>
      </c>
      <c r="BY6" s="21">
        <f t="shared" si="8"/>
        <v>57.08</v>
      </c>
      <c r="BZ6" s="21">
        <f t="shared" si="8"/>
        <v>56.26</v>
      </c>
      <c r="CA6" s="20" t="str">
        <f>IF(CA7="","",IF(CA7="-","【-】","【"&amp;SUBSTITUTE(TEXT(CA7,"#,##0.00"),"-","△")&amp;"】"))</f>
        <v>【60.65】</v>
      </c>
      <c r="CB6" s="21">
        <f>IF(CB7="",NA(),CB7)</f>
        <v>267.95</v>
      </c>
      <c r="CC6" s="21">
        <f t="shared" ref="CC6:CK6" si="9">IF(CC7="",NA(),CC7)</f>
        <v>275.06</v>
      </c>
      <c r="CD6" s="21">
        <f t="shared" si="9"/>
        <v>295.58</v>
      </c>
      <c r="CE6" s="21">
        <f t="shared" si="9"/>
        <v>238.85</v>
      </c>
      <c r="CF6" s="21">
        <f t="shared" si="9"/>
        <v>235.35</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34.869999999999997</v>
      </c>
      <c r="CN6" s="21">
        <f t="shared" ref="CN6:CV6" si="10">IF(CN7="",NA(),CN7)</f>
        <v>33.619999999999997</v>
      </c>
      <c r="CO6" s="21">
        <f t="shared" si="10"/>
        <v>34.07</v>
      </c>
      <c r="CP6" s="21">
        <f t="shared" si="10"/>
        <v>36.92</v>
      </c>
      <c r="CQ6" s="21">
        <f t="shared" si="10"/>
        <v>34.5</v>
      </c>
      <c r="CR6" s="21">
        <f t="shared" si="10"/>
        <v>51.75</v>
      </c>
      <c r="CS6" s="21">
        <f t="shared" si="10"/>
        <v>50.68</v>
      </c>
      <c r="CT6" s="21">
        <f t="shared" si="10"/>
        <v>50.14</v>
      </c>
      <c r="CU6" s="21">
        <f t="shared" si="10"/>
        <v>54.83</v>
      </c>
      <c r="CV6" s="21">
        <f t="shared" si="10"/>
        <v>66.53</v>
      </c>
      <c r="CW6" s="20" t="str">
        <f>IF(CW7="","",IF(CW7="-","【-】","【"&amp;SUBSTITUTE(TEXT(CW7,"#,##0.00"),"-","△")&amp;"】"))</f>
        <v>【61.14】</v>
      </c>
      <c r="CX6" s="21">
        <f>IF(CX7="",NA(),CX7)</f>
        <v>75.680000000000007</v>
      </c>
      <c r="CY6" s="21">
        <f t="shared" ref="CY6:DG6" si="11">IF(CY7="",NA(),CY7)</f>
        <v>93.21</v>
      </c>
      <c r="CZ6" s="21">
        <f t="shared" si="11"/>
        <v>69.31</v>
      </c>
      <c r="DA6" s="21">
        <f t="shared" si="11"/>
        <v>71.45</v>
      </c>
      <c r="DB6" s="21">
        <f t="shared" si="11"/>
        <v>73.92</v>
      </c>
      <c r="DC6" s="21">
        <f t="shared" si="11"/>
        <v>84.84</v>
      </c>
      <c r="DD6" s="21">
        <f t="shared" si="11"/>
        <v>84.86</v>
      </c>
      <c r="DE6" s="21">
        <f t="shared" si="11"/>
        <v>84.98</v>
      </c>
      <c r="DF6" s="21">
        <f t="shared" si="11"/>
        <v>84.7</v>
      </c>
      <c r="DG6" s="21">
        <f t="shared" si="11"/>
        <v>84.67</v>
      </c>
      <c r="DH6" s="20" t="str">
        <f>IF(DH7="","",IF(DH7="-","【-】","【"&amp;SUBSTITUTE(TEXT(DH7,"#,##0.00"),"-","△")&amp;"】"))</f>
        <v>【86.91】</v>
      </c>
      <c r="DI6" s="21">
        <f>IF(DI7="",NA(),DI7)</f>
        <v>38.479999999999997</v>
      </c>
      <c r="DJ6" s="21">
        <f t="shared" ref="DJ6:DR6" si="12">IF(DJ7="",NA(),DJ7)</f>
        <v>40.590000000000003</v>
      </c>
      <c r="DK6" s="21">
        <f t="shared" si="12"/>
        <v>42.15</v>
      </c>
      <c r="DL6" s="21">
        <f t="shared" si="12"/>
        <v>43.97</v>
      </c>
      <c r="DM6" s="21">
        <f t="shared" si="12"/>
        <v>45.48</v>
      </c>
      <c r="DN6" s="21">
        <f t="shared" si="12"/>
        <v>24.87</v>
      </c>
      <c r="DO6" s="21">
        <f t="shared" si="12"/>
        <v>24.13</v>
      </c>
      <c r="DP6" s="21">
        <f t="shared" si="12"/>
        <v>23.06</v>
      </c>
      <c r="DQ6" s="21">
        <f t="shared" si="12"/>
        <v>20.34</v>
      </c>
      <c r="DR6" s="21">
        <f t="shared" si="12"/>
        <v>21.85</v>
      </c>
      <c r="DS6" s="20" t="str">
        <f>IF(DS7="","",IF(DS7="-","【-】","【"&amp;SUBSTITUTE(TEXT(DS7,"#,##0.00"),"-","△")&amp;"】"))</f>
        <v>【24.95】</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8" s="22" customFormat="1" x14ac:dyDescent="0.2">
      <c r="A7" s="14"/>
      <c r="B7" s="23">
        <v>2021</v>
      </c>
      <c r="C7" s="23">
        <v>342157</v>
      </c>
      <c r="D7" s="23">
        <v>46</v>
      </c>
      <c r="E7" s="23">
        <v>17</v>
      </c>
      <c r="F7" s="23">
        <v>5</v>
      </c>
      <c r="G7" s="23">
        <v>0</v>
      </c>
      <c r="H7" s="23" t="s">
        <v>96</v>
      </c>
      <c r="I7" s="23" t="s">
        <v>97</v>
      </c>
      <c r="J7" s="23" t="s">
        <v>98</v>
      </c>
      <c r="K7" s="23" t="s">
        <v>99</v>
      </c>
      <c r="L7" s="23" t="s">
        <v>100</v>
      </c>
      <c r="M7" s="23" t="s">
        <v>101</v>
      </c>
      <c r="N7" s="24" t="s">
        <v>102</v>
      </c>
      <c r="O7" s="24">
        <v>83.56</v>
      </c>
      <c r="P7" s="24">
        <v>12.71</v>
      </c>
      <c r="Q7" s="24">
        <v>91.07</v>
      </c>
      <c r="R7" s="24">
        <v>4152</v>
      </c>
      <c r="S7" s="24">
        <v>21770</v>
      </c>
      <c r="T7" s="24">
        <v>100.72</v>
      </c>
      <c r="U7" s="24">
        <v>216.14</v>
      </c>
      <c r="V7" s="24">
        <v>2707</v>
      </c>
      <c r="W7" s="24">
        <v>1.1100000000000001</v>
      </c>
      <c r="X7" s="24">
        <v>2438.7399999999998</v>
      </c>
      <c r="Y7" s="24">
        <v>100</v>
      </c>
      <c r="Z7" s="24">
        <v>102.74</v>
      </c>
      <c r="AA7" s="24">
        <v>100</v>
      </c>
      <c r="AB7" s="24">
        <v>97.81</v>
      </c>
      <c r="AC7" s="24">
        <v>100</v>
      </c>
      <c r="AD7" s="24">
        <v>100.95</v>
      </c>
      <c r="AE7" s="24">
        <v>101.77</v>
      </c>
      <c r="AF7" s="24">
        <v>103.6</v>
      </c>
      <c r="AG7" s="24">
        <v>106.37</v>
      </c>
      <c r="AH7" s="24">
        <v>106.07</v>
      </c>
      <c r="AI7" s="24">
        <v>104.16</v>
      </c>
      <c r="AJ7" s="24">
        <v>0</v>
      </c>
      <c r="AK7" s="24">
        <v>0</v>
      </c>
      <c r="AL7" s="24">
        <v>0</v>
      </c>
      <c r="AM7" s="24">
        <v>0</v>
      </c>
      <c r="AN7" s="24">
        <v>0</v>
      </c>
      <c r="AO7" s="24">
        <v>224.04</v>
      </c>
      <c r="AP7" s="24">
        <v>227.4</v>
      </c>
      <c r="AQ7" s="24">
        <v>193.99</v>
      </c>
      <c r="AR7" s="24">
        <v>139.02000000000001</v>
      </c>
      <c r="AS7" s="24">
        <v>132.04</v>
      </c>
      <c r="AT7" s="24">
        <v>128.22999999999999</v>
      </c>
      <c r="AU7" s="24">
        <v>274.35000000000002</v>
      </c>
      <c r="AV7" s="24">
        <v>177.42</v>
      </c>
      <c r="AW7" s="24">
        <v>183.06</v>
      </c>
      <c r="AX7" s="24">
        <v>149.9</v>
      </c>
      <c r="AY7" s="24">
        <v>132.65</v>
      </c>
      <c r="AZ7" s="24">
        <v>29.91</v>
      </c>
      <c r="BA7" s="24">
        <v>29.54</v>
      </c>
      <c r="BB7" s="24">
        <v>26.99</v>
      </c>
      <c r="BC7" s="24">
        <v>29.13</v>
      </c>
      <c r="BD7" s="24">
        <v>35.69</v>
      </c>
      <c r="BE7" s="24">
        <v>34.770000000000003</v>
      </c>
      <c r="BF7" s="24">
        <v>2187.9</v>
      </c>
      <c r="BG7" s="24">
        <v>2176.9899999999998</v>
      </c>
      <c r="BH7" s="24">
        <v>1990.47</v>
      </c>
      <c r="BI7" s="24">
        <v>1888.97</v>
      </c>
      <c r="BJ7" s="24">
        <v>1676.17</v>
      </c>
      <c r="BK7" s="24">
        <v>855.8</v>
      </c>
      <c r="BL7" s="24">
        <v>789.46</v>
      </c>
      <c r="BM7" s="24">
        <v>826.83</v>
      </c>
      <c r="BN7" s="24">
        <v>867.83</v>
      </c>
      <c r="BO7" s="24">
        <v>791.76</v>
      </c>
      <c r="BP7" s="24">
        <v>786.37</v>
      </c>
      <c r="BQ7" s="24">
        <v>63.85</v>
      </c>
      <c r="BR7" s="24">
        <v>61.79</v>
      </c>
      <c r="BS7" s="24">
        <v>57.84</v>
      </c>
      <c r="BT7" s="24">
        <v>72.22</v>
      </c>
      <c r="BU7" s="24">
        <v>77.72</v>
      </c>
      <c r="BV7" s="24">
        <v>59.8</v>
      </c>
      <c r="BW7" s="24">
        <v>57.77</v>
      </c>
      <c r="BX7" s="24">
        <v>57.31</v>
      </c>
      <c r="BY7" s="24">
        <v>57.08</v>
      </c>
      <c r="BZ7" s="24">
        <v>56.26</v>
      </c>
      <c r="CA7" s="24">
        <v>60.65</v>
      </c>
      <c r="CB7" s="24">
        <v>267.95</v>
      </c>
      <c r="CC7" s="24">
        <v>275.06</v>
      </c>
      <c r="CD7" s="24">
        <v>295.58</v>
      </c>
      <c r="CE7" s="24">
        <v>238.85</v>
      </c>
      <c r="CF7" s="24">
        <v>235.35</v>
      </c>
      <c r="CG7" s="24">
        <v>263.76</v>
      </c>
      <c r="CH7" s="24">
        <v>274.35000000000002</v>
      </c>
      <c r="CI7" s="24">
        <v>273.52</v>
      </c>
      <c r="CJ7" s="24">
        <v>274.99</v>
      </c>
      <c r="CK7" s="24">
        <v>282.08999999999997</v>
      </c>
      <c r="CL7" s="24">
        <v>256.97000000000003</v>
      </c>
      <c r="CM7" s="24">
        <v>34.869999999999997</v>
      </c>
      <c r="CN7" s="24">
        <v>33.619999999999997</v>
      </c>
      <c r="CO7" s="24">
        <v>34.07</v>
      </c>
      <c r="CP7" s="24">
        <v>36.92</v>
      </c>
      <c r="CQ7" s="24">
        <v>34.5</v>
      </c>
      <c r="CR7" s="24">
        <v>51.75</v>
      </c>
      <c r="CS7" s="24">
        <v>50.68</v>
      </c>
      <c r="CT7" s="24">
        <v>50.14</v>
      </c>
      <c r="CU7" s="24">
        <v>54.83</v>
      </c>
      <c r="CV7" s="24">
        <v>66.53</v>
      </c>
      <c r="CW7" s="24">
        <v>61.14</v>
      </c>
      <c r="CX7" s="24">
        <v>75.680000000000007</v>
      </c>
      <c r="CY7" s="24">
        <v>93.21</v>
      </c>
      <c r="CZ7" s="24">
        <v>69.31</v>
      </c>
      <c r="DA7" s="24">
        <v>71.45</v>
      </c>
      <c r="DB7" s="24">
        <v>73.92</v>
      </c>
      <c r="DC7" s="24">
        <v>84.84</v>
      </c>
      <c r="DD7" s="24">
        <v>84.86</v>
      </c>
      <c r="DE7" s="24">
        <v>84.98</v>
      </c>
      <c r="DF7" s="24">
        <v>84.7</v>
      </c>
      <c r="DG7" s="24">
        <v>84.67</v>
      </c>
      <c r="DH7" s="24">
        <v>86.91</v>
      </c>
      <c r="DI7" s="24">
        <v>38.479999999999997</v>
      </c>
      <c r="DJ7" s="24">
        <v>40.590000000000003</v>
      </c>
      <c r="DK7" s="24">
        <v>42.15</v>
      </c>
      <c r="DL7" s="24">
        <v>43.97</v>
      </c>
      <c r="DM7" s="24">
        <v>45.48</v>
      </c>
      <c r="DN7" s="24">
        <v>24.87</v>
      </c>
      <c r="DO7" s="24">
        <v>24.13</v>
      </c>
      <c r="DP7" s="24">
        <v>23.06</v>
      </c>
      <c r="DQ7" s="24">
        <v>20.34</v>
      </c>
      <c r="DR7" s="24">
        <v>21.85</v>
      </c>
      <c r="DS7" s="24">
        <v>24.95</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0.01</v>
      </c>
      <c r="EK7" s="24">
        <v>0.01</v>
      </c>
      <c r="EL7" s="24">
        <v>0.02</v>
      </c>
      <c r="EM7" s="24">
        <v>0.25</v>
      </c>
      <c r="EN7" s="24">
        <v>0.05</v>
      </c>
      <c r="EO7" s="24">
        <v>0.03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2022-12-01T01:37:00Z</dcterms:created>
  <dcterms:modified xsi:type="dcterms:W3CDTF">2023-01-31T06:14:25Z</dcterms:modified>
  <cp:category/>
</cp:coreProperties>
</file>