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S9y8v6edNwNTA4xNZ65DVcC2xJqwajYfejvHGQPwrF3ppcXt+Y96wn8lPac5vUEJ5MJyQCN35Jg1zeKSWd0OQ==" workbookSaltValue="yp03a87puGVr66XtfN5uw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<sst xmlns="http://schemas.openxmlformats.org/spreadsheetml/2006/main" xmlns:r="http://schemas.openxmlformats.org/officeDocument/2006/relationships" count="112" uniqueCount="112">
  <si>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</si>
  <si>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</si>
  <si>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</si>
  <si>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</si>
  <si>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</si>
  <si>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</si>
  <si>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</si>
  <si>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</si>
  <si>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</si>
  <si>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</si>
  <si>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</si>
  <si>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</si>
  <si>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</si>
  <si>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</si>
  <si>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</si>
  <si>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</si>
  <si>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</si>
  <si>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</si>
  <si>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</si>
  <si>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</si>
  <si>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</si>
  <si>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</si>
  <si>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</si>
  <si>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</si>
  <si>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</si>
  <si>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</si>
  <si>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</si>
  <si>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</si>
  <si>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</si>
  <si>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</si>
  <si>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</si>
  <si>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</si>
  <si>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</si>
  <si>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</si>
  <si>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</si>
  <si>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</si>
  <si>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</si>
  <si>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</si>
  <si>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</si>
  <si>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</si>
  <si>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</si>
  <si>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</si>
  <si>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</si>
  <si>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</si>
  <si>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</si>
  <si>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</si>
  <si>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</si>
  <si>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</si>
  <si>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</si>
  <si>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</si>
  <si>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</si>
  <si>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</si>
  <si>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</si>
  <si>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</si>
  <si>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</si>
  <si>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</si>
  <si>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</si>
  <si>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</si>
  <si>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</si>
  <si>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</si>
  <si>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</si>
  <si>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</si>
  <si>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</si>
  <si>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</si>
  <si>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</si>
  <si>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</si>
  <si>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</si>
  <si>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</si>
  <si>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</si>
  <si>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</si>
  <si>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</si>
  <si>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</si>
  <si>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</si>
  <si>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</si>
  <si>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</si>
  <si>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</si>
  <si>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</si>
  <si>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</si>
  <si>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</si>
  <si>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</si>
  <si>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</si>
  <si>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</si>
  <si>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</si>
  <si>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</si>
  <si>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</si>
  <si>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</si>
  <si>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</si>
  <si>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</si>
  <si>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</si>
  <si>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</si>
  <si>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</si>
  <si>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</si>
  <si>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</si>
  <si>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広島県　江田島市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</si>
  <si>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</si>
  <si>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</si>
  <si>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</si>
  <si>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</si>
  <si>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</si>
  <si>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</si>
  <si>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</si>
  <si>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</si>
  <si>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</si>
  <si>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</si>
  <si>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</si>
  <si>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</si>
  <si>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</si>
  <si>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</si>
  <si>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</si>
  <si>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有形固定資産減価償却率は平均値を上回り，管路経年化率は平均値以下となっているが，管路更新率については平均値を下回っている。
　今後，更新をさらに進めて行く必要があるが，財源も限られるため，アセットマネジメントにより，重要度・優先度を考慮した事業費の平準化や長寿命化を図り，計画的な施設更新を進めていく。</t>
  </si>
  <si>
    <t xml:space="preserve"> 今後，料金収入の減少及び更新需要の増大が見込まれることから，当面は黒字が維持されるものの，将来は収支が逆転し損益赤字となることが予想される。
  令和４年度以降，投資経費が大幅に増加する見込みで，補助金や企業債による財源確保が必要となる。
　広域連携により経営の基盤強化を図っていくことが有効である。
　平成28年度に策定した第2次水道事業ビジョン及び平成29年度に策定した経営戦略に基づき，事業運営を進めていくとともに，今後は広域連携を視野に事業計画の見直しを合わせて実施していく。</t>
    <rPh sb="74" eb="75">
      <t>レイ</t>
    </rPh>
    <rPh sb="75" eb="76">
      <t>ワ</t>
    </rPh>
    <rPh sb="77" eb="79">
      <t>ネンド</t>
    </rPh>
    <rPh sb="79" eb="81">
      <t>イコウ</t>
    </rPh>
    <rPh sb="82" eb="84">
      <t>トウシ</t>
    </rPh>
    <rPh sb="84" eb="86">
      <t>ケイヒ</t>
    </rPh>
    <rPh sb="87" eb="89">
      <t>オオハバ</t>
    </rPh>
    <rPh sb="90" eb="92">
      <t>ゾウカ</t>
    </rPh>
    <rPh sb="94" eb="96">
      <t>ミコ</t>
    </rPh>
    <rPh sb="99" eb="102">
      <t>ホジョキン</t>
    </rPh>
    <rPh sb="103" eb="105">
      <t>キギョウ</t>
    </rPh>
    <rPh sb="105" eb="106">
      <t>サイ</t>
    </rPh>
    <rPh sb="109" eb="111">
      <t>ザイゲン</t>
    </rPh>
    <rPh sb="111" eb="113">
      <t>カクホ</t>
    </rPh>
    <rPh sb="114" eb="116">
      <t>ヒツヨウ</t>
    </rPh>
    <rPh sb="197" eb="199">
      <t>ジギョウ</t>
    </rPh>
    <rPh sb="199" eb="201">
      <t>ウンエイ</t>
    </rPh>
    <rPh sb="202" eb="203">
      <t>スス</t>
    </rPh>
    <rPh sb="212" eb="214">
      <t>コンゴ</t>
    </rPh>
    <rPh sb="215" eb="217">
      <t>コウイキ</t>
    </rPh>
    <rPh sb="217" eb="219">
      <t>レンケイ</t>
    </rPh>
    <rPh sb="220" eb="222">
      <t>シヤ</t>
    </rPh>
    <rPh sb="223" eb="225">
      <t>ジギョウ</t>
    </rPh>
    <rPh sb="225" eb="227">
      <t>ケイカク</t>
    </rPh>
    <rPh sb="228" eb="230">
      <t>ミナオ</t>
    </rPh>
    <rPh sb="232" eb="233">
      <t>ア</t>
    </rPh>
    <rPh sb="236" eb="238">
      <t>ジッシ</t>
    </rPh>
    <phoneticPr fontId="1"/>
  </si>
  <si>
    <t>【経常収支比率・流動比率】
　経営の健全性については,概ね保たれており，累積欠損金は無いが，人口減少による給水収益の減少が続いている。
【流動比率】
　平均値を上回っているが，今後，施設更新に大きな支出が予想されるため，財源確保に努める必要がある。
【企業債残高対給水収益比率】
　高利率の企業債の償還が進んだため，平均値より低くなっている。今後，起債を財源とする大規模更新工事を控えているが，将来世代への過度な負担とならないよう企業債残高の抑制を図り，計画的な事業執行に努める必要がある。
【給水原価・料金回収率】
　島しょ部という地理的要因から，経常費用には水源に係る費用や県からの受水費が一定程度を占めるため，平均値より高くなっている。
　さらに,人口減少により有収水量が減少する中，維持管理費の削減だけではなく，広域化等の抜本的な経営改善が必要である。
【施設利用率】
　施設利用率は平均より低くなっている。
　給水量が減少したためで，今後，施設の統廃合やダウンサイジングを検討する必要がある。
【有収率】
　漏水調査を集中的・積極的に進め，修繕を行った結果，有収率が向上したため，引き続き対策を行っていく。
　</t>
    <rPh sb="390" eb="392">
      <t>シセツ</t>
    </rPh>
    <rPh sb="392" eb="394">
      <t>リヨウ</t>
    </rPh>
    <rPh sb="394" eb="395">
      <t>リツ</t>
    </rPh>
    <rPh sb="396" eb="398">
      <t>ヘイキン</t>
    </rPh>
    <rPh sb="400" eb="401">
      <t>ヒク</t>
    </rPh>
    <rPh sb="422" eb="424">
      <t>コンゴ</t>
    </rPh>
    <rPh sb="459" eb="461">
      <t>ロウスイ</t>
    </rPh>
    <rPh sb="461" eb="463">
      <t>チョウサ</t>
    </rPh>
    <rPh sb="464" eb="466">
      <t>シュウチュウ</t>
    </rPh>
    <rPh sb="466" eb="467">
      <t>テキ</t>
    </rPh>
    <rPh sb="468" eb="471">
      <t>セッキョクテキ</t>
    </rPh>
    <rPh sb="472" eb="473">
      <t>スス</t>
    </rPh>
    <rPh sb="475" eb="477">
      <t>シュウゼン</t>
    </rPh>
    <rPh sb="478" eb="479">
      <t>オコナ</t>
    </rPh>
    <rPh sb="481" eb="483">
      <t>ケッカ</t>
    </rPh>
    <rPh sb="484" eb="487">
      <t>ユウシュウリツ</t>
    </rPh>
    <rPh sb="488" eb="490">
      <t>コウジョウ</t>
    </rPh>
    <rPh sb="495" eb="496">
      <t>ヒ</t>
    </rPh>
    <rPh sb="497" eb="498">
      <t>ツヅ</t>
    </rPh>
    <rPh sb="499" eb="501">
      <t>タイサク</t>
    </rPh>
    <rPh sb="502" eb="503">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</si>
</sst>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0.48</c:v>
                </c:pt>
                <c:pt idx="1">
                  <c:v>0.15</c:v>
                </c:pt>
                <c:pt idx="2">
                  <c:v>0.13</c:v>
                </c:pt>
                <c:pt idx="3">
                  <c:v>0.44</c:v>
                </c:pt>
                <c:pt idx="4">
                  <c:v>0.36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45.01</c:v>
                </c:pt>
                <c:pt idx="1">
                  <c:v>42.94</c:v>
                </c:pt>
                <c:pt idx="2">
                  <c:v>41.65</c:v>
                </c:pt>
                <c:pt idx="3">
                  <c:v>42.82</c:v>
                </c:pt>
                <c:pt idx="4">
                  <c:v>41.6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86.62</c:v>
                </c:pt>
                <c:pt idx="1">
                  <c:v>86.09</c:v>
                </c:pt>
                <c:pt idx="2">
                  <c:v>89.55</c:v>
                </c:pt>
                <c:pt idx="3">
                  <c:v>89.97</c:v>
                </c:pt>
                <c:pt idx="4">
                  <c:v>90.19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132.35</c:v>
                </c:pt>
                <c:pt idx="1">
                  <c:v>126.79</c:v>
                </c:pt>
                <c:pt idx="2">
                  <c:v>120.15</c:v>
                </c:pt>
                <c:pt idx="3">
                  <c:v>127.41</c:v>
                </c:pt>
                <c:pt idx="4">
                  <c:v>110.92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51.84</c:v>
                </c:pt>
                <c:pt idx="1">
                  <c:v>52.02</c:v>
                </c:pt>
                <c:pt idx="2">
                  <c:v>53.12</c:v>
                </c:pt>
                <c:pt idx="3">
                  <c:v>54.83</c:v>
                </c:pt>
                <c:pt idx="4">
                  <c:v>56.4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10.14</c:v>
                </c:pt>
                <c:pt idx="1">
                  <c:v>9.9</c:v>
                </c:pt>
                <c:pt idx="2">
                  <c:v>12.9</c:v>
                </c:pt>
                <c:pt idx="3">
                  <c:v>13.75</c:v>
                </c:pt>
                <c:pt idx="4">
                  <c:v>13.01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487.12</c:v>
                </c:pt>
                <c:pt idx="1">
                  <c:v>488.33</c:v>
                </c:pt>
                <c:pt idx="2">
                  <c:v>977.41</c:v>
                </c:pt>
                <c:pt idx="3">
                  <c:v>817.68</c:v>
                </c:pt>
                <c:pt idx="4">
                  <c:v>839.57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186.9</c:v>
                </c:pt>
                <c:pt idx="1">
                  <c:v>200.23</c:v>
                </c:pt>
                <c:pt idx="2">
                  <c:v>194.07</c:v>
                </c:pt>
                <c:pt idx="3">
                  <c:v>181.17</c:v>
                </c:pt>
                <c:pt idx="4">
                  <c:v>173.59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128.88999999999999</c:v>
                </c:pt>
                <c:pt idx="1">
                  <c:v>123.37</c:v>
                </c:pt>
                <c:pt idx="2">
                  <c:v>116.24</c:v>
                </c:pt>
                <c:pt idx="3">
                  <c:v>124.07</c:v>
                </c:pt>
                <c:pt idx="4">
                  <c:v>105.64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210.92</c:v>
                </c:pt>
                <c:pt idx="1">
                  <c:v>223.31</c:v>
                </c:pt>
                <c:pt idx="2">
                  <c:v>235.4</c:v>
                </c:pt>
                <c:pt idx="3">
                  <c:v>218.76</c:v>
                </c:pt>
                <c:pt idx="4">
                  <c:v>261.2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election activeCell="CF29" sqref="CF2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江田島市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21770</v>
      </c>
      <c r="AM8" s="29"/>
      <c r="AN8" s="29"/>
      <c r="AO8" s="29"/>
      <c r="AP8" s="29"/>
      <c r="AQ8" s="29"/>
      <c r="AR8" s="29"/>
      <c r="AS8" s="29"/>
      <c r="AT8" s="7">
        <f>データ!$S$6</f>
        <v>100.72</v>
      </c>
      <c r="AU8" s="15"/>
      <c r="AV8" s="15"/>
      <c r="AW8" s="15"/>
      <c r="AX8" s="15"/>
      <c r="AY8" s="15"/>
      <c r="AZ8" s="15"/>
      <c r="BA8" s="15"/>
      <c r="BB8" s="27">
        <f>データ!$T$6</f>
        <v>216.14</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76.91</v>
      </c>
      <c r="J10" s="15"/>
      <c r="K10" s="15"/>
      <c r="L10" s="15"/>
      <c r="M10" s="15"/>
      <c r="N10" s="15"/>
      <c r="O10" s="24"/>
      <c r="P10" s="27">
        <f>データ!$P$6</f>
        <v>97.5</v>
      </c>
      <c r="Q10" s="27"/>
      <c r="R10" s="27"/>
      <c r="S10" s="27"/>
      <c r="T10" s="27"/>
      <c r="U10" s="27"/>
      <c r="V10" s="27"/>
      <c r="W10" s="29">
        <f>データ!$Q$6</f>
        <v>5049</v>
      </c>
      <c r="X10" s="29"/>
      <c r="Y10" s="29"/>
      <c r="Z10" s="29"/>
      <c r="AA10" s="29"/>
      <c r="AB10" s="29"/>
      <c r="AC10" s="29"/>
      <c r="AD10" s="2"/>
      <c r="AE10" s="2"/>
      <c r="AF10" s="2"/>
      <c r="AG10" s="2"/>
      <c r="AH10" s="2"/>
      <c r="AI10" s="2"/>
      <c r="AJ10" s="2"/>
      <c r="AK10" s="2"/>
      <c r="AL10" s="29">
        <f>データ!$U$6</f>
        <v>20762</v>
      </c>
      <c r="AM10" s="29"/>
      <c r="AN10" s="29"/>
      <c r="AO10" s="29"/>
      <c r="AP10" s="29"/>
      <c r="AQ10" s="29"/>
      <c r="AR10" s="29"/>
      <c r="AS10" s="29"/>
      <c r="AT10" s="7">
        <f>データ!$V$6</f>
        <v>41.48</v>
      </c>
      <c r="AU10" s="15"/>
      <c r="AV10" s="15"/>
      <c r="AW10" s="15"/>
      <c r="AX10" s="15"/>
      <c r="AY10" s="15"/>
      <c r="AZ10" s="15"/>
      <c r="BA10" s="15"/>
      <c r="BB10" s="27">
        <f>データ!$W$6</f>
        <v>500.53</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PKHVGac2RGhjGgZtQrWjtjOH2ZSQJmDoVmL88fP3tjTGLeZicRPToo7oBPAYRGgRrB7GYzOHX4Fo38iNZvUXug==" saltValue="z0bfZAJW/RQhQFRH2HIux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5</v>
      </c>
      <c r="N5" s="77" t="s">
        <v>73</v>
      </c>
      <c r="O5" s="77" t="s">
        <v>74</v>
      </c>
      <c r="P5" s="77" t="s">
        <v>75</v>
      </c>
      <c r="Q5" s="77" t="s">
        <v>76</v>
      </c>
      <c r="R5" s="77" t="s">
        <v>77</v>
      </c>
      <c r="S5" s="77" t="s">
        <v>78</v>
      </c>
      <c r="T5" s="77" t="s">
        <v>64</v>
      </c>
      <c r="U5" s="77" t="s">
        <v>79</v>
      </c>
      <c r="V5" s="77" t="s">
        <v>80</v>
      </c>
      <c r="W5" s="77" t="s">
        <v>81</v>
      </c>
      <c r="X5" s="77" t="s">
        <v>82</v>
      </c>
      <c r="Y5" s="77" t="s">
        <v>83</v>
      </c>
      <c r="Z5" s="77" t="s">
        <v>84</v>
      </c>
      <c r="AA5" s="77" t="s">
        <v>0</v>
      </c>
      <c r="AB5" s="77" t="s">
        <v>85</v>
      </c>
      <c r="AC5" s="77" t="s">
        <v>87</v>
      </c>
      <c r="AD5" s="77" t="s">
        <v>88</v>
      </c>
      <c r="AE5" s="77" t="s">
        <v>89</v>
      </c>
      <c r="AF5" s="77" t="s">
        <v>90</v>
      </c>
      <c r="AG5" s="77" t="s">
        <v>91</v>
      </c>
      <c r="AH5" s="77" t="s">
        <v>43</v>
      </c>
      <c r="AI5" s="77" t="s">
        <v>82</v>
      </c>
      <c r="AJ5" s="77" t="s">
        <v>83</v>
      </c>
      <c r="AK5" s="77" t="s">
        <v>84</v>
      </c>
      <c r="AL5" s="77" t="s">
        <v>0</v>
      </c>
      <c r="AM5" s="77" t="s">
        <v>85</v>
      </c>
      <c r="AN5" s="77" t="s">
        <v>87</v>
      </c>
      <c r="AO5" s="77" t="s">
        <v>88</v>
      </c>
      <c r="AP5" s="77" t="s">
        <v>89</v>
      </c>
      <c r="AQ5" s="77" t="s">
        <v>90</v>
      </c>
      <c r="AR5" s="77" t="s">
        <v>91</v>
      </c>
      <c r="AS5" s="77" t="s">
        <v>86</v>
      </c>
      <c r="AT5" s="77" t="s">
        <v>82</v>
      </c>
      <c r="AU5" s="77" t="s">
        <v>83</v>
      </c>
      <c r="AV5" s="77" t="s">
        <v>84</v>
      </c>
      <c r="AW5" s="77" t="s">
        <v>0</v>
      </c>
      <c r="AX5" s="77" t="s">
        <v>85</v>
      </c>
      <c r="AY5" s="77" t="s">
        <v>87</v>
      </c>
      <c r="AZ5" s="77" t="s">
        <v>88</v>
      </c>
      <c r="BA5" s="77" t="s">
        <v>89</v>
      </c>
      <c r="BB5" s="77" t="s">
        <v>90</v>
      </c>
      <c r="BC5" s="77" t="s">
        <v>91</v>
      </c>
      <c r="BD5" s="77" t="s">
        <v>86</v>
      </c>
      <c r="BE5" s="77" t="s">
        <v>82</v>
      </c>
      <c r="BF5" s="77" t="s">
        <v>83</v>
      </c>
      <c r="BG5" s="77" t="s">
        <v>84</v>
      </c>
      <c r="BH5" s="77" t="s">
        <v>0</v>
      </c>
      <c r="BI5" s="77" t="s">
        <v>85</v>
      </c>
      <c r="BJ5" s="77" t="s">
        <v>87</v>
      </c>
      <c r="BK5" s="77" t="s">
        <v>88</v>
      </c>
      <c r="BL5" s="77" t="s">
        <v>89</v>
      </c>
      <c r="BM5" s="77" t="s">
        <v>90</v>
      </c>
      <c r="BN5" s="77" t="s">
        <v>91</v>
      </c>
      <c r="BO5" s="77" t="s">
        <v>86</v>
      </c>
      <c r="BP5" s="77" t="s">
        <v>82</v>
      </c>
      <c r="BQ5" s="77" t="s">
        <v>83</v>
      </c>
      <c r="BR5" s="77" t="s">
        <v>84</v>
      </c>
      <c r="BS5" s="77" t="s">
        <v>0</v>
      </c>
      <c r="BT5" s="77" t="s">
        <v>85</v>
      </c>
      <c r="BU5" s="77" t="s">
        <v>87</v>
      </c>
      <c r="BV5" s="77" t="s">
        <v>88</v>
      </c>
      <c r="BW5" s="77" t="s">
        <v>89</v>
      </c>
      <c r="BX5" s="77" t="s">
        <v>90</v>
      </c>
      <c r="BY5" s="77" t="s">
        <v>91</v>
      </c>
      <c r="BZ5" s="77" t="s">
        <v>86</v>
      </c>
      <c r="CA5" s="77" t="s">
        <v>82</v>
      </c>
      <c r="CB5" s="77" t="s">
        <v>83</v>
      </c>
      <c r="CC5" s="77" t="s">
        <v>84</v>
      </c>
      <c r="CD5" s="77" t="s">
        <v>0</v>
      </c>
      <c r="CE5" s="77" t="s">
        <v>85</v>
      </c>
      <c r="CF5" s="77" t="s">
        <v>87</v>
      </c>
      <c r="CG5" s="77" t="s">
        <v>88</v>
      </c>
      <c r="CH5" s="77" t="s">
        <v>89</v>
      </c>
      <c r="CI5" s="77" t="s">
        <v>90</v>
      </c>
      <c r="CJ5" s="77" t="s">
        <v>91</v>
      </c>
      <c r="CK5" s="77" t="s">
        <v>86</v>
      </c>
      <c r="CL5" s="77" t="s">
        <v>82</v>
      </c>
      <c r="CM5" s="77" t="s">
        <v>83</v>
      </c>
      <c r="CN5" s="77" t="s">
        <v>84</v>
      </c>
      <c r="CO5" s="77" t="s">
        <v>0</v>
      </c>
      <c r="CP5" s="77" t="s">
        <v>85</v>
      </c>
      <c r="CQ5" s="77" t="s">
        <v>87</v>
      </c>
      <c r="CR5" s="77" t="s">
        <v>88</v>
      </c>
      <c r="CS5" s="77" t="s">
        <v>89</v>
      </c>
      <c r="CT5" s="77" t="s">
        <v>90</v>
      </c>
      <c r="CU5" s="77" t="s">
        <v>91</v>
      </c>
      <c r="CV5" s="77" t="s">
        <v>86</v>
      </c>
      <c r="CW5" s="77" t="s">
        <v>82</v>
      </c>
      <c r="CX5" s="77" t="s">
        <v>83</v>
      </c>
      <c r="CY5" s="77" t="s">
        <v>84</v>
      </c>
      <c r="CZ5" s="77" t="s">
        <v>0</v>
      </c>
      <c r="DA5" s="77" t="s">
        <v>85</v>
      </c>
      <c r="DB5" s="77" t="s">
        <v>87</v>
      </c>
      <c r="DC5" s="77" t="s">
        <v>88</v>
      </c>
      <c r="DD5" s="77" t="s">
        <v>89</v>
      </c>
      <c r="DE5" s="77" t="s">
        <v>90</v>
      </c>
      <c r="DF5" s="77" t="s">
        <v>91</v>
      </c>
      <c r="DG5" s="77" t="s">
        <v>86</v>
      </c>
      <c r="DH5" s="77" t="s">
        <v>82</v>
      </c>
      <c r="DI5" s="77" t="s">
        <v>83</v>
      </c>
      <c r="DJ5" s="77" t="s">
        <v>84</v>
      </c>
      <c r="DK5" s="77" t="s">
        <v>0</v>
      </c>
      <c r="DL5" s="77" t="s">
        <v>85</v>
      </c>
      <c r="DM5" s="77" t="s">
        <v>87</v>
      </c>
      <c r="DN5" s="77" t="s">
        <v>88</v>
      </c>
      <c r="DO5" s="77" t="s">
        <v>89</v>
      </c>
      <c r="DP5" s="77" t="s">
        <v>90</v>
      </c>
      <c r="DQ5" s="77" t="s">
        <v>91</v>
      </c>
      <c r="DR5" s="77" t="s">
        <v>86</v>
      </c>
      <c r="DS5" s="77" t="s">
        <v>82</v>
      </c>
      <c r="DT5" s="77" t="s">
        <v>83</v>
      </c>
      <c r="DU5" s="77" t="s">
        <v>84</v>
      </c>
      <c r="DV5" s="77" t="s">
        <v>0</v>
      </c>
      <c r="DW5" s="77" t="s">
        <v>85</v>
      </c>
      <c r="DX5" s="77" t="s">
        <v>87</v>
      </c>
      <c r="DY5" s="77" t="s">
        <v>88</v>
      </c>
      <c r="DZ5" s="77" t="s">
        <v>89</v>
      </c>
      <c r="EA5" s="77" t="s">
        <v>90</v>
      </c>
      <c r="EB5" s="77" t="s">
        <v>91</v>
      </c>
      <c r="EC5" s="77" t="s">
        <v>86</v>
      </c>
      <c r="ED5" s="77" t="s">
        <v>82</v>
      </c>
      <c r="EE5" s="77" t="s">
        <v>83</v>
      </c>
      <c r="EF5" s="77" t="s">
        <v>84</v>
      </c>
      <c r="EG5" s="77" t="s">
        <v>0</v>
      </c>
      <c r="EH5" s="77" t="s">
        <v>85</v>
      </c>
      <c r="EI5" s="77" t="s">
        <v>87</v>
      </c>
      <c r="EJ5" s="77" t="s">
        <v>88</v>
      </c>
      <c r="EK5" s="77" t="s">
        <v>89</v>
      </c>
      <c r="EL5" s="77" t="s">
        <v>90</v>
      </c>
      <c r="EM5" s="77" t="s">
        <v>91</v>
      </c>
      <c r="EN5" s="77" t="s">
        <v>86</v>
      </c>
    </row>
    <row r="6" spans="1:144" s="64" customFormat="1">
      <c r="A6" s="65" t="s">
        <v>92</v>
      </c>
      <c r="B6" s="70">
        <f t="shared" ref="B6:W6" si="1">B7</f>
        <v>2021</v>
      </c>
      <c r="C6" s="70">
        <f t="shared" si="1"/>
        <v>342157</v>
      </c>
      <c r="D6" s="70">
        <f t="shared" si="1"/>
        <v>46</v>
      </c>
      <c r="E6" s="70">
        <f t="shared" si="1"/>
        <v>1</v>
      </c>
      <c r="F6" s="70">
        <f t="shared" si="1"/>
        <v>0</v>
      </c>
      <c r="G6" s="70">
        <f t="shared" si="1"/>
        <v>1</v>
      </c>
      <c r="H6" s="70" t="str">
        <f t="shared" si="1"/>
        <v>広島県　江田島市</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76.91</v>
      </c>
      <c r="P6" s="80">
        <f t="shared" si="1"/>
        <v>97.5</v>
      </c>
      <c r="Q6" s="80">
        <f t="shared" si="1"/>
        <v>5049</v>
      </c>
      <c r="R6" s="80">
        <f t="shared" si="1"/>
        <v>21770</v>
      </c>
      <c r="S6" s="80">
        <f t="shared" si="1"/>
        <v>100.72</v>
      </c>
      <c r="T6" s="80">
        <f t="shared" si="1"/>
        <v>216.14</v>
      </c>
      <c r="U6" s="80">
        <f t="shared" si="1"/>
        <v>20762</v>
      </c>
      <c r="V6" s="80">
        <f t="shared" si="1"/>
        <v>41.48</v>
      </c>
      <c r="W6" s="80">
        <f t="shared" si="1"/>
        <v>500.53</v>
      </c>
      <c r="X6" s="86">
        <f t="shared" ref="X6:AG6" si="2">IF(X7="",NA(),X7)</f>
        <v>132.35</v>
      </c>
      <c r="Y6" s="86">
        <f t="shared" si="2"/>
        <v>126.79</v>
      </c>
      <c r="Z6" s="86">
        <f t="shared" si="2"/>
        <v>120.15</v>
      </c>
      <c r="AA6" s="86">
        <f t="shared" si="2"/>
        <v>127.41</v>
      </c>
      <c r="AB6" s="86">
        <f t="shared" si="2"/>
        <v>110.92</v>
      </c>
      <c r="AC6" s="86">
        <f t="shared" si="2"/>
        <v>110.05</v>
      </c>
      <c r="AD6" s="86">
        <f t="shared" si="2"/>
        <v>108.87</v>
      </c>
      <c r="AE6" s="86">
        <f t="shared" si="2"/>
        <v>108.61</v>
      </c>
      <c r="AF6" s="86">
        <f t="shared" si="2"/>
        <v>108.35</v>
      </c>
      <c r="AG6" s="86">
        <f t="shared" si="2"/>
        <v>108.84</v>
      </c>
      <c r="AH6" s="80" t="str">
        <f>IF(AH7="","",IF(AH7="-","【-】","【"&amp;SUBSTITUTE(TEXT(AH7,"#,##0.00"),"-","△")&amp;"】"))</f>
        <v>【111.39】</v>
      </c>
      <c r="AI6" s="80">
        <f t="shared" ref="AI6:AR6" si="3">IF(AI7="",NA(),AI7)</f>
        <v>0</v>
      </c>
      <c r="AJ6" s="80">
        <f t="shared" si="3"/>
        <v>0</v>
      </c>
      <c r="AK6" s="80">
        <f t="shared" si="3"/>
        <v>0</v>
      </c>
      <c r="AL6" s="80">
        <f t="shared" si="3"/>
        <v>0</v>
      </c>
      <c r="AM6" s="80">
        <f t="shared" si="3"/>
        <v>0</v>
      </c>
      <c r="AN6" s="86">
        <f t="shared" si="3"/>
        <v>2.64</v>
      </c>
      <c r="AO6" s="86">
        <f t="shared" si="3"/>
        <v>3.16</v>
      </c>
      <c r="AP6" s="86">
        <f t="shared" si="3"/>
        <v>3.59</v>
      </c>
      <c r="AQ6" s="86">
        <f t="shared" si="3"/>
        <v>3.98</v>
      </c>
      <c r="AR6" s="86">
        <f t="shared" si="3"/>
        <v>6.02</v>
      </c>
      <c r="AS6" s="80" t="str">
        <f>IF(AS7="","",IF(AS7="-","【-】","【"&amp;SUBSTITUTE(TEXT(AS7,"#,##0.00"),"-","△")&amp;"】"))</f>
        <v>【1.30】</v>
      </c>
      <c r="AT6" s="86">
        <f t="shared" ref="AT6:BC6" si="4">IF(AT7="",NA(),AT7)</f>
        <v>487.12</v>
      </c>
      <c r="AU6" s="86">
        <f t="shared" si="4"/>
        <v>488.33</v>
      </c>
      <c r="AV6" s="86">
        <f t="shared" si="4"/>
        <v>977.41</v>
      </c>
      <c r="AW6" s="86">
        <f t="shared" si="4"/>
        <v>817.68</v>
      </c>
      <c r="AX6" s="86">
        <f t="shared" si="4"/>
        <v>839.57</v>
      </c>
      <c r="AY6" s="86">
        <f t="shared" si="4"/>
        <v>359.47</v>
      </c>
      <c r="AZ6" s="86">
        <f t="shared" si="4"/>
        <v>369.69</v>
      </c>
      <c r="BA6" s="86">
        <f t="shared" si="4"/>
        <v>379.08</v>
      </c>
      <c r="BB6" s="86">
        <f t="shared" si="4"/>
        <v>367.55</v>
      </c>
      <c r="BC6" s="86">
        <f t="shared" si="4"/>
        <v>378.56</v>
      </c>
      <c r="BD6" s="80" t="str">
        <f>IF(BD7="","",IF(BD7="-","【-】","【"&amp;SUBSTITUTE(TEXT(BD7,"#,##0.00"),"-","△")&amp;"】"))</f>
        <v>【261.51】</v>
      </c>
      <c r="BE6" s="86">
        <f t="shared" ref="BE6:BN6" si="5">IF(BE7="",NA(),BE7)</f>
        <v>186.9</v>
      </c>
      <c r="BF6" s="86">
        <f t="shared" si="5"/>
        <v>200.23</v>
      </c>
      <c r="BG6" s="86">
        <f t="shared" si="5"/>
        <v>194.07</v>
      </c>
      <c r="BH6" s="86">
        <f t="shared" si="5"/>
        <v>181.17</v>
      </c>
      <c r="BI6" s="86">
        <f t="shared" si="5"/>
        <v>173.59</v>
      </c>
      <c r="BJ6" s="86">
        <f t="shared" si="5"/>
        <v>401.79</v>
      </c>
      <c r="BK6" s="86">
        <f t="shared" si="5"/>
        <v>402.99</v>
      </c>
      <c r="BL6" s="86">
        <f t="shared" si="5"/>
        <v>398.98</v>
      </c>
      <c r="BM6" s="86">
        <f t="shared" si="5"/>
        <v>418.68</v>
      </c>
      <c r="BN6" s="86">
        <f t="shared" si="5"/>
        <v>395.68</v>
      </c>
      <c r="BO6" s="80" t="str">
        <f>IF(BO7="","",IF(BO7="-","【-】","【"&amp;SUBSTITUTE(TEXT(BO7,"#,##0.00"),"-","△")&amp;"】"))</f>
        <v>【265.16】</v>
      </c>
      <c r="BP6" s="86">
        <f t="shared" ref="BP6:BY6" si="6">IF(BP7="",NA(),BP7)</f>
        <v>128.88999999999999</v>
      </c>
      <c r="BQ6" s="86">
        <f t="shared" si="6"/>
        <v>123.37</v>
      </c>
      <c r="BR6" s="86">
        <f t="shared" si="6"/>
        <v>116.24</v>
      </c>
      <c r="BS6" s="86">
        <f t="shared" si="6"/>
        <v>124.07</v>
      </c>
      <c r="BT6" s="86">
        <f t="shared" si="6"/>
        <v>105.64</v>
      </c>
      <c r="BU6" s="86">
        <f t="shared" si="6"/>
        <v>100.12</v>
      </c>
      <c r="BV6" s="86">
        <f t="shared" si="6"/>
        <v>98.66</v>
      </c>
      <c r="BW6" s="86">
        <f t="shared" si="6"/>
        <v>98.64</v>
      </c>
      <c r="BX6" s="86">
        <f t="shared" si="6"/>
        <v>94.78</v>
      </c>
      <c r="BY6" s="86">
        <f t="shared" si="6"/>
        <v>97.59</v>
      </c>
      <c r="BZ6" s="80" t="str">
        <f>IF(BZ7="","",IF(BZ7="-","【-】","【"&amp;SUBSTITUTE(TEXT(BZ7,"#,##0.00"),"-","△")&amp;"】"))</f>
        <v>【102.35】</v>
      </c>
      <c r="CA6" s="86">
        <f t="shared" ref="CA6:CJ6" si="7">IF(CA7="",NA(),CA7)</f>
        <v>210.92</v>
      </c>
      <c r="CB6" s="86">
        <f t="shared" si="7"/>
        <v>223.31</v>
      </c>
      <c r="CC6" s="86">
        <f t="shared" si="7"/>
        <v>235.4</v>
      </c>
      <c r="CD6" s="86">
        <f t="shared" si="7"/>
        <v>218.76</v>
      </c>
      <c r="CE6" s="86">
        <f t="shared" si="7"/>
        <v>261.2</v>
      </c>
      <c r="CF6" s="86">
        <f t="shared" si="7"/>
        <v>174.97</v>
      </c>
      <c r="CG6" s="86">
        <f t="shared" si="7"/>
        <v>178.59</v>
      </c>
      <c r="CH6" s="86">
        <f t="shared" si="7"/>
        <v>178.92</v>
      </c>
      <c r="CI6" s="86">
        <f t="shared" si="7"/>
        <v>181.3</v>
      </c>
      <c r="CJ6" s="86">
        <f t="shared" si="7"/>
        <v>181.71</v>
      </c>
      <c r="CK6" s="80" t="str">
        <f>IF(CK7="","",IF(CK7="-","【-】","【"&amp;SUBSTITUTE(TEXT(CK7,"#,##0.00"),"-","△")&amp;"】"))</f>
        <v>【167.74】</v>
      </c>
      <c r="CL6" s="86">
        <f t="shared" ref="CL6:CU6" si="8">IF(CL7="",NA(),CL7)</f>
        <v>45.01</v>
      </c>
      <c r="CM6" s="86">
        <f t="shared" si="8"/>
        <v>42.94</v>
      </c>
      <c r="CN6" s="86">
        <f t="shared" si="8"/>
        <v>41.65</v>
      </c>
      <c r="CO6" s="86">
        <f t="shared" si="8"/>
        <v>42.82</v>
      </c>
      <c r="CP6" s="86">
        <f t="shared" si="8"/>
        <v>41.6</v>
      </c>
      <c r="CQ6" s="86">
        <f t="shared" si="8"/>
        <v>55.63</v>
      </c>
      <c r="CR6" s="86">
        <f t="shared" si="8"/>
        <v>55.03</v>
      </c>
      <c r="CS6" s="86">
        <f t="shared" si="8"/>
        <v>55.14</v>
      </c>
      <c r="CT6" s="86">
        <f t="shared" si="8"/>
        <v>55.89</v>
      </c>
      <c r="CU6" s="86">
        <f t="shared" si="8"/>
        <v>55.72</v>
      </c>
      <c r="CV6" s="80" t="str">
        <f>IF(CV7="","",IF(CV7="-","【-】","【"&amp;SUBSTITUTE(TEXT(CV7,"#,##0.00"),"-","△")&amp;"】"))</f>
        <v>【60.29】</v>
      </c>
      <c r="CW6" s="86">
        <f t="shared" ref="CW6:DF6" si="9">IF(CW7="",NA(),CW7)</f>
        <v>86.62</v>
      </c>
      <c r="CX6" s="86">
        <f t="shared" si="9"/>
        <v>86.09</v>
      </c>
      <c r="CY6" s="86">
        <f t="shared" si="9"/>
        <v>89.55</v>
      </c>
      <c r="CZ6" s="86">
        <f t="shared" si="9"/>
        <v>89.97</v>
      </c>
      <c r="DA6" s="86">
        <f t="shared" si="9"/>
        <v>90.19</v>
      </c>
      <c r="DB6" s="86">
        <f t="shared" si="9"/>
        <v>82.04</v>
      </c>
      <c r="DC6" s="86">
        <f t="shared" si="9"/>
        <v>81.900000000000006</v>
      </c>
      <c r="DD6" s="86">
        <f t="shared" si="9"/>
        <v>81.39</v>
      </c>
      <c r="DE6" s="86">
        <f t="shared" si="9"/>
        <v>81.27</v>
      </c>
      <c r="DF6" s="86">
        <f t="shared" si="9"/>
        <v>81.260000000000005</v>
      </c>
      <c r="DG6" s="80" t="str">
        <f>IF(DG7="","",IF(DG7="-","【-】","【"&amp;SUBSTITUTE(TEXT(DG7,"#,##0.00"),"-","△")&amp;"】"))</f>
        <v>【90.12】</v>
      </c>
      <c r="DH6" s="86">
        <f t="shared" ref="DH6:DQ6" si="10">IF(DH7="",NA(),DH7)</f>
        <v>51.84</v>
      </c>
      <c r="DI6" s="86">
        <f t="shared" si="10"/>
        <v>52.02</v>
      </c>
      <c r="DJ6" s="86">
        <f t="shared" si="10"/>
        <v>53.12</v>
      </c>
      <c r="DK6" s="86">
        <f t="shared" si="10"/>
        <v>54.83</v>
      </c>
      <c r="DL6" s="86">
        <f t="shared" si="10"/>
        <v>56.4</v>
      </c>
      <c r="DM6" s="86">
        <f t="shared" si="10"/>
        <v>48.05</v>
      </c>
      <c r="DN6" s="86">
        <f t="shared" si="10"/>
        <v>48.87</v>
      </c>
      <c r="DO6" s="86">
        <f t="shared" si="10"/>
        <v>49.92</v>
      </c>
      <c r="DP6" s="86">
        <f t="shared" si="10"/>
        <v>50.63</v>
      </c>
      <c r="DQ6" s="86">
        <f t="shared" si="10"/>
        <v>51.29</v>
      </c>
      <c r="DR6" s="80" t="str">
        <f>IF(DR7="","",IF(DR7="-","【-】","【"&amp;SUBSTITUTE(TEXT(DR7,"#,##0.00"),"-","△")&amp;"】"))</f>
        <v>【50.88】</v>
      </c>
      <c r="DS6" s="86">
        <f t="shared" ref="DS6:EB6" si="11">IF(DS7="",NA(),DS7)</f>
        <v>10.14</v>
      </c>
      <c r="DT6" s="86">
        <f t="shared" si="11"/>
        <v>9.9</v>
      </c>
      <c r="DU6" s="86">
        <f t="shared" si="11"/>
        <v>12.9</v>
      </c>
      <c r="DV6" s="86">
        <f t="shared" si="11"/>
        <v>13.75</v>
      </c>
      <c r="DW6" s="86">
        <f t="shared" si="11"/>
        <v>13.01</v>
      </c>
      <c r="DX6" s="86">
        <f t="shared" si="11"/>
        <v>13.39</v>
      </c>
      <c r="DY6" s="86">
        <f t="shared" si="11"/>
        <v>14.85</v>
      </c>
      <c r="DZ6" s="86">
        <f t="shared" si="11"/>
        <v>16.88</v>
      </c>
      <c r="EA6" s="86">
        <f t="shared" si="11"/>
        <v>18.28</v>
      </c>
      <c r="EB6" s="86">
        <f t="shared" si="11"/>
        <v>19.61</v>
      </c>
      <c r="EC6" s="80" t="str">
        <f>IF(EC7="","",IF(EC7="-","【-】","【"&amp;SUBSTITUTE(TEXT(EC7,"#,##0.00"),"-","△")&amp;"】"))</f>
        <v>【22.30】</v>
      </c>
      <c r="ED6" s="86">
        <f t="shared" ref="ED6:EM6" si="12">IF(ED7="",NA(),ED7)</f>
        <v>0.48</v>
      </c>
      <c r="EE6" s="86">
        <f t="shared" si="12"/>
        <v>0.15</v>
      </c>
      <c r="EF6" s="86">
        <f t="shared" si="12"/>
        <v>0.13</v>
      </c>
      <c r="EG6" s="86">
        <f t="shared" si="12"/>
        <v>0.44</v>
      </c>
      <c r="EH6" s="86">
        <f t="shared" si="12"/>
        <v>0.36</v>
      </c>
      <c r="EI6" s="86">
        <f t="shared" si="12"/>
        <v>0.54</v>
      </c>
      <c r="EJ6" s="86">
        <f t="shared" si="12"/>
        <v>0.5</v>
      </c>
      <c r="EK6" s="86">
        <f t="shared" si="12"/>
        <v>0.52</v>
      </c>
      <c r="EL6" s="86">
        <f t="shared" si="12"/>
        <v>0.53</v>
      </c>
      <c r="EM6" s="86">
        <f t="shared" si="12"/>
        <v>0.48</v>
      </c>
      <c r="EN6" s="80" t="str">
        <f>IF(EN7="","",IF(EN7="-","【-】","【"&amp;SUBSTITUTE(TEXT(EN7,"#,##0.00"),"-","△")&amp;"】"))</f>
        <v>【0.66】</v>
      </c>
    </row>
    <row r="7" spans="1:144" s="64" customFormat="1">
      <c r="A7" s="65"/>
      <c r="B7" s="71">
        <v>2021</v>
      </c>
      <c r="C7" s="71">
        <v>342157</v>
      </c>
      <c r="D7" s="71">
        <v>46</v>
      </c>
      <c r="E7" s="71">
        <v>1</v>
      </c>
      <c r="F7" s="71">
        <v>0</v>
      </c>
      <c r="G7" s="71">
        <v>1</v>
      </c>
      <c r="H7" s="71" t="s">
        <v>93</v>
      </c>
      <c r="I7" s="71" t="s">
        <v>94</v>
      </c>
      <c r="J7" s="71" t="s">
        <v>95</v>
      </c>
      <c r="K7" s="71" t="s">
        <v>96</v>
      </c>
      <c r="L7" s="71" t="s">
        <v>97</v>
      </c>
      <c r="M7" s="71" t="s">
        <v>15</v>
      </c>
      <c r="N7" s="81" t="s">
        <v>98</v>
      </c>
      <c r="O7" s="81">
        <v>76.91</v>
      </c>
      <c r="P7" s="81">
        <v>97.5</v>
      </c>
      <c r="Q7" s="81">
        <v>5049</v>
      </c>
      <c r="R7" s="81">
        <v>21770</v>
      </c>
      <c r="S7" s="81">
        <v>100.72</v>
      </c>
      <c r="T7" s="81">
        <v>216.14</v>
      </c>
      <c r="U7" s="81">
        <v>20762</v>
      </c>
      <c r="V7" s="81">
        <v>41.48</v>
      </c>
      <c r="W7" s="81">
        <v>500.53</v>
      </c>
      <c r="X7" s="81">
        <v>132.35</v>
      </c>
      <c r="Y7" s="81">
        <v>126.79</v>
      </c>
      <c r="Z7" s="81">
        <v>120.15</v>
      </c>
      <c r="AA7" s="81">
        <v>127.41</v>
      </c>
      <c r="AB7" s="81">
        <v>110.92</v>
      </c>
      <c r="AC7" s="81">
        <v>110.05</v>
      </c>
      <c r="AD7" s="81">
        <v>108.87</v>
      </c>
      <c r="AE7" s="81">
        <v>108.61</v>
      </c>
      <c r="AF7" s="81">
        <v>108.35</v>
      </c>
      <c r="AG7" s="81">
        <v>108.84</v>
      </c>
      <c r="AH7" s="81">
        <v>111.39</v>
      </c>
      <c r="AI7" s="81">
        <v>0</v>
      </c>
      <c r="AJ7" s="81">
        <v>0</v>
      </c>
      <c r="AK7" s="81">
        <v>0</v>
      </c>
      <c r="AL7" s="81">
        <v>0</v>
      </c>
      <c r="AM7" s="81">
        <v>0</v>
      </c>
      <c r="AN7" s="81">
        <v>2.64</v>
      </c>
      <c r="AO7" s="81">
        <v>3.16</v>
      </c>
      <c r="AP7" s="81">
        <v>3.59</v>
      </c>
      <c r="AQ7" s="81">
        <v>3.98</v>
      </c>
      <c r="AR7" s="81">
        <v>6.02</v>
      </c>
      <c r="AS7" s="81">
        <v>1.3</v>
      </c>
      <c r="AT7" s="81">
        <v>487.12</v>
      </c>
      <c r="AU7" s="81">
        <v>488.33</v>
      </c>
      <c r="AV7" s="81">
        <v>977.41</v>
      </c>
      <c r="AW7" s="81">
        <v>817.68</v>
      </c>
      <c r="AX7" s="81">
        <v>839.57</v>
      </c>
      <c r="AY7" s="81">
        <v>359.47</v>
      </c>
      <c r="AZ7" s="81">
        <v>369.69</v>
      </c>
      <c r="BA7" s="81">
        <v>379.08</v>
      </c>
      <c r="BB7" s="81">
        <v>367.55</v>
      </c>
      <c r="BC7" s="81">
        <v>378.56</v>
      </c>
      <c r="BD7" s="81">
        <v>261.51</v>
      </c>
      <c r="BE7" s="81">
        <v>186.9</v>
      </c>
      <c r="BF7" s="81">
        <v>200.23</v>
      </c>
      <c r="BG7" s="81">
        <v>194.07</v>
      </c>
      <c r="BH7" s="81">
        <v>181.17</v>
      </c>
      <c r="BI7" s="81">
        <v>173.59</v>
      </c>
      <c r="BJ7" s="81">
        <v>401.79</v>
      </c>
      <c r="BK7" s="81">
        <v>402.99</v>
      </c>
      <c r="BL7" s="81">
        <v>398.98</v>
      </c>
      <c r="BM7" s="81">
        <v>418.68</v>
      </c>
      <c r="BN7" s="81">
        <v>395.68</v>
      </c>
      <c r="BO7" s="81">
        <v>265.16000000000003</v>
      </c>
      <c r="BP7" s="81">
        <v>128.88999999999999</v>
      </c>
      <c r="BQ7" s="81">
        <v>123.37</v>
      </c>
      <c r="BR7" s="81">
        <v>116.24</v>
      </c>
      <c r="BS7" s="81">
        <v>124.07</v>
      </c>
      <c r="BT7" s="81">
        <v>105.64</v>
      </c>
      <c r="BU7" s="81">
        <v>100.12</v>
      </c>
      <c r="BV7" s="81">
        <v>98.66</v>
      </c>
      <c r="BW7" s="81">
        <v>98.64</v>
      </c>
      <c r="BX7" s="81">
        <v>94.78</v>
      </c>
      <c r="BY7" s="81">
        <v>97.59</v>
      </c>
      <c r="BZ7" s="81">
        <v>102.35</v>
      </c>
      <c r="CA7" s="81">
        <v>210.92</v>
      </c>
      <c r="CB7" s="81">
        <v>223.31</v>
      </c>
      <c r="CC7" s="81">
        <v>235.4</v>
      </c>
      <c r="CD7" s="81">
        <v>218.76</v>
      </c>
      <c r="CE7" s="81">
        <v>261.2</v>
      </c>
      <c r="CF7" s="81">
        <v>174.97</v>
      </c>
      <c r="CG7" s="81">
        <v>178.59</v>
      </c>
      <c r="CH7" s="81">
        <v>178.92</v>
      </c>
      <c r="CI7" s="81">
        <v>181.3</v>
      </c>
      <c r="CJ7" s="81">
        <v>181.71</v>
      </c>
      <c r="CK7" s="81">
        <v>167.74</v>
      </c>
      <c r="CL7" s="81">
        <v>45.01</v>
      </c>
      <c r="CM7" s="81">
        <v>42.94</v>
      </c>
      <c r="CN7" s="81">
        <v>41.65</v>
      </c>
      <c r="CO7" s="81">
        <v>42.82</v>
      </c>
      <c r="CP7" s="81">
        <v>41.6</v>
      </c>
      <c r="CQ7" s="81">
        <v>55.63</v>
      </c>
      <c r="CR7" s="81">
        <v>55.03</v>
      </c>
      <c r="CS7" s="81">
        <v>55.14</v>
      </c>
      <c r="CT7" s="81">
        <v>55.89</v>
      </c>
      <c r="CU7" s="81">
        <v>55.72</v>
      </c>
      <c r="CV7" s="81">
        <v>60.29</v>
      </c>
      <c r="CW7" s="81">
        <v>86.62</v>
      </c>
      <c r="CX7" s="81">
        <v>86.09</v>
      </c>
      <c r="CY7" s="81">
        <v>89.55</v>
      </c>
      <c r="CZ7" s="81">
        <v>89.97</v>
      </c>
      <c r="DA7" s="81">
        <v>90.19</v>
      </c>
      <c r="DB7" s="81">
        <v>82.04</v>
      </c>
      <c r="DC7" s="81">
        <v>81.900000000000006</v>
      </c>
      <c r="DD7" s="81">
        <v>81.39</v>
      </c>
      <c r="DE7" s="81">
        <v>81.27</v>
      </c>
      <c r="DF7" s="81">
        <v>81.260000000000005</v>
      </c>
      <c r="DG7" s="81">
        <v>90.12</v>
      </c>
      <c r="DH7" s="81">
        <v>51.84</v>
      </c>
      <c r="DI7" s="81">
        <v>52.02</v>
      </c>
      <c r="DJ7" s="81">
        <v>53.12</v>
      </c>
      <c r="DK7" s="81">
        <v>54.83</v>
      </c>
      <c r="DL7" s="81">
        <v>56.4</v>
      </c>
      <c r="DM7" s="81">
        <v>48.05</v>
      </c>
      <c r="DN7" s="81">
        <v>48.87</v>
      </c>
      <c r="DO7" s="81">
        <v>49.92</v>
      </c>
      <c r="DP7" s="81">
        <v>50.63</v>
      </c>
      <c r="DQ7" s="81">
        <v>51.29</v>
      </c>
      <c r="DR7" s="81">
        <v>50.88</v>
      </c>
      <c r="DS7" s="81">
        <v>10.14</v>
      </c>
      <c r="DT7" s="81">
        <v>9.9</v>
      </c>
      <c r="DU7" s="81">
        <v>12.9</v>
      </c>
      <c r="DV7" s="81">
        <v>13.75</v>
      </c>
      <c r="DW7" s="81">
        <v>13.01</v>
      </c>
      <c r="DX7" s="81">
        <v>13.39</v>
      </c>
      <c r="DY7" s="81">
        <v>14.85</v>
      </c>
      <c r="DZ7" s="81">
        <v>16.88</v>
      </c>
      <c r="EA7" s="81">
        <v>18.28</v>
      </c>
      <c r="EB7" s="81">
        <v>19.61</v>
      </c>
      <c r="EC7" s="81">
        <v>22.3</v>
      </c>
      <c r="ED7" s="81">
        <v>0.48</v>
      </c>
      <c r="EE7" s="81">
        <v>0.15</v>
      </c>
      <c r="EF7" s="81">
        <v>0.13</v>
      </c>
      <c r="EG7" s="81">
        <v>0.44</v>
      </c>
      <c r="EH7" s="81">
        <v>0.36</v>
      </c>
      <c r="EI7" s="81">
        <v>0.54</v>
      </c>
      <c r="EJ7" s="81">
        <v>0.5</v>
      </c>
      <c r="EK7" s="81">
        <v>0.52</v>
      </c>
      <c r="EL7" s="81">
        <v>0.53</v>
      </c>
      <c r="EM7" s="81">
        <v>0.48</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h-nouma658</cp:lastModifiedBy>
  <dcterms:created xsi:type="dcterms:W3CDTF">2022-12-01T01:03:49Z</dcterms:created>
  <dcterms:modified xsi:type="dcterms:W3CDTF">2023-01-31T04:13:02Z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2023-01-31T04:13:02Z</vt:filetime>
  </property>
</Properties>
</file>