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7.xml" ContentType="application/vnd.openxmlformats-officedocument.drawingml.chart+xml"/>
  <Override PartName="/xl/charts/chart5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6D2w2DXIen9UgeXSHoimuM6LdE4MlsDYx7QL4YxhlzMvNoP0IpsxUlfbuwx6eK9zosKOCnrD2sZXilSHPyZbag==" workbookSaltValue="ntG2uA4EnPhAEB4oB92Yhw==" workbookSpinCount="100000" lockStructure="1"/>
  <bookViews>
    <workbookView xWindow="0" yWindow="0" windowWidth="28800" windowHeight="7635"/>
  </bookViews>
  <sheets>
    <sheet name="法非適用_下水道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AT8" i="4" s="1"/>
  <c r="S6" i="5"/>
  <c r="R6" i="5"/>
  <c r="Q6" i="5"/>
  <c r="P6" i="5"/>
  <c r="P10" i="4" s="1"/>
  <c r="O6" i="5"/>
  <c r="N6" i="5"/>
  <c r="M6" i="5"/>
  <c r="L6" i="5"/>
  <c r="W8" i="4" s="1"/>
  <c r="K6" i="5"/>
  <c r="J6" i="5"/>
  <c r="I6" i="5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I86" i="4"/>
  <c r="H86" i="4"/>
  <c r="E86" i="4"/>
  <c r="AT10" i="4"/>
  <c r="AL10" i="4"/>
  <c r="AD10" i="4"/>
  <c r="W10" i="4"/>
  <c r="I10" i="4"/>
  <c r="B10" i="4"/>
  <c r="BB8" i="4"/>
  <c r="AL8" i="4"/>
  <c r="AD8" i="4"/>
  <c r="P8" i="4"/>
  <c r="I8" i="4"/>
  <c r="B8" i="4"/>
</calcChain>
</file>

<file path=xl/sharedStrings.xml><?xml version="1.0" encoding="utf-8"?>
<sst xmlns="http://schemas.openxmlformats.org/spreadsheetml/2006/main" count="247" uniqueCount="121">
  <si>
    <t>経営比較分析表（令和3年度決算）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</si>
  <si>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</si>
  <si>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</si>
  <si>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</si>
  <si>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</si>
  <si>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</si>
  <si>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</si>
  <si>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</si>
  <si>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</si>
  <si>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</si>
  <si>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</si>
  <si>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</si>
  <si>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</si>
  <si>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</si>
  <si>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</si>
  <si>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</si>
  <si>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</si>
  <si>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</si>
  <si>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</si>
  <si>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</si>
  <si>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</si>
  <si>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</si>
  <si>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</si>
  <si>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令和3年度全国平均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</si>
  <si>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</si>
  <si>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</si>
  <si>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</si>
  <si>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</si>
  <si>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</si>
  <si>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</si>
  <si>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</si>
  <si>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</si>
  <si>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</si>
  <si>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</si>
  <si>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</si>
  <si>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</si>
  <si>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</si>
  <si>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</si>
  <si>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</si>
  <si>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</si>
  <si>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</si>
  <si>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</si>
  <si>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</si>
  <si>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</si>
  <si>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</si>
  <si>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</si>
  <si>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</si>
  <si>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</si>
  <si>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</si>
  <si>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</si>
  <si>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</si>
  <si>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</si>
  <si>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</si>
  <si>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</si>
  <si>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</si>
  <si>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</si>
  <si>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</si>
  <si>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</si>
  <si>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</si>
  <si>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</si>
  <si>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</si>
  <si>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</si>
  <si>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</si>
  <si>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</si>
  <si>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</si>
  <si>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</si>
  <si>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</si>
  <si>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</si>
  <si>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</si>
  <si>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</si>
  <si>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</si>
  <si>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</si>
  <si>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</si>
  <si>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</si>
  <si>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</si>
  <si>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</si>
  <si>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</si>
  <si>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</si>
  <si>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</si>
  <si>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</si>
  <si>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</si>
  <si>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</si>
  <si>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</si>
  <si>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</si>
  <si>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</si>
  <si>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</si>
  <si>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</si>
  <si>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</si>
  <si>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</si>
  <si>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</si>
  <si>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</si>
  <si>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</si>
  <si>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</si>
  <si>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</si>
  <si>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</si>
  <si>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</si>
  <si>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</si>
  <si>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東広島市</t>
  </si>
  <si>
    <t>法非適用</t>
  </si>
  <si>
    <t>下水道事業</t>
  </si>
  <si>
    <t>特定地域生活排水処理</t>
  </si>
  <si>
    <t>K2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</si>
  <si>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</si>
  <si>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</si>
  <si>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</si>
  <si>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</si>
  <si>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</si>
  <si>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</si>
  <si>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</si>
  <si>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</si>
  <si>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</si>
  <si>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</si>
  <si>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</si>
  <si>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</si>
  <si>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</si>
  <si>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</si>
  <si>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</si>
  <si>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</si>
  <si>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 xml:space="preserve">
　本市の特定地域生活排水処理事業は、平成13年の整備から約20年が経過するが、今後10年程度は大規模な浄化槽の更新を行う見込みはないと考えられる。なお、ブロアなどの部品・消耗機器の交換（修理）は定期的に行う必要がある。</t>
    <rPh sb="48" eb="51">
      <t>ダイキボ</t>
    </rPh>
    <phoneticPr fontId="4"/>
  </si>
  <si>
    <t xml:space="preserve">
　これまでも必要に応じて使用料の改定を行っている。今後の人口減少による施設利用率の低下や、維持管理費の増が懸念される。
　令和２年度に策定した経営戦略をもとに、今後は経費回収率を100％にすることを目標とし、計画的かつ合理的な経営に努める。
</t>
    <rPh sb="68" eb="70">
      <t>サクテイ</t>
    </rPh>
    <phoneticPr fontId="4"/>
  </si>
  <si>
    <t xml:space="preserve">
・経費回収率は90％前後で推移しており、類似団体の平均値を上回っている。使用料収入確保のため、今後も未収金の回収に努める。
・汚水処理原価は全国平均を上回っている。しかし、維持管理費の削減について、今後も取り組んでいく。
・施設利用率は、個々の事情による使用中止など、人口減少によって利用率が下がっている。今後の高齢化や、人口減少により施設利用率のさらなる低下が懸念される。
・水洗化率は100％であり、本事業の目標は達成している。
</t>
    <rPh sb="159" eb="162">
      <t>コウレイカ</t>
    </rPh>
    <rPh sb="181" eb="183">
      <t>テイカ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</si>
</sst>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left" vertical="top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4E-4BB0-92D7-DD6058917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782784"/>
        <c:axId val="117793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14E-4BB0-92D7-DD6058917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82784"/>
        <c:axId val="117793152"/>
      </c:lineChart>
      <c:dateAx>
        <c:axId val="1177827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17793152"/>
        <c:crosses val="autoZero"/>
        <c:auto val="1"/>
        <c:lblOffset val="100"/>
        <c:baseTimeUnit val="years"/>
      </c:dateAx>
      <c:valAx>
        <c:axId val="117793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77827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79.52</c:v>
                </c:pt>
                <c:pt idx="1">
                  <c:v>78.31</c:v>
                </c:pt>
                <c:pt idx="2">
                  <c:v>95.18</c:v>
                </c:pt>
                <c:pt idx="3">
                  <c:v>43.33</c:v>
                </c:pt>
                <c:pt idx="4">
                  <c:v>41.9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2E-4CF8-9763-56120C4D0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147328"/>
        <c:axId val="1181536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61.79</c:v>
                </c:pt>
                <c:pt idx="1">
                  <c:v>59.94</c:v>
                </c:pt>
                <c:pt idx="2">
                  <c:v>59.64</c:v>
                </c:pt>
                <c:pt idx="3">
                  <c:v>58.19</c:v>
                </c:pt>
                <c:pt idx="4">
                  <c:v>56.52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A2E-4CF8-9763-56120C4D0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147328"/>
        <c:axId val="118153600"/>
      </c:lineChart>
      <c:dateAx>
        <c:axId val="1181473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18153600"/>
        <c:crosses val="autoZero"/>
        <c:auto val="1"/>
        <c:lblOffset val="100"/>
        <c:baseTimeUnit val="years"/>
      </c:dateAx>
      <c:valAx>
        <c:axId val="1181536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8147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B4-4949-9100-7B623937C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09152"/>
        <c:axId val="1182195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92.44</c:v>
                </c:pt>
                <c:pt idx="1">
                  <c:v>89.66</c:v>
                </c:pt>
                <c:pt idx="2">
                  <c:v>90.63</c:v>
                </c:pt>
                <c:pt idx="3">
                  <c:v>87.8</c:v>
                </c:pt>
                <c:pt idx="4">
                  <c:v>88.43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2B4-4949-9100-7B623937C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209152"/>
        <c:axId val="118219520"/>
      </c:lineChart>
      <c:dateAx>
        <c:axId val="1182091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18219520"/>
        <c:crosses val="autoZero"/>
        <c:auto val="1"/>
        <c:lblOffset val="100"/>
        <c:baseTimeUnit val="years"/>
      </c:dateAx>
      <c:valAx>
        <c:axId val="1182195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82091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7F-4536-A489-095F4FDD8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33088"/>
        <c:axId val="1176423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A7F-4536-A489-095F4FDD8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833088"/>
        <c:axId val="117642368"/>
      </c:lineChart>
      <c:dateAx>
        <c:axId val="1178330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17642368"/>
        <c:crosses val="autoZero"/>
        <c:auto val="1"/>
        <c:lblOffset val="100"/>
        <c:baseTimeUnit val="years"/>
      </c:dateAx>
      <c:valAx>
        <c:axId val="1176423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7833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F3-463D-8305-FDDB3DF35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652480"/>
        <c:axId val="117687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9F3-463D-8305-FDDB3DF35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52480"/>
        <c:axId val="117687424"/>
      </c:lineChart>
      <c:dateAx>
        <c:axId val="1176524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17687424"/>
        <c:crosses val="autoZero"/>
        <c:auto val="1"/>
        <c:lblOffset val="100"/>
        <c:baseTimeUnit val="years"/>
      </c:dateAx>
      <c:valAx>
        <c:axId val="117687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76524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22-41B0-9441-CA9D55A4C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53568"/>
        <c:axId val="117855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22-41B0-9441-CA9D55A4C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853568"/>
        <c:axId val="117855744"/>
      </c:lineChart>
      <c:dateAx>
        <c:axId val="1178535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17855744"/>
        <c:crosses val="autoZero"/>
        <c:auto val="1"/>
        <c:lblOffset val="100"/>
        <c:baseTimeUnit val="years"/>
      </c:dateAx>
      <c:valAx>
        <c:axId val="117855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78535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0D-4988-8EA4-D5DA1980D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967104"/>
        <c:axId val="1179774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80D-4988-8EA4-D5DA1980D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967104"/>
        <c:axId val="117977472"/>
      </c:lineChart>
      <c:dateAx>
        <c:axId val="1179671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17977472"/>
        <c:crosses val="autoZero"/>
        <c:auto val="1"/>
        <c:lblOffset val="100"/>
        <c:baseTimeUnit val="years"/>
      </c:dateAx>
      <c:valAx>
        <c:axId val="1179774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7967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0D-4409-9EAE-5C39B2377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000256"/>
        <c:axId val="1180065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F0D-4409-9EAE-5C39B2377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000256"/>
        <c:axId val="118006528"/>
      </c:lineChart>
      <c:dateAx>
        <c:axId val="1180002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18006528"/>
        <c:crosses val="autoZero"/>
        <c:auto val="1"/>
        <c:lblOffset val="100"/>
        <c:baseTimeUnit val="years"/>
      </c:dateAx>
      <c:valAx>
        <c:axId val="1180065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80002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 formatCode="#,##0.00;&quot;△&quot;#,##0.00;&quot;-&quot;">
                  <c:v>240.19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9FE-47A5-B25F-75D539330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311936"/>
        <c:axId val="118318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244.85</c:v>
                </c:pt>
                <c:pt idx="1">
                  <c:v>296.89</c:v>
                </c:pt>
                <c:pt idx="2">
                  <c:v>270.57</c:v>
                </c:pt>
                <c:pt idx="3">
                  <c:v>294.27</c:v>
                </c:pt>
                <c:pt idx="4">
                  <c:v>294.08999999999997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9FE-47A5-B25F-75D539330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311936"/>
        <c:axId val="118318208"/>
      </c:lineChart>
      <c:dateAx>
        <c:axId val="118311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18318208"/>
        <c:crosses val="autoZero"/>
        <c:auto val="1"/>
        <c:lblOffset val="100"/>
        <c:baseTimeUnit val="years"/>
      </c:dateAx>
      <c:valAx>
        <c:axId val="118318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8311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88.97</c:v>
                </c:pt>
                <c:pt idx="1">
                  <c:v>89.84</c:v>
                </c:pt>
                <c:pt idx="2">
                  <c:v>90.74</c:v>
                </c:pt>
                <c:pt idx="3">
                  <c:v>90.55</c:v>
                </c:pt>
                <c:pt idx="4">
                  <c:v>89.85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4D-4B11-95B6-1A9ACDFC7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328704"/>
        <c:axId val="1183513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64.78</c:v>
                </c:pt>
                <c:pt idx="1">
                  <c:v>63.06</c:v>
                </c:pt>
                <c:pt idx="2">
                  <c:v>62.5</c:v>
                </c:pt>
                <c:pt idx="3">
                  <c:v>60.59</c:v>
                </c:pt>
                <c:pt idx="4">
                  <c:v>60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84D-4B11-95B6-1A9ACDFC7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328704"/>
        <c:axId val="118351360"/>
      </c:lineChart>
      <c:dateAx>
        <c:axId val="1183287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18351360"/>
        <c:crosses val="autoZero"/>
        <c:auto val="1"/>
        <c:lblOffset val="100"/>
        <c:baseTimeUnit val="years"/>
      </c:dateAx>
      <c:valAx>
        <c:axId val="1183513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83287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411.04</c:v>
                </c:pt>
                <c:pt idx="1">
                  <c:v>407.38</c:v>
                </c:pt>
                <c:pt idx="2">
                  <c:v>332.97</c:v>
                </c:pt>
                <c:pt idx="3">
                  <c:v>346.77</c:v>
                </c:pt>
                <c:pt idx="4">
                  <c:v>358.32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3F-4E42-9D23-1081276E2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128640"/>
        <c:axId val="118130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250.21</c:v>
                </c:pt>
                <c:pt idx="1">
                  <c:v>264.77</c:v>
                </c:pt>
                <c:pt idx="2">
                  <c:v>269.33</c:v>
                </c:pt>
                <c:pt idx="3">
                  <c:v>280.23</c:v>
                </c:pt>
                <c:pt idx="4">
                  <c:v>282.70999999999998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33F-4E42-9D23-1081276E2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128640"/>
        <c:axId val="118130560"/>
      </c:lineChart>
      <c:dateAx>
        <c:axId val="1181286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18130560"/>
        <c:crosses val="autoZero"/>
        <c:auto val="1"/>
        <c:lblOffset val="100"/>
        <c:baseTimeUnit val="years"/>
      </c:dateAx>
      <c:valAx>
        <c:axId val="118130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81286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【310.14】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【83.38】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【56.80】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【286.17】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【57.71】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O1" zoomScaleNormal="100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9" t="s">
        <v>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</row>
    <row r="3" spans="1:78" ht="9.75" customHeight="1" x14ac:dyDescent="0.15">
      <c r="A3" s="2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</row>
    <row r="4" spans="1:78" ht="9.75" customHeight="1" x14ac:dyDescent="0.15">
      <c r="A4" s="2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0" t="str">
        <f>データ!H6</f>
        <v>広島県　東広島市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59" t="s">
        <v>1</v>
      </c>
      <c r="C7" s="59"/>
      <c r="D7" s="59"/>
      <c r="E7" s="59"/>
      <c r="F7" s="59"/>
      <c r="G7" s="59"/>
      <c r="H7" s="59"/>
      <c r="I7" s="59" t="s">
        <v>2</v>
      </c>
      <c r="J7" s="59"/>
      <c r="K7" s="59"/>
      <c r="L7" s="59"/>
      <c r="M7" s="59"/>
      <c r="N7" s="59"/>
      <c r="O7" s="59"/>
      <c r="P7" s="59" t="s">
        <v>3</v>
      </c>
      <c r="Q7" s="59"/>
      <c r="R7" s="59"/>
      <c r="S7" s="59"/>
      <c r="T7" s="59"/>
      <c r="U7" s="59"/>
      <c r="V7" s="59"/>
      <c r="W7" s="59" t="s">
        <v>4</v>
      </c>
      <c r="X7" s="59"/>
      <c r="Y7" s="59"/>
      <c r="Z7" s="59"/>
      <c r="AA7" s="59"/>
      <c r="AB7" s="59"/>
      <c r="AC7" s="59"/>
      <c r="AD7" s="59" t="s">
        <v>5</v>
      </c>
      <c r="AE7" s="59"/>
      <c r="AF7" s="59"/>
      <c r="AG7" s="59"/>
      <c r="AH7" s="59"/>
      <c r="AI7" s="59"/>
      <c r="AJ7" s="59"/>
      <c r="AK7" s="3"/>
      <c r="AL7" s="59" t="s">
        <v>6</v>
      </c>
      <c r="AM7" s="59"/>
      <c r="AN7" s="59"/>
      <c r="AO7" s="59"/>
      <c r="AP7" s="59"/>
      <c r="AQ7" s="59"/>
      <c r="AR7" s="59"/>
      <c r="AS7" s="59"/>
      <c r="AT7" s="59" t="s">
        <v>7</v>
      </c>
      <c r="AU7" s="59"/>
      <c r="AV7" s="59"/>
      <c r="AW7" s="59"/>
      <c r="AX7" s="59"/>
      <c r="AY7" s="59"/>
      <c r="AZ7" s="59"/>
      <c r="BA7" s="59"/>
      <c r="BB7" s="59" t="s">
        <v>8</v>
      </c>
      <c r="BC7" s="59"/>
      <c r="BD7" s="59"/>
      <c r="BE7" s="59"/>
      <c r="BF7" s="59"/>
      <c r="BG7" s="59"/>
      <c r="BH7" s="59"/>
      <c r="BI7" s="59"/>
      <c r="BJ7" s="3"/>
      <c r="BK7" s="3"/>
      <c r="BL7" s="62" t="s">
        <v>9</v>
      </c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4"/>
    </row>
    <row r="8" spans="1:78" ht="18.75" customHeight="1" x14ac:dyDescent="0.15">
      <c r="A8" s="2"/>
      <c r="B8" s="65" t="str">
        <f>データ!I6</f>
        <v>法非適用</v>
      </c>
      <c r="C8" s="65"/>
      <c r="D8" s="65"/>
      <c r="E8" s="65"/>
      <c r="F8" s="65"/>
      <c r="G8" s="65"/>
      <c r="H8" s="65"/>
      <c r="I8" s="65" t="str">
        <f>データ!J6</f>
        <v>下水道事業</v>
      </c>
      <c r="J8" s="65"/>
      <c r="K8" s="65"/>
      <c r="L8" s="65"/>
      <c r="M8" s="65"/>
      <c r="N8" s="65"/>
      <c r="O8" s="65"/>
      <c r="P8" s="65" t="str">
        <f>データ!K6</f>
        <v>特定地域生活排水処理</v>
      </c>
      <c r="Q8" s="65"/>
      <c r="R8" s="65"/>
      <c r="S8" s="65"/>
      <c r="T8" s="65"/>
      <c r="U8" s="65"/>
      <c r="V8" s="65"/>
      <c r="W8" s="65" t="str">
        <f>データ!L6</f>
        <v>K2</v>
      </c>
      <c r="X8" s="65"/>
      <c r="Y8" s="65"/>
      <c r="Z8" s="65"/>
      <c r="AA8" s="65"/>
      <c r="AB8" s="65"/>
      <c r="AC8" s="65"/>
      <c r="AD8" s="66" t="str">
        <f>データ!$M$6</f>
        <v>非設置</v>
      </c>
      <c r="AE8" s="66"/>
      <c r="AF8" s="66"/>
      <c r="AG8" s="66"/>
      <c r="AH8" s="66"/>
      <c r="AI8" s="66"/>
      <c r="AJ8" s="66"/>
      <c r="AK8" s="3"/>
      <c r="AL8" s="54">
        <f>データ!S6</f>
        <v>189039</v>
      </c>
      <c r="AM8" s="54"/>
      <c r="AN8" s="54"/>
      <c r="AO8" s="54"/>
      <c r="AP8" s="54"/>
      <c r="AQ8" s="54"/>
      <c r="AR8" s="54"/>
      <c r="AS8" s="54"/>
      <c r="AT8" s="53">
        <f>データ!T6</f>
        <v>635.15</v>
      </c>
      <c r="AU8" s="53"/>
      <c r="AV8" s="53"/>
      <c r="AW8" s="53"/>
      <c r="AX8" s="53"/>
      <c r="AY8" s="53"/>
      <c r="AZ8" s="53"/>
      <c r="BA8" s="53"/>
      <c r="BB8" s="53">
        <f>データ!U6</f>
        <v>297.63</v>
      </c>
      <c r="BC8" s="53"/>
      <c r="BD8" s="53"/>
      <c r="BE8" s="53"/>
      <c r="BF8" s="53"/>
      <c r="BG8" s="53"/>
      <c r="BH8" s="53"/>
      <c r="BI8" s="53"/>
      <c r="BJ8" s="3"/>
      <c r="BK8" s="3"/>
      <c r="BL8" s="67" t="s">
        <v>10</v>
      </c>
      <c r="BM8" s="68"/>
      <c r="BN8" s="57" t="s">
        <v>11</v>
      </c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8"/>
    </row>
    <row r="9" spans="1:78" ht="18.75" customHeight="1" x14ac:dyDescent="0.15">
      <c r="A9" s="2"/>
      <c r="B9" s="59" t="s">
        <v>12</v>
      </c>
      <c r="C9" s="59"/>
      <c r="D9" s="59"/>
      <c r="E9" s="59"/>
      <c r="F9" s="59"/>
      <c r="G9" s="59"/>
      <c r="H9" s="59"/>
      <c r="I9" s="59" t="s">
        <v>13</v>
      </c>
      <c r="J9" s="59"/>
      <c r="K9" s="59"/>
      <c r="L9" s="59"/>
      <c r="M9" s="59"/>
      <c r="N9" s="59"/>
      <c r="O9" s="59"/>
      <c r="P9" s="59" t="s">
        <v>14</v>
      </c>
      <c r="Q9" s="59"/>
      <c r="R9" s="59"/>
      <c r="S9" s="59"/>
      <c r="T9" s="59"/>
      <c r="U9" s="59"/>
      <c r="V9" s="59"/>
      <c r="W9" s="59" t="s">
        <v>15</v>
      </c>
      <c r="X9" s="59"/>
      <c r="Y9" s="59"/>
      <c r="Z9" s="59"/>
      <c r="AA9" s="59"/>
      <c r="AB9" s="59"/>
      <c r="AC9" s="59"/>
      <c r="AD9" s="59" t="s">
        <v>16</v>
      </c>
      <c r="AE9" s="59"/>
      <c r="AF9" s="59"/>
      <c r="AG9" s="59"/>
      <c r="AH9" s="59"/>
      <c r="AI9" s="59"/>
      <c r="AJ9" s="59"/>
      <c r="AK9" s="3"/>
      <c r="AL9" s="59" t="s">
        <v>17</v>
      </c>
      <c r="AM9" s="59"/>
      <c r="AN9" s="59"/>
      <c r="AO9" s="59"/>
      <c r="AP9" s="59"/>
      <c r="AQ9" s="59"/>
      <c r="AR9" s="59"/>
      <c r="AS9" s="59"/>
      <c r="AT9" s="59" t="s">
        <v>18</v>
      </c>
      <c r="AU9" s="59"/>
      <c r="AV9" s="59"/>
      <c r="AW9" s="59"/>
      <c r="AX9" s="59"/>
      <c r="AY9" s="59"/>
      <c r="AZ9" s="59"/>
      <c r="BA9" s="59"/>
      <c r="BB9" s="59" t="s">
        <v>19</v>
      </c>
      <c r="BC9" s="59"/>
      <c r="BD9" s="59"/>
      <c r="BE9" s="59"/>
      <c r="BF9" s="59"/>
      <c r="BG9" s="59"/>
      <c r="BH9" s="59"/>
      <c r="BI9" s="59"/>
      <c r="BJ9" s="3"/>
      <c r="BK9" s="3"/>
      <c r="BL9" s="60" t="s">
        <v>20</v>
      </c>
      <c r="BM9" s="61"/>
      <c r="BN9" s="51" t="s">
        <v>21</v>
      </c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2"/>
    </row>
    <row r="10" spans="1:78" ht="18.75" customHeight="1" x14ac:dyDescent="0.15">
      <c r="A10" s="2"/>
      <c r="B10" s="53" t="str">
        <f>データ!N6</f>
        <v>-</v>
      </c>
      <c r="C10" s="53"/>
      <c r="D10" s="53"/>
      <c r="E10" s="53"/>
      <c r="F10" s="53"/>
      <c r="G10" s="53"/>
      <c r="H10" s="53"/>
      <c r="I10" s="53" t="str">
        <f>データ!O6</f>
        <v>該当数値なし</v>
      </c>
      <c r="J10" s="53"/>
      <c r="K10" s="53"/>
      <c r="L10" s="53"/>
      <c r="M10" s="53"/>
      <c r="N10" s="53"/>
      <c r="O10" s="53"/>
      <c r="P10" s="53">
        <f>データ!P6</f>
        <v>0.16</v>
      </c>
      <c r="Q10" s="53"/>
      <c r="R10" s="53"/>
      <c r="S10" s="53"/>
      <c r="T10" s="53"/>
      <c r="U10" s="53"/>
      <c r="V10" s="53"/>
      <c r="W10" s="53">
        <f>データ!Q6</f>
        <v>100</v>
      </c>
      <c r="X10" s="53"/>
      <c r="Y10" s="53"/>
      <c r="Z10" s="53"/>
      <c r="AA10" s="53"/>
      <c r="AB10" s="53"/>
      <c r="AC10" s="53"/>
      <c r="AD10" s="54">
        <f>データ!R6</f>
        <v>5120</v>
      </c>
      <c r="AE10" s="54"/>
      <c r="AF10" s="54"/>
      <c r="AG10" s="54"/>
      <c r="AH10" s="54"/>
      <c r="AI10" s="54"/>
      <c r="AJ10" s="54"/>
      <c r="AK10" s="2"/>
      <c r="AL10" s="54">
        <f>データ!V6</f>
        <v>300</v>
      </c>
      <c r="AM10" s="54"/>
      <c r="AN10" s="54"/>
      <c r="AO10" s="54"/>
      <c r="AP10" s="54"/>
      <c r="AQ10" s="54"/>
      <c r="AR10" s="54"/>
      <c r="AS10" s="54"/>
      <c r="AT10" s="53">
        <f>データ!W6</f>
        <v>13.43</v>
      </c>
      <c r="AU10" s="53"/>
      <c r="AV10" s="53"/>
      <c r="AW10" s="53"/>
      <c r="AX10" s="53"/>
      <c r="AY10" s="53"/>
      <c r="AZ10" s="53"/>
      <c r="BA10" s="53"/>
      <c r="BB10" s="53">
        <f>データ!X6</f>
        <v>22.34</v>
      </c>
      <c r="BC10" s="53"/>
      <c r="BD10" s="53"/>
      <c r="BE10" s="53"/>
      <c r="BF10" s="53"/>
      <c r="BG10" s="53"/>
      <c r="BH10" s="53"/>
      <c r="BI10" s="53"/>
      <c r="BJ10" s="2"/>
      <c r="BK10" s="2"/>
      <c r="BL10" s="55" t="s">
        <v>22</v>
      </c>
      <c r="BM10" s="56"/>
      <c r="BN10" s="44" t="s">
        <v>23</v>
      </c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46" t="s">
        <v>24</v>
      </c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</row>
    <row r="14" spans="1:78" ht="13.5" customHeight="1" x14ac:dyDescent="0.15">
      <c r="A14" s="2"/>
      <c r="B14" s="48" t="s">
        <v>25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50"/>
      <c r="BK14" s="2"/>
      <c r="BL14" s="37" t="s">
        <v>26</v>
      </c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9"/>
    </row>
    <row r="15" spans="1:78" ht="13.5" customHeight="1" x14ac:dyDescent="0.15">
      <c r="A15" s="2"/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6"/>
      <c r="BK15" s="2"/>
      <c r="BL15" s="40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2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9" t="s">
        <v>120</v>
      </c>
      <c r="BM16" s="79"/>
      <c r="BN16" s="79"/>
      <c r="BO16" s="79"/>
      <c r="BP16" s="79"/>
      <c r="BQ16" s="79"/>
      <c r="BR16" s="79"/>
      <c r="BS16" s="79"/>
      <c r="BT16" s="79"/>
      <c r="BU16" s="79"/>
      <c r="BV16" s="79"/>
      <c r="BW16" s="79"/>
      <c r="BX16" s="79"/>
      <c r="BY16" s="79"/>
      <c r="BZ16" s="30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30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30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30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30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30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30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9"/>
      <c r="BM23" s="79"/>
      <c r="BN23" s="79"/>
      <c r="BO23" s="79"/>
      <c r="BP23" s="79"/>
      <c r="BQ23" s="79"/>
      <c r="BR23" s="79"/>
      <c r="BS23" s="79"/>
      <c r="BT23" s="79"/>
      <c r="BU23" s="79"/>
      <c r="BV23" s="79"/>
      <c r="BW23" s="79"/>
      <c r="BX23" s="79"/>
      <c r="BY23" s="79"/>
      <c r="BZ23" s="30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  <c r="BZ24" s="30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30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30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30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30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30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30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30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30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30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30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30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30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30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30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30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30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30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30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9"/>
      <c r="BM43" s="79"/>
      <c r="BN43" s="79"/>
      <c r="BO43" s="79"/>
      <c r="BP43" s="79"/>
      <c r="BQ43" s="79"/>
      <c r="BR43" s="79"/>
      <c r="BS43" s="79"/>
      <c r="BT43" s="79"/>
      <c r="BU43" s="79"/>
      <c r="BV43" s="79"/>
      <c r="BW43" s="79"/>
      <c r="BX43" s="79"/>
      <c r="BY43" s="79"/>
      <c r="BZ43" s="30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1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3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7" t="s">
        <v>27</v>
      </c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9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0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2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9" t="s">
        <v>118</v>
      </c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30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9"/>
      <c r="BM48" s="79"/>
      <c r="BN48" s="79"/>
      <c r="BO48" s="79"/>
      <c r="BP48" s="79"/>
      <c r="BQ48" s="79"/>
      <c r="BR48" s="79"/>
      <c r="BS48" s="79"/>
      <c r="BT48" s="79"/>
      <c r="BU48" s="79"/>
      <c r="BV48" s="79"/>
      <c r="BW48" s="79"/>
      <c r="BX48" s="79"/>
      <c r="BY48" s="79"/>
      <c r="BZ48" s="30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30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30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30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30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9"/>
      <c r="BM53" s="79"/>
      <c r="BN53" s="79"/>
      <c r="BO53" s="79"/>
      <c r="BP53" s="79"/>
      <c r="BQ53" s="79"/>
      <c r="BR53" s="79"/>
      <c r="BS53" s="79"/>
      <c r="BT53" s="79"/>
      <c r="BU53" s="79"/>
      <c r="BV53" s="79"/>
      <c r="BW53" s="79"/>
      <c r="BX53" s="79"/>
      <c r="BY53" s="79"/>
      <c r="BZ53" s="30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30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79"/>
      <c r="BZ55" s="30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30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9"/>
      <c r="BM57" s="79"/>
      <c r="BN57" s="79"/>
      <c r="BO57" s="79"/>
      <c r="BP57" s="79"/>
      <c r="BQ57" s="79"/>
      <c r="BR57" s="79"/>
      <c r="BS57" s="79"/>
      <c r="BT57" s="79"/>
      <c r="BU57" s="79"/>
      <c r="BV57" s="79"/>
      <c r="BW57" s="79"/>
      <c r="BX57" s="79"/>
      <c r="BY57" s="79"/>
      <c r="BZ57" s="30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9"/>
      <c r="BM58" s="79"/>
      <c r="BN58" s="79"/>
      <c r="BO58" s="79"/>
      <c r="BP58" s="79"/>
      <c r="BQ58" s="79"/>
      <c r="BR58" s="79"/>
      <c r="BS58" s="79"/>
      <c r="BT58" s="79"/>
      <c r="BU58" s="79"/>
      <c r="BV58" s="79"/>
      <c r="BW58" s="79"/>
      <c r="BX58" s="79"/>
      <c r="BY58" s="79"/>
      <c r="BZ58" s="30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9"/>
      <c r="BM59" s="79"/>
      <c r="BN59" s="79"/>
      <c r="BO59" s="79"/>
      <c r="BP59" s="79"/>
      <c r="BQ59" s="79"/>
      <c r="BR59" s="79"/>
      <c r="BS59" s="79"/>
      <c r="BT59" s="79"/>
      <c r="BU59" s="79"/>
      <c r="BV59" s="79"/>
      <c r="BW59" s="79"/>
      <c r="BX59" s="79"/>
      <c r="BY59" s="79"/>
      <c r="BZ59" s="30"/>
    </row>
    <row r="60" spans="1:78" ht="13.5" customHeight="1" x14ac:dyDescent="0.15">
      <c r="A60" s="2"/>
      <c r="B60" s="34" t="s">
        <v>28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6"/>
      <c r="BK60" s="2"/>
      <c r="BL60" s="29"/>
      <c r="BM60" s="79"/>
      <c r="BN60" s="79"/>
      <c r="BO60" s="79"/>
      <c r="BP60" s="79"/>
      <c r="BQ60" s="79"/>
      <c r="BR60" s="79"/>
      <c r="BS60" s="79"/>
      <c r="BT60" s="79"/>
      <c r="BU60" s="79"/>
      <c r="BV60" s="79"/>
      <c r="BW60" s="79"/>
      <c r="BX60" s="79"/>
      <c r="BY60" s="79"/>
      <c r="BZ60" s="30"/>
    </row>
    <row r="61" spans="1:78" ht="13.5" customHeight="1" x14ac:dyDescent="0.15">
      <c r="A61" s="2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6"/>
      <c r="BK61" s="2"/>
      <c r="BL61" s="29"/>
      <c r="BM61" s="79"/>
      <c r="BN61" s="79"/>
      <c r="BO61" s="79"/>
      <c r="BP61" s="79"/>
      <c r="BQ61" s="79"/>
      <c r="BR61" s="79"/>
      <c r="BS61" s="79"/>
      <c r="BT61" s="79"/>
      <c r="BU61" s="79"/>
      <c r="BV61" s="79"/>
      <c r="BW61" s="79"/>
      <c r="BX61" s="79"/>
      <c r="BY61" s="79"/>
      <c r="BZ61" s="30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9"/>
      <c r="BM62" s="79"/>
      <c r="BN62" s="79"/>
      <c r="BO62" s="79"/>
      <c r="BP62" s="79"/>
      <c r="BQ62" s="79"/>
      <c r="BR62" s="79"/>
      <c r="BS62" s="79"/>
      <c r="BT62" s="79"/>
      <c r="BU62" s="79"/>
      <c r="BV62" s="79"/>
      <c r="BW62" s="79"/>
      <c r="BX62" s="79"/>
      <c r="BY62" s="79"/>
      <c r="BZ62" s="30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1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3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7" t="s">
        <v>29</v>
      </c>
      <c r="BM64" s="38"/>
      <c r="BN64" s="38"/>
      <c r="BO64" s="38"/>
      <c r="BP64" s="38"/>
      <c r="BQ64" s="38"/>
      <c r="BR64" s="38"/>
      <c r="BS64" s="38"/>
      <c r="BT64" s="38"/>
      <c r="BU64" s="38"/>
      <c r="BV64" s="38"/>
      <c r="BW64" s="38"/>
      <c r="BX64" s="38"/>
      <c r="BY64" s="38"/>
      <c r="BZ64" s="39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0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2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9" t="s">
        <v>119</v>
      </c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30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9"/>
      <c r="BM67" s="79"/>
      <c r="BN67" s="79"/>
      <c r="BO67" s="79"/>
      <c r="BP67" s="79"/>
      <c r="BQ67" s="79"/>
      <c r="BR67" s="79"/>
      <c r="BS67" s="79"/>
      <c r="BT67" s="79"/>
      <c r="BU67" s="79"/>
      <c r="BV67" s="79"/>
      <c r="BW67" s="79"/>
      <c r="BX67" s="79"/>
      <c r="BY67" s="79"/>
      <c r="BZ67" s="30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9"/>
      <c r="BM68" s="79"/>
      <c r="BN68" s="79"/>
      <c r="BO68" s="79"/>
      <c r="BP68" s="79"/>
      <c r="BQ68" s="79"/>
      <c r="BR68" s="79"/>
      <c r="BS68" s="79"/>
      <c r="BT68" s="79"/>
      <c r="BU68" s="79"/>
      <c r="BV68" s="79"/>
      <c r="BW68" s="79"/>
      <c r="BX68" s="79"/>
      <c r="BY68" s="79"/>
      <c r="BZ68" s="30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30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30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9"/>
      <c r="BM71" s="79"/>
      <c r="BN71" s="79"/>
      <c r="BO71" s="79"/>
      <c r="BP71" s="79"/>
      <c r="BQ71" s="79"/>
      <c r="BR71" s="79"/>
      <c r="BS71" s="79"/>
      <c r="BT71" s="79"/>
      <c r="BU71" s="79"/>
      <c r="BV71" s="79"/>
      <c r="BW71" s="79"/>
      <c r="BX71" s="79"/>
      <c r="BY71" s="79"/>
      <c r="BZ71" s="30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9"/>
      <c r="BM72" s="79"/>
      <c r="BN72" s="79"/>
      <c r="BO72" s="79"/>
      <c r="BP72" s="79"/>
      <c r="BQ72" s="79"/>
      <c r="BR72" s="79"/>
      <c r="BS72" s="79"/>
      <c r="BT72" s="79"/>
      <c r="BU72" s="79"/>
      <c r="BV72" s="79"/>
      <c r="BW72" s="79"/>
      <c r="BX72" s="79"/>
      <c r="BY72" s="79"/>
      <c r="BZ72" s="30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9"/>
      <c r="BM73" s="79"/>
      <c r="BN73" s="79"/>
      <c r="BO73" s="79"/>
      <c r="BP73" s="79"/>
      <c r="BQ73" s="79"/>
      <c r="BR73" s="79"/>
      <c r="BS73" s="79"/>
      <c r="BT73" s="79"/>
      <c r="BU73" s="79"/>
      <c r="BV73" s="79"/>
      <c r="BW73" s="79"/>
      <c r="BX73" s="79"/>
      <c r="BY73" s="79"/>
      <c r="BZ73" s="30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9"/>
      <c r="BM74" s="79"/>
      <c r="BN74" s="79"/>
      <c r="BO74" s="79"/>
      <c r="BP74" s="79"/>
      <c r="BQ74" s="79"/>
      <c r="BR74" s="79"/>
      <c r="BS74" s="79"/>
      <c r="BT74" s="79"/>
      <c r="BU74" s="79"/>
      <c r="BV74" s="79"/>
      <c r="BW74" s="79"/>
      <c r="BX74" s="79"/>
      <c r="BY74" s="79"/>
      <c r="BZ74" s="30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9"/>
      <c r="BM75" s="79"/>
      <c r="BN75" s="79"/>
      <c r="BO75" s="79"/>
      <c r="BP75" s="79"/>
      <c r="BQ75" s="79"/>
      <c r="BR75" s="79"/>
      <c r="BS75" s="79"/>
      <c r="BT75" s="79"/>
      <c r="BU75" s="79"/>
      <c r="BV75" s="79"/>
      <c r="BW75" s="79"/>
      <c r="BX75" s="79"/>
      <c r="BY75" s="79"/>
      <c r="BZ75" s="30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9"/>
      <c r="BM76" s="79"/>
      <c r="BN76" s="79"/>
      <c r="BO76" s="79"/>
      <c r="BP76" s="79"/>
      <c r="BQ76" s="79"/>
      <c r="BR76" s="79"/>
      <c r="BS76" s="79"/>
      <c r="BT76" s="79"/>
      <c r="BU76" s="79"/>
      <c r="BV76" s="79"/>
      <c r="BW76" s="79"/>
      <c r="BX76" s="79"/>
      <c r="BY76" s="79"/>
      <c r="BZ76" s="30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9"/>
      <c r="BM77" s="79"/>
      <c r="BN77" s="79"/>
      <c r="BO77" s="79"/>
      <c r="BP77" s="79"/>
      <c r="BQ77" s="79"/>
      <c r="BR77" s="79"/>
      <c r="BS77" s="79"/>
      <c r="BT77" s="79"/>
      <c r="BU77" s="79"/>
      <c r="BV77" s="79"/>
      <c r="BW77" s="79"/>
      <c r="BX77" s="79"/>
      <c r="BY77" s="79"/>
      <c r="BZ77" s="30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9"/>
      <c r="BM78" s="79"/>
      <c r="BN78" s="79"/>
      <c r="BO78" s="79"/>
      <c r="BP78" s="79"/>
      <c r="BQ78" s="79"/>
      <c r="BR78" s="79"/>
      <c r="BS78" s="79"/>
      <c r="BT78" s="79"/>
      <c r="BU78" s="79"/>
      <c r="BV78" s="79"/>
      <c r="BW78" s="79"/>
      <c r="BX78" s="79"/>
      <c r="BY78" s="79"/>
      <c r="BZ78" s="30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9"/>
      <c r="BM79" s="79"/>
      <c r="BN79" s="79"/>
      <c r="BO79" s="79"/>
      <c r="BP79" s="79"/>
      <c r="BQ79" s="79"/>
      <c r="BR79" s="79"/>
      <c r="BS79" s="79"/>
      <c r="BT79" s="79"/>
      <c r="BU79" s="79"/>
      <c r="BV79" s="79"/>
      <c r="BW79" s="79"/>
      <c r="BX79" s="79"/>
      <c r="BY79" s="79"/>
      <c r="BZ79" s="30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9"/>
      <c r="BM80" s="79"/>
      <c r="BN80" s="79"/>
      <c r="BO80" s="79"/>
      <c r="BP80" s="79"/>
      <c r="BQ80" s="79"/>
      <c r="BR80" s="79"/>
      <c r="BS80" s="79"/>
      <c r="BT80" s="79"/>
      <c r="BU80" s="79"/>
      <c r="BV80" s="79"/>
      <c r="BW80" s="79"/>
      <c r="BX80" s="79"/>
      <c r="BY80" s="79"/>
      <c r="BZ80" s="30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9"/>
      <c r="BM81" s="79"/>
      <c r="BN81" s="79"/>
      <c r="BO81" s="79"/>
      <c r="BP81" s="79"/>
      <c r="BQ81" s="79"/>
      <c r="BR81" s="79"/>
      <c r="BS81" s="79"/>
      <c r="BT81" s="79"/>
      <c r="BU81" s="79"/>
      <c r="BV81" s="79"/>
      <c r="BW81" s="79"/>
      <c r="BX81" s="79"/>
      <c r="BY81" s="79"/>
      <c r="BZ81" s="30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1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3"/>
    </row>
    <row r="83" spans="1:78" x14ac:dyDescent="0.15">
      <c r="C83" s="43" t="s">
        <v>30</v>
      </c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</row>
    <row r="84" spans="1:78" x14ac:dyDescent="0.15">
      <c r="C84" s="2"/>
    </row>
    <row r="85" spans="1:78" hidden="1" x14ac:dyDescent="0.15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15">
      <c r="B86" s="12"/>
      <c r="C86" s="12"/>
      <c r="D86" s="12"/>
      <c r="E86" s="12" t="str">
        <f>データ!AI6</f>
        <v/>
      </c>
      <c r="F86" s="12" t="s">
        <v>43</v>
      </c>
      <c r="G86" s="12" t="s">
        <v>43</v>
      </c>
      <c r="H86" s="12" t="str">
        <f>データ!BP6</f>
        <v>【310.14】</v>
      </c>
      <c r="I86" s="12" t="str">
        <f>データ!CA6</f>
        <v>【57.71】</v>
      </c>
      <c r="J86" s="12" t="str">
        <f>データ!CL6</f>
        <v>【286.17】</v>
      </c>
      <c r="K86" s="12" t="str">
        <f>データ!CW6</f>
        <v>【56.80】</v>
      </c>
      <c r="L86" s="12" t="str">
        <f>データ!DH6</f>
        <v>【83.38】</v>
      </c>
      <c r="M86" s="12" t="s">
        <v>43</v>
      </c>
      <c r="N86" s="12" t="s">
        <v>43</v>
      </c>
      <c r="O86" s="12" t="str">
        <f>データ!EO6</f>
        <v>【-】</v>
      </c>
    </row>
  </sheetData>
  <sheetProtection algorithmName="SHA-512" hashValue="JBx6cPjSCmA9SjTzoa5ozK6IDU4UhphkOoOX+3wFYve4jwum+Sm2Rf77YKAROBn7TQoE6cnIRvVXZtuRKLNv4g==" saltValue="c5lfxwAkrM9tRMb2MTE+cw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N8:BY8"/>
    <mergeCell ref="B9:H9"/>
    <mergeCell ref="I9:O9"/>
    <mergeCell ref="P9:V9"/>
    <mergeCell ref="W9:AC9"/>
    <mergeCell ref="AD9:AJ9"/>
    <mergeCell ref="AL9:AS9"/>
    <mergeCell ref="AT9:BA9"/>
    <mergeCell ref="BB9:BI9"/>
    <mergeCell ref="BL9:BM9"/>
    <mergeCell ref="BL45:BZ46"/>
    <mergeCell ref="BN9:BY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44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15">
      <c r="A2" s="14" t="s">
        <v>45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15">
      <c r="A3" s="14" t="s">
        <v>46</v>
      </c>
      <c r="B3" s="15" t="s">
        <v>47</v>
      </c>
      <c r="C3" s="15" t="s">
        <v>48</v>
      </c>
      <c r="D3" s="15" t="s">
        <v>49</v>
      </c>
      <c r="E3" s="15" t="s">
        <v>50</v>
      </c>
      <c r="F3" s="15" t="s">
        <v>51</v>
      </c>
      <c r="G3" s="15" t="s">
        <v>52</v>
      </c>
      <c r="H3" s="72" t="s">
        <v>53</v>
      </c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4"/>
      <c r="Y3" s="78" t="s">
        <v>54</v>
      </c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 t="s">
        <v>55</v>
      </c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</row>
    <row r="4" spans="1:145" x14ac:dyDescent="0.15">
      <c r="A4" s="14" t="s">
        <v>56</v>
      </c>
      <c r="B4" s="16"/>
      <c r="C4" s="16"/>
      <c r="D4" s="16"/>
      <c r="E4" s="16"/>
      <c r="F4" s="16"/>
      <c r="G4" s="16"/>
      <c r="H4" s="75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7"/>
      <c r="Y4" s="71" t="s">
        <v>57</v>
      </c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 t="s">
        <v>58</v>
      </c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 t="s">
        <v>59</v>
      </c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 t="s">
        <v>60</v>
      </c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 t="s">
        <v>61</v>
      </c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 t="s">
        <v>62</v>
      </c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 t="s">
        <v>63</v>
      </c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 t="s">
        <v>64</v>
      </c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 t="s">
        <v>65</v>
      </c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 t="s">
        <v>66</v>
      </c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 t="s">
        <v>67</v>
      </c>
      <c r="EF4" s="71"/>
      <c r="EG4" s="71"/>
      <c r="EH4" s="71"/>
      <c r="EI4" s="71"/>
      <c r="EJ4" s="71"/>
      <c r="EK4" s="71"/>
      <c r="EL4" s="71"/>
      <c r="EM4" s="71"/>
      <c r="EN4" s="71"/>
      <c r="EO4" s="71"/>
    </row>
    <row r="5" spans="1:145" x14ac:dyDescent="0.15">
      <c r="A5" s="14" t="s">
        <v>68</v>
      </c>
      <c r="B5" s="17"/>
      <c r="C5" s="17"/>
      <c r="D5" s="17"/>
      <c r="E5" s="17"/>
      <c r="F5" s="17"/>
      <c r="G5" s="17"/>
      <c r="H5" s="18" t="s">
        <v>69</v>
      </c>
      <c r="I5" s="18" t="s">
        <v>70</v>
      </c>
      <c r="J5" s="18" t="s">
        <v>71</v>
      </c>
      <c r="K5" s="18" t="s">
        <v>72</v>
      </c>
      <c r="L5" s="18" t="s">
        <v>73</v>
      </c>
      <c r="M5" s="18" t="s">
        <v>5</v>
      </c>
      <c r="N5" s="18" t="s">
        <v>74</v>
      </c>
      <c r="O5" s="18" t="s">
        <v>75</v>
      </c>
      <c r="P5" s="18" t="s">
        <v>76</v>
      </c>
      <c r="Q5" s="18" t="s">
        <v>77</v>
      </c>
      <c r="R5" s="18" t="s">
        <v>78</v>
      </c>
      <c r="S5" s="18" t="s">
        <v>79</v>
      </c>
      <c r="T5" s="18" t="s">
        <v>80</v>
      </c>
      <c r="U5" s="18" t="s">
        <v>81</v>
      </c>
      <c r="V5" s="18" t="s">
        <v>82</v>
      </c>
      <c r="W5" s="18" t="s">
        <v>83</v>
      </c>
      <c r="X5" s="18" t="s">
        <v>84</v>
      </c>
      <c r="Y5" s="18" t="s">
        <v>85</v>
      </c>
      <c r="Z5" s="18" t="s">
        <v>86</v>
      </c>
      <c r="AA5" s="18" t="s">
        <v>87</v>
      </c>
      <c r="AB5" s="18" t="s">
        <v>88</v>
      </c>
      <c r="AC5" s="18" t="s">
        <v>89</v>
      </c>
      <c r="AD5" s="18" t="s">
        <v>90</v>
      </c>
      <c r="AE5" s="18" t="s">
        <v>91</v>
      </c>
      <c r="AF5" s="18" t="s">
        <v>92</v>
      </c>
      <c r="AG5" s="18" t="s">
        <v>93</v>
      </c>
      <c r="AH5" s="18" t="s">
        <v>94</v>
      </c>
      <c r="AI5" s="18" t="s">
        <v>31</v>
      </c>
      <c r="AJ5" s="18" t="s">
        <v>85</v>
      </c>
      <c r="AK5" s="18" t="s">
        <v>86</v>
      </c>
      <c r="AL5" s="18" t="s">
        <v>87</v>
      </c>
      <c r="AM5" s="18" t="s">
        <v>88</v>
      </c>
      <c r="AN5" s="18" t="s">
        <v>89</v>
      </c>
      <c r="AO5" s="18" t="s">
        <v>90</v>
      </c>
      <c r="AP5" s="18" t="s">
        <v>91</v>
      </c>
      <c r="AQ5" s="18" t="s">
        <v>92</v>
      </c>
      <c r="AR5" s="18" t="s">
        <v>93</v>
      </c>
      <c r="AS5" s="18" t="s">
        <v>94</v>
      </c>
      <c r="AT5" s="18" t="s">
        <v>95</v>
      </c>
      <c r="AU5" s="18" t="s">
        <v>85</v>
      </c>
      <c r="AV5" s="18" t="s">
        <v>86</v>
      </c>
      <c r="AW5" s="18" t="s">
        <v>87</v>
      </c>
      <c r="AX5" s="18" t="s">
        <v>88</v>
      </c>
      <c r="AY5" s="18" t="s">
        <v>89</v>
      </c>
      <c r="AZ5" s="18" t="s">
        <v>90</v>
      </c>
      <c r="BA5" s="18" t="s">
        <v>91</v>
      </c>
      <c r="BB5" s="18" t="s">
        <v>92</v>
      </c>
      <c r="BC5" s="18" t="s">
        <v>93</v>
      </c>
      <c r="BD5" s="18" t="s">
        <v>94</v>
      </c>
      <c r="BE5" s="18" t="s">
        <v>95</v>
      </c>
      <c r="BF5" s="18" t="s">
        <v>85</v>
      </c>
      <c r="BG5" s="18" t="s">
        <v>86</v>
      </c>
      <c r="BH5" s="18" t="s">
        <v>87</v>
      </c>
      <c r="BI5" s="18" t="s">
        <v>88</v>
      </c>
      <c r="BJ5" s="18" t="s">
        <v>89</v>
      </c>
      <c r="BK5" s="18" t="s">
        <v>90</v>
      </c>
      <c r="BL5" s="18" t="s">
        <v>91</v>
      </c>
      <c r="BM5" s="18" t="s">
        <v>92</v>
      </c>
      <c r="BN5" s="18" t="s">
        <v>93</v>
      </c>
      <c r="BO5" s="18" t="s">
        <v>94</v>
      </c>
      <c r="BP5" s="18" t="s">
        <v>95</v>
      </c>
      <c r="BQ5" s="18" t="s">
        <v>85</v>
      </c>
      <c r="BR5" s="18" t="s">
        <v>86</v>
      </c>
      <c r="BS5" s="18" t="s">
        <v>87</v>
      </c>
      <c r="BT5" s="18" t="s">
        <v>88</v>
      </c>
      <c r="BU5" s="18" t="s">
        <v>89</v>
      </c>
      <c r="BV5" s="18" t="s">
        <v>90</v>
      </c>
      <c r="BW5" s="18" t="s">
        <v>91</v>
      </c>
      <c r="BX5" s="18" t="s">
        <v>92</v>
      </c>
      <c r="BY5" s="18" t="s">
        <v>93</v>
      </c>
      <c r="BZ5" s="18" t="s">
        <v>94</v>
      </c>
      <c r="CA5" s="18" t="s">
        <v>95</v>
      </c>
      <c r="CB5" s="18" t="s">
        <v>85</v>
      </c>
      <c r="CC5" s="18" t="s">
        <v>86</v>
      </c>
      <c r="CD5" s="18" t="s">
        <v>87</v>
      </c>
      <c r="CE5" s="18" t="s">
        <v>88</v>
      </c>
      <c r="CF5" s="18" t="s">
        <v>89</v>
      </c>
      <c r="CG5" s="18" t="s">
        <v>90</v>
      </c>
      <c r="CH5" s="18" t="s">
        <v>91</v>
      </c>
      <c r="CI5" s="18" t="s">
        <v>92</v>
      </c>
      <c r="CJ5" s="18" t="s">
        <v>93</v>
      </c>
      <c r="CK5" s="18" t="s">
        <v>94</v>
      </c>
      <c r="CL5" s="18" t="s">
        <v>95</v>
      </c>
      <c r="CM5" s="18" t="s">
        <v>85</v>
      </c>
      <c r="CN5" s="18" t="s">
        <v>86</v>
      </c>
      <c r="CO5" s="18" t="s">
        <v>87</v>
      </c>
      <c r="CP5" s="18" t="s">
        <v>88</v>
      </c>
      <c r="CQ5" s="18" t="s">
        <v>89</v>
      </c>
      <c r="CR5" s="18" t="s">
        <v>90</v>
      </c>
      <c r="CS5" s="18" t="s">
        <v>91</v>
      </c>
      <c r="CT5" s="18" t="s">
        <v>92</v>
      </c>
      <c r="CU5" s="18" t="s">
        <v>93</v>
      </c>
      <c r="CV5" s="18" t="s">
        <v>94</v>
      </c>
      <c r="CW5" s="18" t="s">
        <v>95</v>
      </c>
      <c r="CX5" s="18" t="s">
        <v>85</v>
      </c>
      <c r="CY5" s="18" t="s">
        <v>86</v>
      </c>
      <c r="CZ5" s="18" t="s">
        <v>87</v>
      </c>
      <c r="DA5" s="18" t="s">
        <v>88</v>
      </c>
      <c r="DB5" s="18" t="s">
        <v>89</v>
      </c>
      <c r="DC5" s="18" t="s">
        <v>90</v>
      </c>
      <c r="DD5" s="18" t="s">
        <v>91</v>
      </c>
      <c r="DE5" s="18" t="s">
        <v>92</v>
      </c>
      <c r="DF5" s="18" t="s">
        <v>93</v>
      </c>
      <c r="DG5" s="18" t="s">
        <v>94</v>
      </c>
      <c r="DH5" s="18" t="s">
        <v>95</v>
      </c>
      <c r="DI5" s="18" t="s">
        <v>85</v>
      </c>
      <c r="DJ5" s="18" t="s">
        <v>86</v>
      </c>
      <c r="DK5" s="18" t="s">
        <v>87</v>
      </c>
      <c r="DL5" s="18" t="s">
        <v>88</v>
      </c>
      <c r="DM5" s="18" t="s">
        <v>89</v>
      </c>
      <c r="DN5" s="18" t="s">
        <v>90</v>
      </c>
      <c r="DO5" s="18" t="s">
        <v>91</v>
      </c>
      <c r="DP5" s="18" t="s">
        <v>92</v>
      </c>
      <c r="DQ5" s="18" t="s">
        <v>93</v>
      </c>
      <c r="DR5" s="18" t="s">
        <v>94</v>
      </c>
      <c r="DS5" s="18" t="s">
        <v>95</v>
      </c>
      <c r="DT5" s="18" t="s">
        <v>85</v>
      </c>
      <c r="DU5" s="18" t="s">
        <v>86</v>
      </c>
      <c r="DV5" s="18" t="s">
        <v>87</v>
      </c>
      <c r="DW5" s="18" t="s">
        <v>88</v>
      </c>
      <c r="DX5" s="18" t="s">
        <v>89</v>
      </c>
      <c r="DY5" s="18" t="s">
        <v>90</v>
      </c>
      <c r="DZ5" s="18" t="s">
        <v>91</v>
      </c>
      <c r="EA5" s="18" t="s">
        <v>92</v>
      </c>
      <c r="EB5" s="18" t="s">
        <v>93</v>
      </c>
      <c r="EC5" s="18" t="s">
        <v>94</v>
      </c>
      <c r="ED5" s="18" t="s">
        <v>95</v>
      </c>
      <c r="EE5" s="18" t="s">
        <v>85</v>
      </c>
      <c r="EF5" s="18" t="s">
        <v>86</v>
      </c>
      <c r="EG5" s="18" t="s">
        <v>87</v>
      </c>
      <c r="EH5" s="18" t="s">
        <v>88</v>
      </c>
      <c r="EI5" s="18" t="s">
        <v>89</v>
      </c>
      <c r="EJ5" s="18" t="s">
        <v>90</v>
      </c>
      <c r="EK5" s="18" t="s">
        <v>91</v>
      </c>
      <c r="EL5" s="18" t="s">
        <v>92</v>
      </c>
      <c r="EM5" s="18" t="s">
        <v>93</v>
      </c>
      <c r="EN5" s="18" t="s">
        <v>94</v>
      </c>
      <c r="EO5" s="18" t="s">
        <v>95</v>
      </c>
    </row>
    <row r="6" spans="1:145" s="22" customFormat="1" x14ac:dyDescent="0.15">
      <c r="A6" s="14" t="s">
        <v>96</v>
      </c>
      <c r="B6" s="19">
        <f>B7</f>
        <v>2021</v>
      </c>
      <c r="C6" s="19">
        <f t="shared" ref="C6:X6" si="3">C7</f>
        <v>342122</v>
      </c>
      <c r="D6" s="19">
        <f t="shared" si="3"/>
        <v>47</v>
      </c>
      <c r="E6" s="19">
        <f t="shared" si="3"/>
        <v>18</v>
      </c>
      <c r="F6" s="19">
        <f t="shared" si="3"/>
        <v>0</v>
      </c>
      <c r="G6" s="19">
        <f t="shared" si="3"/>
        <v>0</v>
      </c>
      <c r="H6" s="19" t="str">
        <f t="shared" si="3"/>
        <v>広島県　東広島市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特定地域生活排水処理</v>
      </c>
      <c r="L6" s="19" t="str">
        <f t="shared" si="3"/>
        <v>K2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0.16</v>
      </c>
      <c r="Q6" s="20">
        <f t="shared" si="3"/>
        <v>100</v>
      </c>
      <c r="R6" s="20">
        <f t="shared" si="3"/>
        <v>5120</v>
      </c>
      <c r="S6" s="20">
        <f t="shared" si="3"/>
        <v>189039</v>
      </c>
      <c r="T6" s="20">
        <f t="shared" si="3"/>
        <v>635.15</v>
      </c>
      <c r="U6" s="20">
        <f t="shared" si="3"/>
        <v>297.63</v>
      </c>
      <c r="V6" s="20">
        <f t="shared" si="3"/>
        <v>300</v>
      </c>
      <c r="W6" s="20">
        <f t="shared" si="3"/>
        <v>13.43</v>
      </c>
      <c r="X6" s="20">
        <f t="shared" si="3"/>
        <v>22.34</v>
      </c>
      <c r="Y6" s="21">
        <f>IF(Y7="",NA(),Y7)</f>
        <v>100</v>
      </c>
      <c r="Z6" s="21">
        <f t="shared" ref="Z6:AH6" si="4">IF(Z7="",NA(),Z7)</f>
        <v>100</v>
      </c>
      <c r="AA6" s="21">
        <f t="shared" si="4"/>
        <v>100</v>
      </c>
      <c r="AB6" s="21">
        <f t="shared" si="4"/>
        <v>100</v>
      </c>
      <c r="AC6" s="21">
        <f t="shared" si="4"/>
        <v>100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1">
        <f>IF(BF7="",NA(),BF7)</f>
        <v>240.19</v>
      </c>
      <c r="BG6" s="20">
        <f t="shared" ref="BG6:BO6" si="7">IF(BG7="",NA(),BG7)</f>
        <v>0</v>
      </c>
      <c r="BH6" s="20">
        <f t="shared" si="7"/>
        <v>0</v>
      </c>
      <c r="BI6" s="20">
        <f t="shared" si="7"/>
        <v>0</v>
      </c>
      <c r="BJ6" s="20">
        <f t="shared" si="7"/>
        <v>0</v>
      </c>
      <c r="BK6" s="21">
        <f t="shared" si="7"/>
        <v>244.85</v>
      </c>
      <c r="BL6" s="21">
        <f t="shared" si="7"/>
        <v>296.89</v>
      </c>
      <c r="BM6" s="21">
        <f t="shared" si="7"/>
        <v>270.57</v>
      </c>
      <c r="BN6" s="21">
        <f t="shared" si="7"/>
        <v>294.27</v>
      </c>
      <c r="BO6" s="21">
        <f t="shared" si="7"/>
        <v>294.08999999999997</v>
      </c>
      <c r="BP6" s="20" t="str">
        <f>IF(BP7="","",IF(BP7="-","【-】","【"&amp;SUBSTITUTE(TEXT(BP7,"#,##0.00"),"-","△")&amp;"】"))</f>
        <v>【310.14】</v>
      </c>
      <c r="BQ6" s="21">
        <f>IF(BQ7="",NA(),BQ7)</f>
        <v>88.97</v>
      </c>
      <c r="BR6" s="21">
        <f t="shared" ref="BR6:BZ6" si="8">IF(BR7="",NA(),BR7)</f>
        <v>89.84</v>
      </c>
      <c r="BS6" s="21">
        <f t="shared" si="8"/>
        <v>90.74</v>
      </c>
      <c r="BT6" s="21">
        <f t="shared" si="8"/>
        <v>90.55</v>
      </c>
      <c r="BU6" s="21">
        <f t="shared" si="8"/>
        <v>89.85</v>
      </c>
      <c r="BV6" s="21">
        <f t="shared" si="8"/>
        <v>64.78</v>
      </c>
      <c r="BW6" s="21">
        <f t="shared" si="8"/>
        <v>63.06</v>
      </c>
      <c r="BX6" s="21">
        <f t="shared" si="8"/>
        <v>62.5</v>
      </c>
      <c r="BY6" s="21">
        <f t="shared" si="8"/>
        <v>60.59</v>
      </c>
      <c r="BZ6" s="21">
        <f t="shared" si="8"/>
        <v>60</v>
      </c>
      <c r="CA6" s="20" t="str">
        <f>IF(CA7="","",IF(CA7="-","【-】","【"&amp;SUBSTITUTE(TEXT(CA7,"#,##0.00"),"-","△")&amp;"】"))</f>
        <v>【57.71】</v>
      </c>
      <c r="CB6" s="21">
        <f>IF(CB7="",NA(),CB7)</f>
        <v>411.04</v>
      </c>
      <c r="CC6" s="21">
        <f t="shared" ref="CC6:CK6" si="9">IF(CC7="",NA(),CC7)</f>
        <v>407.38</v>
      </c>
      <c r="CD6" s="21">
        <f t="shared" si="9"/>
        <v>332.97</v>
      </c>
      <c r="CE6" s="21">
        <f t="shared" si="9"/>
        <v>346.77</v>
      </c>
      <c r="CF6" s="21">
        <f t="shared" si="9"/>
        <v>358.32</v>
      </c>
      <c r="CG6" s="21">
        <f t="shared" si="9"/>
        <v>250.21</v>
      </c>
      <c r="CH6" s="21">
        <f t="shared" si="9"/>
        <v>264.77</v>
      </c>
      <c r="CI6" s="21">
        <f t="shared" si="9"/>
        <v>269.33</v>
      </c>
      <c r="CJ6" s="21">
        <f t="shared" si="9"/>
        <v>280.23</v>
      </c>
      <c r="CK6" s="21">
        <f t="shared" si="9"/>
        <v>282.70999999999998</v>
      </c>
      <c r="CL6" s="20" t="str">
        <f>IF(CL7="","",IF(CL7="-","【-】","【"&amp;SUBSTITUTE(TEXT(CL7,"#,##0.00"),"-","△")&amp;"】"))</f>
        <v>【286.17】</v>
      </c>
      <c r="CM6" s="21">
        <f>IF(CM7="",NA(),CM7)</f>
        <v>79.52</v>
      </c>
      <c r="CN6" s="21">
        <f t="shared" ref="CN6:CV6" si="10">IF(CN7="",NA(),CN7)</f>
        <v>78.31</v>
      </c>
      <c r="CO6" s="21">
        <f t="shared" si="10"/>
        <v>95.18</v>
      </c>
      <c r="CP6" s="21">
        <f t="shared" si="10"/>
        <v>43.33</v>
      </c>
      <c r="CQ6" s="21">
        <f t="shared" si="10"/>
        <v>41.9</v>
      </c>
      <c r="CR6" s="21">
        <f t="shared" si="10"/>
        <v>61.79</v>
      </c>
      <c r="CS6" s="21">
        <f t="shared" si="10"/>
        <v>59.94</v>
      </c>
      <c r="CT6" s="21">
        <f t="shared" si="10"/>
        <v>59.64</v>
      </c>
      <c r="CU6" s="21">
        <f t="shared" si="10"/>
        <v>58.19</v>
      </c>
      <c r="CV6" s="21">
        <f t="shared" si="10"/>
        <v>56.52</v>
      </c>
      <c r="CW6" s="20" t="str">
        <f>IF(CW7="","",IF(CW7="-","【-】","【"&amp;SUBSTITUTE(TEXT(CW7,"#,##0.00"),"-","△")&amp;"】"))</f>
        <v>【56.80】</v>
      </c>
      <c r="CX6" s="21">
        <f>IF(CX7="",NA(),CX7)</f>
        <v>100</v>
      </c>
      <c r="CY6" s="21">
        <f t="shared" ref="CY6:DG6" si="11">IF(CY7="",NA(),CY7)</f>
        <v>100</v>
      </c>
      <c r="CZ6" s="21">
        <f t="shared" si="11"/>
        <v>100</v>
      </c>
      <c r="DA6" s="21">
        <f t="shared" si="11"/>
        <v>100</v>
      </c>
      <c r="DB6" s="21">
        <f t="shared" si="11"/>
        <v>100</v>
      </c>
      <c r="DC6" s="21">
        <f t="shared" si="11"/>
        <v>92.44</v>
      </c>
      <c r="DD6" s="21">
        <f t="shared" si="11"/>
        <v>89.66</v>
      </c>
      <c r="DE6" s="21">
        <f t="shared" si="11"/>
        <v>90.63</v>
      </c>
      <c r="DF6" s="21">
        <f t="shared" si="11"/>
        <v>87.8</v>
      </c>
      <c r="DG6" s="21">
        <f t="shared" si="11"/>
        <v>88.43</v>
      </c>
      <c r="DH6" s="20" t="str">
        <f>IF(DH7="","",IF(DH7="-","【-】","【"&amp;SUBSTITUTE(TEXT(DH7,"#,##0.00"),"-","△")&amp;"】"))</f>
        <v>【83.38】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1" t="str">
        <f>IF(EE7="",NA(),EE7)</f>
        <v>-</v>
      </c>
      <c r="EF6" s="21" t="str">
        <f t="shared" ref="EF6:EN6" si="14">IF(EF7="",NA(),EF7)</f>
        <v>-</v>
      </c>
      <c r="EG6" s="21" t="str">
        <f t="shared" si="14"/>
        <v>-</v>
      </c>
      <c r="EH6" s="21" t="str">
        <f t="shared" si="14"/>
        <v>-</v>
      </c>
      <c r="EI6" s="21" t="str">
        <f t="shared" si="14"/>
        <v>-</v>
      </c>
      <c r="EJ6" s="21" t="str">
        <f t="shared" si="14"/>
        <v>-</v>
      </c>
      <c r="EK6" s="21" t="str">
        <f t="shared" si="14"/>
        <v>-</v>
      </c>
      <c r="EL6" s="21" t="str">
        <f t="shared" si="14"/>
        <v>-</v>
      </c>
      <c r="EM6" s="21" t="str">
        <f t="shared" si="14"/>
        <v>-</v>
      </c>
      <c r="EN6" s="21" t="str">
        <f t="shared" si="14"/>
        <v>-</v>
      </c>
      <c r="EO6" s="20" t="str">
        <f>IF(EO7="","",IF(EO7="-","【-】","【"&amp;SUBSTITUTE(TEXT(EO7,"#,##0.00"),"-","△")&amp;"】"))</f>
        <v>【-】</v>
      </c>
    </row>
    <row r="7" spans="1:145" s="22" customFormat="1" x14ac:dyDescent="0.15">
      <c r="A7" s="14"/>
      <c r="B7" s="23">
        <v>2021</v>
      </c>
      <c r="C7" s="23">
        <v>342122</v>
      </c>
      <c r="D7" s="23">
        <v>47</v>
      </c>
      <c r="E7" s="23">
        <v>18</v>
      </c>
      <c r="F7" s="23">
        <v>0</v>
      </c>
      <c r="G7" s="23">
        <v>0</v>
      </c>
      <c r="H7" s="23" t="s">
        <v>97</v>
      </c>
      <c r="I7" s="23" t="s">
        <v>98</v>
      </c>
      <c r="J7" s="23" t="s">
        <v>99</v>
      </c>
      <c r="K7" s="23" t="s">
        <v>100</v>
      </c>
      <c r="L7" s="23" t="s">
        <v>101</v>
      </c>
      <c r="M7" s="23" t="s">
        <v>102</v>
      </c>
      <c r="N7" s="24" t="s">
        <v>103</v>
      </c>
      <c r="O7" s="24" t="s">
        <v>104</v>
      </c>
      <c r="P7" s="24">
        <v>0.16</v>
      </c>
      <c r="Q7" s="24">
        <v>100</v>
      </c>
      <c r="R7" s="24">
        <v>5120</v>
      </c>
      <c r="S7" s="24">
        <v>189039</v>
      </c>
      <c r="T7" s="24">
        <v>635.15</v>
      </c>
      <c r="U7" s="24">
        <v>297.63</v>
      </c>
      <c r="V7" s="24">
        <v>300</v>
      </c>
      <c r="W7" s="24">
        <v>13.43</v>
      </c>
      <c r="X7" s="24">
        <v>22.34</v>
      </c>
      <c r="Y7" s="24">
        <v>100</v>
      </c>
      <c r="Z7" s="24">
        <v>100</v>
      </c>
      <c r="AA7" s="24">
        <v>100</v>
      </c>
      <c r="AB7" s="24">
        <v>100</v>
      </c>
      <c r="AC7" s="24">
        <v>100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240.19</v>
      </c>
      <c r="BG7" s="24">
        <v>0</v>
      </c>
      <c r="BH7" s="24">
        <v>0</v>
      </c>
      <c r="BI7" s="24">
        <v>0</v>
      </c>
      <c r="BJ7" s="24">
        <v>0</v>
      </c>
      <c r="BK7" s="24">
        <v>244.85</v>
      </c>
      <c r="BL7" s="24">
        <v>296.89</v>
      </c>
      <c r="BM7" s="24">
        <v>270.57</v>
      </c>
      <c r="BN7" s="24">
        <v>294.27</v>
      </c>
      <c r="BO7" s="24">
        <v>294.08999999999997</v>
      </c>
      <c r="BP7" s="24">
        <v>310.14</v>
      </c>
      <c r="BQ7" s="24">
        <v>88.97</v>
      </c>
      <c r="BR7" s="24">
        <v>89.84</v>
      </c>
      <c r="BS7" s="24">
        <v>90.74</v>
      </c>
      <c r="BT7" s="24">
        <v>90.55</v>
      </c>
      <c r="BU7" s="24">
        <v>89.85</v>
      </c>
      <c r="BV7" s="24">
        <v>64.78</v>
      </c>
      <c r="BW7" s="24">
        <v>63.06</v>
      </c>
      <c r="BX7" s="24">
        <v>62.5</v>
      </c>
      <c r="BY7" s="24">
        <v>60.59</v>
      </c>
      <c r="BZ7" s="24">
        <v>60</v>
      </c>
      <c r="CA7" s="24">
        <v>57.71</v>
      </c>
      <c r="CB7" s="24">
        <v>411.04</v>
      </c>
      <c r="CC7" s="24">
        <v>407.38</v>
      </c>
      <c r="CD7" s="24">
        <v>332.97</v>
      </c>
      <c r="CE7" s="24">
        <v>346.77</v>
      </c>
      <c r="CF7" s="24">
        <v>358.32</v>
      </c>
      <c r="CG7" s="24">
        <v>250.21</v>
      </c>
      <c r="CH7" s="24">
        <v>264.77</v>
      </c>
      <c r="CI7" s="24">
        <v>269.33</v>
      </c>
      <c r="CJ7" s="24">
        <v>280.23</v>
      </c>
      <c r="CK7" s="24">
        <v>282.70999999999998</v>
      </c>
      <c r="CL7" s="24">
        <v>286.17</v>
      </c>
      <c r="CM7" s="24">
        <v>79.52</v>
      </c>
      <c r="CN7" s="24">
        <v>78.31</v>
      </c>
      <c r="CO7" s="24">
        <v>95.18</v>
      </c>
      <c r="CP7" s="24">
        <v>43.33</v>
      </c>
      <c r="CQ7" s="24">
        <v>41.9</v>
      </c>
      <c r="CR7" s="24">
        <v>61.79</v>
      </c>
      <c r="CS7" s="24">
        <v>59.94</v>
      </c>
      <c r="CT7" s="24">
        <v>59.64</v>
      </c>
      <c r="CU7" s="24">
        <v>58.19</v>
      </c>
      <c r="CV7" s="24">
        <v>56.52</v>
      </c>
      <c r="CW7" s="24">
        <v>56.8</v>
      </c>
      <c r="CX7" s="24">
        <v>100</v>
      </c>
      <c r="CY7" s="24">
        <v>100</v>
      </c>
      <c r="CZ7" s="24">
        <v>100</v>
      </c>
      <c r="DA7" s="24">
        <v>100</v>
      </c>
      <c r="DB7" s="24">
        <v>100</v>
      </c>
      <c r="DC7" s="24">
        <v>92.44</v>
      </c>
      <c r="DD7" s="24">
        <v>89.66</v>
      </c>
      <c r="DE7" s="24">
        <v>90.63</v>
      </c>
      <c r="DF7" s="24">
        <v>87.8</v>
      </c>
      <c r="DG7" s="24">
        <v>88.43</v>
      </c>
      <c r="DH7" s="24">
        <v>83.38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 t="s">
        <v>103</v>
      </c>
      <c r="EF7" s="24" t="s">
        <v>103</v>
      </c>
      <c r="EG7" s="24" t="s">
        <v>103</v>
      </c>
      <c r="EH7" s="24" t="s">
        <v>103</v>
      </c>
      <c r="EI7" s="24" t="s">
        <v>103</v>
      </c>
      <c r="EJ7" s="24" t="s">
        <v>103</v>
      </c>
      <c r="EK7" s="24" t="s">
        <v>103</v>
      </c>
      <c r="EL7" s="24" t="s">
        <v>103</v>
      </c>
      <c r="EM7" s="24" t="s">
        <v>103</v>
      </c>
      <c r="EN7" s="24" t="s">
        <v>103</v>
      </c>
      <c r="EO7" s="24" t="s">
        <v>103</v>
      </c>
    </row>
    <row r="8" spans="1:145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15">
      <c r="A9" s="26"/>
      <c r="B9" s="26" t="s">
        <v>105</v>
      </c>
      <c r="C9" s="26" t="s">
        <v>106</v>
      </c>
      <c r="D9" s="26" t="s">
        <v>107</v>
      </c>
      <c r="E9" s="26" t="s">
        <v>108</v>
      </c>
      <c r="F9" s="26" t="s">
        <v>109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15">
      <c r="A10" s="26" t="s">
        <v>47</v>
      </c>
      <c r="B10" s="27">
        <f t="shared" ref="B10:C10" si="15">DATEVALUE($B7+12-B11&amp;"/1/"&amp;B12)</f>
        <v>47119</v>
      </c>
      <c r="C10" s="27">
        <f t="shared" si="15"/>
        <v>47484</v>
      </c>
      <c r="D10" s="28">
        <f>DATEVALUE($B7+12-D11&amp;"/1/"&amp;D12)</f>
        <v>47849</v>
      </c>
      <c r="E10" s="28">
        <f>DATEVALUE($B7+12-E11&amp;"/1/"&amp;E12)</f>
        <v>48215</v>
      </c>
      <c r="F10" s="28">
        <f>DATEVALUE($B7+12-F11&amp;"/1/"&amp;F12)</f>
        <v>48582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110</v>
      </c>
    </row>
    <row r="12" spans="1:145" x14ac:dyDescent="0.15">
      <c r="B12">
        <v>1</v>
      </c>
      <c r="C12">
        <v>1</v>
      </c>
      <c r="D12">
        <v>1</v>
      </c>
      <c r="E12">
        <v>2</v>
      </c>
      <c r="F12">
        <v>3</v>
      </c>
      <c r="G12" t="s">
        <v>111</v>
      </c>
    </row>
    <row r="13" spans="1:145" x14ac:dyDescent="0.15">
      <c r="B13" t="s">
        <v>112</v>
      </c>
      <c r="C13" t="s">
        <v>113</v>
      </c>
      <c r="D13" t="s">
        <v>114</v>
      </c>
      <c r="E13" t="s">
        <v>115</v>
      </c>
      <c r="F13" t="s">
        <v>116</v>
      </c>
      <c r="G13" t="s">
        <v>117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C34567D0FD0FD4D99C4ACC17891977C" ma:contentTypeVersion="6" ma:contentTypeDescription="新しいドキュメントを作成します。" ma:contentTypeScope="" ma:versionID="fb83173be4d3b1f23d2c42debe87600c">
  <xsd:schema xmlns:xsd="http://www.w3.org/2001/XMLSchema" xmlns:xs="http://www.w3.org/2001/XMLSchema" xmlns:p="http://schemas.microsoft.com/office/2006/metadata/properties" xmlns:ns2="bb434749-f083-465f-bba3-ce4b3f6206a2" targetNamespace="http://schemas.microsoft.com/office/2006/metadata/properties" ma:root="true" ma:fieldsID="8caa65795706d19d2bdc688ee527acd0" ns2:_="">
    <xsd:import namespace="bb434749-f083-465f-bba3-ce4b3f6206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434749-f083-465f-bba3-ce4b3f6206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628C15-AA42-4F3B-917C-A5E4FC5B0E84}"/>
</file>

<file path=customXml/itemProps2.xml><?xml version="1.0" encoding="utf-8"?>
<ds:datastoreItem xmlns:ds="http://schemas.openxmlformats.org/officeDocument/2006/customXml" ds:itemID="{5A6519C5-E8DC-4E4E-BB01-834E1FB966AE}"/>
</file>

<file path=customXml/itemProps3.xml><?xml version="1.0" encoding="utf-8"?>
<ds:datastoreItem xmlns:ds="http://schemas.openxmlformats.org/officeDocument/2006/customXml" ds:itemID="{C29D9173-F0B0-4FF1-89BF-B41DF807D7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藤川　大介</cp:lastModifiedBy>
  <dcterms:created xsi:type="dcterms:W3CDTF">2022-12-01T02:08:11Z</dcterms:created>
  <dcterms:modified xsi:type="dcterms:W3CDTF">2023-01-18T10:17:16Z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0x0101009C34567D0FD0FD4D99C4ACC17891977C</vt:lpwstr>
  </property>
</Properties>
</file>