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M:\総務部\企画財政課\財政係\99_その他\親玉バックアップ\県等回答\R4\R5.1.11公営企業に係る経営比較分析表（R3年度決算）の分析等について\3市→県\"/>
    </mc:Choice>
  </mc:AlternateContent>
  <xr:revisionPtr revIDLastSave="0" documentId="13_ncr:1_{9072C73D-6859-410F-A175-203FB3E2F9AA}" xr6:coauthVersionLast="47" xr6:coauthVersionMax="47" xr10:uidLastSave="{00000000-0000-0000-0000-000000000000}"/>
  <workbookProtection workbookAlgorithmName="SHA-512" workbookHashValue="4I+fOB9D7U4tM4q/yZllubBZweunHY/ull8pMIbIbHt1Jb1joNwbGGkRvvVmzn2FoYF40+D9HMSSL1nqzjOwDw==" workbookSaltValue="7Q1S2GgmxhhtgNrAJUd27w==" workbookSpinCount="100000" lockStructure="1"/>
  <bookViews>
    <workbookView xWindow="-120" yWindow="-120" windowWidth="20730" windowHeight="1116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C90" i="4"/>
  <c r="RA81" i="4"/>
  <c r="PZ81" i="4"/>
  <c r="MW81" i="4"/>
  <c r="KO81" i="4"/>
  <c r="JN81" i="4"/>
  <c r="IM81" i="4"/>
  <c r="HL81" i="4"/>
  <c r="GK81" i="4"/>
  <c r="CA81" i="4"/>
  <c r="AZ81" i="4"/>
  <c r="RA80" i="4"/>
  <c r="PZ80" i="4"/>
  <c r="OY80" i="4"/>
  <c r="NX80" i="4"/>
  <c r="MW80" i="4"/>
  <c r="KO80" i="4"/>
  <c r="JN80" i="4"/>
  <c r="GK80" i="4"/>
  <c r="EC80" i="4"/>
  <c r="DB80" i="4"/>
  <c r="CA80" i="4"/>
  <c r="AZ80" i="4"/>
  <c r="Y80" i="4"/>
  <c r="PZ79" i="4"/>
  <c r="OY79" i="4"/>
  <c r="NX79" i="4"/>
  <c r="JN79" i="4"/>
  <c r="IM79" i="4"/>
  <c r="DB79" i="4"/>
  <c r="CA79" i="4"/>
  <c r="RH56" i="4"/>
  <c r="OZ56" i="4"/>
  <c r="OF56" i="4"/>
  <c r="MN56" i="4"/>
  <c r="LT56" i="4"/>
  <c r="KZ56" i="4"/>
  <c r="KF56" i="4"/>
  <c r="JL56" i="4"/>
  <c r="GZ56" i="4"/>
  <c r="GF56" i="4"/>
  <c r="CZ56" i="4"/>
  <c r="CF56" i="4"/>
  <c r="BL56" i="4"/>
  <c r="AR56" i="4"/>
  <c r="X56" i="4"/>
  <c r="RH55" i="4"/>
  <c r="PT55" i="4"/>
  <c r="OZ55" i="4"/>
  <c r="OF55" i="4"/>
  <c r="MN55" i="4"/>
  <c r="KF55" i="4"/>
  <c r="JL55" i="4"/>
  <c r="HT55" i="4"/>
  <c r="GZ55" i="4"/>
  <c r="GF55" i="4"/>
  <c r="ER55" i="4"/>
  <c r="CF55" i="4"/>
  <c r="BL55" i="4"/>
  <c r="QN54" i="4"/>
  <c r="PT54" i="4"/>
  <c r="OZ54" i="4"/>
  <c r="OF54" i="4"/>
  <c r="LT54" i="4"/>
  <c r="KZ54" i="4"/>
  <c r="KF54" i="4"/>
  <c r="GZ54" i="4"/>
  <c r="GF54" i="4"/>
  <c r="CF54" i="4"/>
  <c r="BL54" i="4"/>
  <c r="RH33" i="4"/>
  <c r="OZ33" i="4"/>
  <c r="OF33" i="4"/>
  <c r="MN33" i="4"/>
  <c r="LT33" i="4"/>
  <c r="KZ33" i="4"/>
  <c r="KF33" i="4"/>
  <c r="JL33" i="4"/>
  <c r="GZ33" i="4"/>
  <c r="GF33" i="4"/>
  <c r="CZ33" i="4"/>
  <c r="CF33" i="4"/>
  <c r="BL33" i="4"/>
  <c r="AR33" i="4"/>
  <c r="X33" i="4"/>
  <c r="RH32" i="4"/>
  <c r="PT32" i="4"/>
  <c r="OZ32" i="4"/>
  <c r="OF32" i="4"/>
  <c r="MN32" i="4"/>
  <c r="KF32" i="4"/>
  <c r="JL32" i="4"/>
  <c r="HT32" i="4"/>
  <c r="GZ32" i="4"/>
  <c r="GF32" i="4"/>
  <c r="ER32" i="4"/>
  <c r="CF32" i="4"/>
  <c r="BL32" i="4"/>
  <c r="QN31" i="4"/>
  <c r="PT31" i="4"/>
  <c r="OZ31" i="4"/>
  <c r="OF31" i="4"/>
  <c r="LT31" i="4"/>
  <c r="KZ31" i="4"/>
  <c r="KF31" i="4"/>
  <c r="GZ31" i="4"/>
  <c r="GF31" i="4"/>
  <c r="CF31" i="4"/>
  <c r="BL31" i="4"/>
  <c r="LZ10" i="4"/>
  <c r="IT10" i="4"/>
  <c r="FN10" i="4"/>
  <c r="CH10" i="4"/>
  <c r="B10" i="4"/>
  <c r="PF8" i="4"/>
  <c r="LZ8" i="4"/>
  <c r="IT8" i="4"/>
  <c r="FN8" i="4"/>
  <c r="CH8" i="4"/>
  <c r="B8" i="4"/>
  <c r="B5" i="4"/>
  <c r="RH31" i="4" l="1"/>
  <c r="RH54" i="4"/>
  <c r="X32" i="4"/>
  <c r="CZ55" i="4"/>
  <c r="Y79" i="4"/>
  <c r="KZ55" i="4"/>
  <c r="ER31" i="4"/>
  <c r="HT31" i="4"/>
  <c r="LT32" i="4"/>
  <c r="PT33" i="4"/>
  <c r="ER54" i="4"/>
  <c r="HT54" i="4"/>
  <c r="LT55" i="4"/>
  <c r="DB81" i="4"/>
  <c r="NX81" i="4"/>
  <c r="X31" i="4"/>
  <c r="CZ31" i="4"/>
  <c r="CZ32" i="4"/>
  <c r="KZ32" i="4"/>
  <c r="X54" i="4"/>
  <c r="CZ54" i="4"/>
  <c r="X55" i="4"/>
  <c r="EC79" i="4"/>
  <c r="AR31" i="4"/>
  <c r="AR32" i="4"/>
  <c r="ER33" i="4"/>
  <c r="HT33" i="4"/>
  <c r="AR54" i="4"/>
  <c r="AR55" i="4"/>
  <c r="ER56" i="4"/>
  <c r="HT56" i="4"/>
  <c r="PT56" i="4"/>
  <c r="AZ79" i="4"/>
  <c r="GK79" i="4"/>
  <c r="KO79" i="4"/>
  <c r="HL80" i="4"/>
  <c r="FL31" i="4"/>
  <c r="JL31" i="4"/>
  <c r="MN31" i="4"/>
  <c r="FL32" i="4"/>
  <c r="QN32" i="4"/>
  <c r="FL33" i="4"/>
  <c r="QN33" i="4"/>
  <c r="FL54" i="4"/>
  <c r="JL54" i="4"/>
  <c r="MN54" i="4"/>
  <c r="FL55" i="4"/>
  <c r="QN55" i="4"/>
  <c r="FL56" i="4"/>
  <c r="QN56" i="4"/>
  <c r="HL79" i="4"/>
  <c r="MW79" i="4"/>
  <c r="RA79" i="4"/>
  <c r="IM80" i="4"/>
  <c r="Y81" i="4"/>
  <c r="EC81" i="4"/>
  <c r="OY81"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<sst xmlns="http://schemas.openxmlformats.org/spreadsheetml/2006/main" count="262" uniqueCount="107">
  <si>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</si>
  <si>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</si>
  <si>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</si>
  <si>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</si>
  <si>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</si>
  <si>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</si>
  <si>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</si>
  <si>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</si>
  <si>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</si>
  <si>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</si>
  <si>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</si>
  <si>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</si>
  <si>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</si>
  <si>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</si>
  <si>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</si>
  <si>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</si>
  <si>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</si>
  <si>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</si>
  <si>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</si>
  <si>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</si>
  <si>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</si>
  <si>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</si>
  <si>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</si>
  <si>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</si>
  <si>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</si>
  <si>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</si>
  <si>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</si>
  <si>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</si>
  <si>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</si>
  <si>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</si>
  <si>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</si>
  <si>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</si>
  <si>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</si>
  <si>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</si>
  <si>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</si>
  <si>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</si>
  <si>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</si>
  <si>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</si>
  <si>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</si>
  <si>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</si>
  <si>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</si>
  <si>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</si>
  <si>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</si>
  <si>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</si>
  <si>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</si>
  <si>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</si>
  <si>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</si>
  <si>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</si>
  <si>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</si>
  <si>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</si>
  <si>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</si>
  <si>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</si>
  <si>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</si>
  <si>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</si>
  <si>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</si>
  <si>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</si>
  <si>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</si>
  <si>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</si>
  <si>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</si>
  <si>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</si>
  <si>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</si>
  <si>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</si>
  <si>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</si>
  <si>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</si>
  <si>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</si>
  <si>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</si>
  <si>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</si>
  <si>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</si>
  <si>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</si>
  <si>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</si>
  <si>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</si>
  <si>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</si>
  <si>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</si>
  <si>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</si>
  <si>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</si>
  <si>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</si>
  <si>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</si>
  <si>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</si>
  <si>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</si>
  <si>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</si>
  <si>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</si>
  <si>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</si>
  <si>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</si>
  <si>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</si>
  <si>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</si>
  <si>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</si>
  <si>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</si>
  <si>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</si>
  <si>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342114</t>
  </si>
  <si>
    <t>46</t>
  </si>
  <si>
    <t>02</t>
  </si>
  <si>
    <t>0</t>
  </si>
  <si>
    <t>000</t>
  </si>
  <si>
    <t>広島県　大竹市</t>
  </si>
  <si>
    <t>法適用</t>
  </si>
  <si>
    <t>工業用水道事業</t>
  </si>
  <si>
    <t>中規模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</si>
  <si>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</si>
  <si>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</si>
  <si>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</si>
  <si>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</si>
  <si>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</si>
  <si>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</si>
  <si>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</si>
  <si>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①有形固定資産減価償却率・②管路経年化率
　旧第２期工業用水事業の施設は比較的新しいため、いずれも類似団体平均値は下回っていますが、旧第１期工業用水事業の施設の老朽化が進んでおり、計画的に更新を行っていく必要があります。　
③管路更新率
　当面、修繕により長寿命化を図っていますが、将来的な給水計画を策定した上で、計画的に更新を図っていきます。</t>
    <rPh sb="14" eb="16">
      <t>カンロ</t>
    </rPh>
    <rPh sb="16" eb="19">
      <t>ケイネンカ</t>
    </rPh>
    <rPh sb="19" eb="20">
      <t>リツ</t>
    </rPh>
    <rPh sb="22" eb="23">
      <t>キュウ</t>
    </rPh>
    <rPh sb="23" eb="24">
      <t>ダイ</t>
    </rPh>
    <rPh sb="25" eb="26">
      <t>キ</t>
    </rPh>
    <rPh sb="26" eb="28">
      <t>コウギョウ</t>
    </rPh>
    <rPh sb="28" eb="30">
      <t>ヨウスイ</t>
    </rPh>
    <rPh sb="30" eb="32">
      <t>ジギョウ</t>
    </rPh>
    <rPh sb="33" eb="35">
      <t>シセツ</t>
    </rPh>
    <rPh sb="36" eb="39">
      <t>ヒカクテキ</t>
    </rPh>
    <rPh sb="39" eb="40">
      <t>アタラ</t>
    </rPh>
    <rPh sb="49" eb="51">
      <t>ルイジ</t>
    </rPh>
    <rPh sb="51" eb="53">
      <t>ダンタイ</t>
    </rPh>
    <rPh sb="53" eb="56">
      <t>ヘイキンチ</t>
    </rPh>
    <rPh sb="57" eb="59">
      <t>シタマワ</t>
    </rPh>
    <rPh sb="121" eb="123">
      <t>トウメン</t>
    </rPh>
    <rPh sb="124" eb="126">
      <t>シュウゼン</t>
    </rPh>
    <rPh sb="129" eb="133">
      <t>チョウジュミョウカ</t>
    </rPh>
    <rPh sb="134" eb="135">
      <t>ハカ</t>
    </rPh>
    <rPh sb="142" eb="145">
      <t>ショウライテキ</t>
    </rPh>
    <rPh sb="146" eb="148">
      <t>キュウスイ</t>
    </rPh>
    <rPh sb="148" eb="150">
      <t>ケイカク</t>
    </rPh>
    <rPh sb="151" eb="153">
      <t>サクテイ</t>
    </rPh>
    <rPh sb="155" eb="156">
      <t>ウエ</t>
    </rPh>
    <rPh sb="158" eb="160">
      <t>ケイカク</t>
    </rPh>
    <rPh sb="160" eb="161">
      <t>テキ</t>
    </rPh>
    <rPh sb="162" eb="164">
      <t>コウシン</t>
    </rPh>
    <rPh sb="165" eb="166">
      <t>ハカ</t>
    </rPh>
    <phoneticPr fontId="5"/>
  </si>
  <si>
    <t>　累積欠損金は解消しましたが、旧題２期工業用水事業に係る企業債の償還金の負担は大きく、経営的には十分な余裕がある状況ではありません。
　今後、旧第１期工業用水事業の施設の更新を進めていく必要がありますが、将来的な工業用水の需要を見据えた上で、計画的な更新を図っていきます。</t>
    <rPh sb="1" eb="3">
      <t>ルイセキ</t>
    </rPh>
    <rPh sb="3" eb="5">
      <t>ケッソン</t>
    </rPh>
    <rPh sb="5" eb="6">
      <t>キン</t>
    </rPh>
    <rPh sb="7" eb="9">
      <t>カイショウ</t>
    </rPh>
    <rPh sb="15" eb="16">
      <t>キュウ</t>
    </rPh>
    <rPh sb="16" eb="17">
      <t>ダイ</t>
    </rPh>
    <rPh sb="18" eb="19">
      <t>キ</t>
    </rPh>
    <rPh sb="19" eb="21">
      <t>コウギョウ</t>
    </rPh>
    <rPh sb="21" eb="23">
      <t>ヨウスイ</t>
    </rPh>
    <rPh sb="23" eb="25">
      <t>ジギョウ</t>
    </rPh>
    <rPh sb="26" eb="27">
      <t>カカ</t>
    </rPh>
    <rPh sb="28" eb="30">
      <t>キギョウ</t>
    </rPh>
    <rPh sb="30" eb="31">
      <t>サイ</t>
    </rPh>
    <rPh sb="32" eb="34">
      <t>ショウカン</t>
    </rPh>
    <rPh sb="34" eb="35">
      <t>キン</t>
    </rPh>
    <rPh sb="36" eb="38">
      <t>フタン</t>
    </rPh>
    <rPh sb="39" eb="40">
      <t>オオ</t>
    </rPh>
    <rPh sb="43" eb="46">
      <t>ケイエイテキ</t>
    </rPh>
    <rPh sb="48" eb="50">
      <t>ジュウブン</t>
    </rPh>
    <rPh sb="51" eb="53">
      <t>ヨユウ</t>
    </rPh>
    <rPh sb="56" eb="58">
      <t>ジョウキョウ</t>
    </rPh>
    <rPh sb="68" eb="70">
      <t>コンゴ</t>
    </rPh>
    <rPh sb="71" eb="72">
      <t>キュウ</t>
    </rPh>
    <rPh sb="72" eb="73">
      <t>ダイ</t>
    </rPh>
    <rPh sb="74" eb="75">
      <t>キ</t>
    </rPh>
    <rPh sb="75" eb="77">
      <t>コウギョウ</t>
    </rPh>
    <rPh sb="77" eb="79">
      <t>ヨウスイ</t>
    </rPh>
    <rPh sb="79" eb="81">
      <t>ジギョウ</t>
    </rPh>
    <rPh sb="82" eb="84">
      <t>シセツ</t>
    </rPh>
    <rPh sb="85" eb="87">
      <t>コウシン</t>
    </rPh>
    <rPh sb="88" eb="89">
      <t>スス</t>
    </rPh>
    <rPh sb="93" eb="95">
      <t>ヒツヨウ</t>
    </rPh>
    <rPh sb="102" eb="105">
      <t>ショウライテキ</t>
    </rPh>
    <rPh sb="106" eb="108">
      <t>コウギョウ</t>
    </rPh>
    <rPh sb="108" eb="110">
      <t>ヨウスイ</t>
    </rPh>
    <rPh sb="111" eb="113">
      <t>ジュヨウ</t>
    </rPh>
    <rPh sb="114" eb="116">
      <t>ミス</t>
    </rPh>
    <rPh sb="118" eb="119">
      <t>ウエ</t>
    </rPh>
    <rPh sb="121" eb="124">
      <t>ケイカクテキ</t>
    </rPh>
    <rPh sb="125" eb="127">
      <t>コウシン</t>
    </rPh>
    <rPh sb="128" eb="129">
      <t>ハカ</t>
    </rPh>
    <phoneticPr fontId="5"/>
  </si>
  <si>
    <t>①経常収支比率
　100％を超えており、単年度収支は黒字です。
②累積欠損金比率
　令和３年度決算において累積欠損金は解消しました。
③流動比率
　類似団体平均値を大きく下回っていますが、100％は上回っており、短期的な支払能力は有しています。
④企業債残高対給水収益比率
　旧第２期工業用水事業に係る企業債残高が依然多く、類似団体平均値を大きく上回っていますが、計画的に償還しており、年々低下しています。
⑤料金回収率
　100％を上回っており、給水に係る費用を給水収益で賄えています。
⑥給水原価
　旧第１期工業用水事業に係る減価償却費が経年に伴い減少していることに加え、給水に必要な経費を見直すことで、類似団体平均値を大きく下回っています。
⑦施設利用率
　類似団体平均値を若干上回っています。
⑧契約率
　契約社数の増減はないため、数値は横ばいです。</t>
    <rPh sb="43" eb="45">
      <t>レイワ</t>
    </rPh>
    <rPh sb="46" eb="47">
      <t>ネン</t>
    </rPh>
    <rPh sb="47" eb="48">
      <t>ド</t>
    </rPh>
    <rPh sb="48" eb="50">
      <t>ケッサン</t>
    </rPh>
    <rPh sb="60" eb="62">
      <t>カイショウ</t>
    </rPh>
    <rPh sb="76" eb="78">
      <t>ルイジ</t>
    </rPh>
    <rPh sb="78" eb="80">
      <t>ダンタイ</t>
    </rPh>
    <rPh sb="80" eb="83">
      <t>ヘイキンチ</t>
    </rPh>
    <rPh sb="84" eb="85">
      <t>オオ</t>
    </rPh>
    <rPh sb="87" eb="89">
      <t>シタマワ</t>
    </rPh>
    <rPh sb="101" eb="103">
      <t>ウワマワ</t>
    </rPh>
    <rPh sb="108" eb="110">
      <t>タンキ</t>
    </rPh>
    <rPh sb="110" eb="111">
      <t>テキ</t>
    </rPh>
    <rPh sb="112" eb="114">
      <t>シハライ</t>
    </rPh>
    <rPh sb="114" eb="116">
      <t>ノウリョク</t>
    </rPh>
    <rPh sb="117" eb="118">
      <t>ユウ</t>
    </rPh>
    <rPh sb="176" eb="177">
      <t>ウワ</t>
    </rPh>
    <rPh sb="185" eb="188">
      <t>ケイカクテキ</t>
    </rPh>
    <rPh sb="189" eb="191">
      <t>ショウカン</t>
    </rPh>
    <rPh sb="196" eb="198">
      <t>ネンネン</t>
    </rPh>
    <rPh sb="198" eb="200">
      <t>テイカ</t>
    </rPh>
    <rPh sb="221" eb="223">
      <t>ウワマワ</t>
    </rPh>
    <rPh sb="228" eb="230">
      <t>キュウスイ</t>
    </rPh>
    <rPh sb="231" eb="232">
      <t>カカ</t>
    </rPh>
    <rPh sb="233" eb="235">
      <t>ヒヨウ</t>
    </rPh>
    <rPh sb="236" eb="238">
      <t>キュウスイ</t>
    </rPh>
    <rPh sb="238" eb="240">
      <t>シュウエキ</t>
    </rPh>
    <rPh sb="241" eb="242">
      <t>マカナ</t>
    </rPh>
    <rPh sb="257" eb="258">
      <t>キュウ</t>
    </rPh>
    <rPh sb="258" eb="259">
      <t>ダイ</t>
    </rPh>
    <rPh sb="260" eb="261">
      <t>キ</t>
    </rPh>
    <rPh sb="261" eb="263">
      <t>コウギョウ</t>
    </rPh>
    <rPh sb="263" eb="265">
      <t>ヨウスイ</t>
    </rPh>
    <rPh sb="265" eb="267">
      <t>ジギョウ</t>
    </rPh>
    <rPh sb="268" eb="269">
      <t>カカ</t>
    </rPh>
    <rPh sb="270" eb="272">
      <t>ゲンカ</t>
    </rPh>
    <rPh sb="272" eb="274">
      <t>ショウキャク</t>
    </rPh>
    <rPh sb="274" eb="275">
      <t>ヒ</t>
    </rPh>
    <rPh sb="276" eb="278">
      <t>ケイネン</t>
    </rPh>
    <rPh sb="279" eb="280">
      <t>トモナ</t>
    </rPh>
    <rPh sb="281" eb="283">
      <t>ゲンショウ</t>
    </rPh>
    <rPh sb="290" eb="291">
      <t>クワ</t>
    </rPh>
    <rPh sb="293" eb="295">
      <t>キュウスイ</t>
    </rPh>
    <rPh sb="296" eb="298">
      <t>ヒツヨウ</t>
    </rPh>
    <rPh sb="299" eb="301">
      <t>ケイヒ</t>
    </rPh>
    <rPh sb="302" eb="304">
      <t>ミナオ</t>
    </rPh>
    <rPh sb="309" eb="311">
      <t>ルイジ</t>
    </rPh>
    <rPh sb="311" eb="313">
      <t>ダンタイ</t>
    </rPh>
    <rPh sb="313" eb="316">
      <t>ヘイキンチ</t>
    </rPh>
    <rPh sb="317" eb="318">
      <t>オオ</t>
    </rPh>
    <rPh sb="320" eb="322">
      <t>シタマワ</t>
    </rPh>
    <rPh sb="338" eb="340">
      <t>ルイジ</t>
    </rPh>
    <rPh sb="340" eb="342">
      <t>ダンタイ</t>
    </rPh>
    <rPh sb="342" eb="345">
      <t>ヘイキンチ</t>
    </rPh>
    <rPh sb="346" eb="348">
      <t>ジャッカン</t>
    </rPh>
    <rPh sb="348" eb="350">
      <t>ウワマワ</t>
    </rPh>
    <rPh sb="364" eb="366">
      <t>ケイヤク</t>
    </rPh>
    <rPh sb="366" eb="367">
      <t>シャ</t>
    </rPh>
    <rPh sb="367" eb="368">
      <t>スウ</t>
    </rPh>
    <rPh sb="369" eb="371">
      <t>ゾウゲン</t>
    </rPh>
    <rPh sb="377" eb="379">
      <t>スウチ</t>
    </rPh>
    <rPh sb="380" eb="381">
      <t>ヨコ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</si>
</sst>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41.86</c:v>
                </c:pt>
                <c:pt idx="1">
                  <c:v>44.14</c:v>
                </c:pt>
                <c:pt idx="2">
                  <c:v>46.24</c:v>
                </c:pt>
                <c:pt idx="3">
                  <c:v>47.56</c:v>
                </c:pt>
                <c:pt idx="4">
                  <c:v>49.27</c:v>
                </c:pt>
              </c:numCache>
            </c:numRef>
          </c:val>
          <c:extLst>
            <c:ext xmlns:c16="http://schemas.microsoft.com/office/drawing/2014/chart" uri="{C3380CC4-5D6E-409C-BE32-E72D297353CC}">
              <c16:uniqueId val="{00000000-5CCB-4001-910B-7D7258E974A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55.25</c:v>
                </c:pt>
                <c:pt idx="1">
                  <c:v>57.11</c:v>
                </c:pt>
                <c:pt idx="2">
                  <c:v>57.57</c:v>
                </c:pt>
                <c:pt idx="3">
                  <c:v>57.63</c:v>
                </c:pt>
                <c:pt idx="4">
                  <c:v>58.13</c:v>
                </c:pt>
              </c:numCache>
            </c:numRef>
          </c:val>
          <c:smooth val="0"/>
          <c:extLst>
            <c:ext xmlns:c16="http://schemas.microsoft.com/office/drawing/2014/chart" uri="{C3380CC4-5D6E-409C-BE32-E72D297353CC}">
              <c16:uniqueId val="{00000001-5CCB-4001-910B-7D7258E974A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74.44</c:v>
                </c:pt>
                <c:pt idx="1">
                  <c:v>58.72</c:v>
                </c:pt>
                <c:pt idx="2">
                  <c:v>39.47</c:v>
                </c:pt>
                <c:pt idx="3">
                  <c:v>17.11</c:v>
                </c:pt>
                <c:pt idx="4">
                  <c:v>0</c:v>
                </c:pt>
              </c:numCache>
            </c:numRef>
          </c:val>
          <c:extLst>
            <c:ext xmlns:c16="http://schemas.microsoft.com/office/drawing/2014/chart" uri="{C3380CC4-5D6E-409C-BE32-E72D297353CC}">
              <c16:uniqueId val="{00000000-0813-499D-94D5-D3E609EE71A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53.3</c:v>
                </c:pt>
                <c:pt idx="1">
                  <c:v>50.25</c:v>
                </c:pt>
                <c:pt idx="2">
                  <c:v>51.91</c:v>
                </c:pt>
                <c:pt idx="3">
                  <c:v>53.86</c:v>
                </c:pt>
                <c:pt idx="4">
                  <c:v>75.17</c:v>
                </c:pt>
              </c:numCache>
            </c:numRef>
          </c:val>
          <c:smooth val="0"/>
          <c:extLst>
            <c:ext xmlns:c16="http://schemas.microsoft.com/office/drawing/2014/chart" uri="{C3380CC4-5D6E-409C-BE32-E72D297353CC}">
              <c16:uniqueId val="{00000001-0813-499D-94D5-D3E609EE71A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112.04</c:v>
                </c:pt>
                <c:pt idx="1">
                  <c:v>116.63</c:v>
                </c:pt>
                <c:pt idx="2">
                  <c:v>120.88</c:v>
                </c:pt>
                <c:pt idx="3">
                  <c:v>126.02</c:v>
                </c:pt>
                <c:pt idx="4">
                  <c:v>128.56</c:v>
                </c:pt>
              </c:numCache>
            </c:numRef>
          </c:val>
          <c:extLst>
            <c:ext xmlns:c16="http://schemas.microsoft.com/office/drawing/2014/chart" uri="{C3380CC4-5D6E-409C-BE32-E72D297353CC}">
              <c16:uniqueId val="{00000000-DB44-4B0D-8B24-E4B6F317A78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117.28</c:v>
                </c:pt>
                <c:pt idx="1">
                  <c:v>116.96</c:v>
                </c:pt>
                <c:pt idx="2">
                  <c:v>117.47</c:v>
                </c:pt>
                <c:pt idx="3">
                  <c:v>115.38</c:v>
                </c:pt>
                <c:pt idx="4">
                  <c:v>113.53</c:v>
                </c:pt>
              </c:numCache>
            </c:numRef>
          </c:val>
          <c:smooth val="0"/>
          <c:extLst>
            <c:ext xmlns:c16="http://schemas.microsoft.com/office/drawing/2014/chart" uri="{C3380CC4-5D6E-409C-BE32-E72D297353CC}">
              <c16:uniqueId val="{00000001-DB44-4B0D-8B24-E4B6F317A78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38.03</c:v>
                </c:pt>
                <c:pt idx="1">
                  <c:v>38.03</c:v>
                </c:pt>
                <c:pt idx="2">
                  <c:v>38.03</c:v>
                </c:pt>
                <c:pt idx="3">
                  <c:v>38.369999999999997</c:v>
                </c:pt>
                <c:pt idx="4">
                  <c:v>38.369999999999997</c:v>
                </c:pt>
              </c:numCache>
            </c:numRef>
          </c:val>
          <c:extLst>
            <c:ext xmlns:c16="http://schemas.microsoft.com/office/drawing/2014/chart" uri="{C3380CC4-5D6E-409C-BE32-E72D297353CC}">
              <c16:uniqueId val="{00000000-2611-4A5A-B4DE-51E80814FD2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44.05</c:v>
                </c:pt>
                <c:pt idx="1">
                  <c:v>51.87</c:v>
                </c:pt>
                <c:pt idx="2">
                  <c:v>52.33</c:v>
                </c:pt>
                <c:pt idx="3">
                  <c:v>52.35</c:v>
                </c:pt>
                <c:pt idx="4">
                  <c:v>53.69</c:v>
                </c:pt>
              </c:numCache>
            </c:numRef>
          </c:val>
          <c:smooth val="0"/>
          <c:extLst>
            <c:ext xmlns:c16="http://schemas.microsoft.com/office/drawing/2014/chart" uri="{C3380CC4-5D6E-409C-BE32-E72D297353CC}">
              <c16:uniqueId val="{00000001-2611-4A5A-B4DE-51E80814FD2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1.84</c:v>
                </c:pt>
                <c:pt idx="4">
                  <c:v>0</c:v>
                </c:pt>
              </c:numCache>
            </c:numRef>
          </c:val>
          <c:extLst>
            <c:ext xmlns:c16="http://schemas.microsoft.com/office/drawing/2014/chart" uri="{C3380CC4-5D6E-409C-BE32-E72D297353CC}">
              <c16:uniqueId val="{00000000-4002-4C30-BEE1-341726C5068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1.3</c:v>
                </c:pt>
                <c:pt idx="1">
                  <c:v>0.28000000000000003</c:v>
                </c:pt>
                <c:pt idx="2">
                  <c:v>0.77</c:v>
                </c:pt>
                <c:pt idx="3">
                  <c:v>0.24</c:v>
                </c:pt>
                <c:pt idx="4">
                  <c:v>0.22</c:v>
                </c:pt>
              </c:numCache>
            </c:numRef>
          </c:val>
          <c:smooth val="0"/>
          <c:extLst>
            <c:ext xmlns:c16="http://schemas.microsoft.com/office/drawing/2014/chart" uri="{C3380CC4-5D6E-409C-BE32-E72D297353CC}">
              <c16:uniqueId val="{00000001-4002-4C30-BEE1-341726C5068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102.95</c:v>
                </c:pt>
                <c:pt idx="1">
                  <c:v>122.35</c:v>
                </c:pt>
                <c:pt idx="2">
                  <c:v>119.77</c:v>
                </c:pt>
                <c:pt idx="3">
                  <c:v>112.94</c:v>
                </c:pt>
                <c:pt idx="4">
                  <c:v>132.03</c:v>
                </c:pt>
              </c:numCache>
            </c:numRef>
          </c:val>
          <c:extLst>
            <c:ext xmlns:c16="http://schemas.microsoft.com/office/drawing/2014/chart" uri="{C3380CC4-5D6E-409C-BE32-E72D297353CC}">
              <c16:uniqueId val="{00000000-0F22-476B-B4FB-3A93CFF2BB7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687.99</c:v>
                </c:pt>
                <c:pt idx="1">
                  <c:v>655.75</c:v>
                </c:pt>
                <c:pt idx="2">
                  <c:v>578.19000000000005</c:v>
                </c:pt>
                <c:pt idx="3">
                  <c:v>638.35</c:v>
                </c:pt>
                <c:pt idx="4">
                  <c:v>521.36</c:v>
                </c:pt>
              </c:numCache>
            </c:numRef>
          </c:val>
          <c:smooth val="0"/>
          <c:extLst>
            <c:ext xmlns:c16="http://schemas.microsoft.com/office/drawing/2014/chart" uri="{C3380CC4-5D6E-409C-BE32-E72D297353CC}">
              <c16:uniqueId val="{00000001-0F22-476B-B4FB-3A93CFF2BB7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964.79</c:v>
                </c:pt>
                <c:pt idx="1">
                  <c:v>902.53</c:v>
                </c:pt>
                <c:pt idx="2">
                  <c:v>837.06</c:v>
                </c:pt>
                <c:pt idx="3">
                  <c:v>763.43</c:v>
                </c:pt>
                <c:pt idx="4">
                  <c:v>701.61</c:v>
                </c:pt>
              </c:numCache>
            </c:numRef>
          </c:val>
          <c:extLst>
            <c:ext xmlns:c16="http://schemas.microsoft.com/office/drawing/2014/chart" uri="{C3380CC4-5D6E-409C-BE32-E72D297353CC}">
              <c16:uniqueId val="{00000000-B07D-4C47-A45F-ACACF13D2B1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208.47</c:v>
                </c:pt>
                <c:pt idx="1">
                  <c:v>193.85</c:v>
                </c:pt>
                <c:pt idx="2">
                  <c:v>204.31</c:v>
                </c:pt>
                <c:pt idx="3">
                  <c:v>214.2</c:v>
                </c:pt>
                <c:pt idx="4">
                  <c:v>242.32</c:v>
                </c:pt>
              </c:numCache>
            </c:numRef>
          </c:val>
          <c:smooth val="0"/>
          <c:extLst>
            <c:ext xmlns:c16="http://schemas.microsoft.com/office/drawing/2014/chart" uri="{C3380CC4-5D6E-409C-BE32-E72D297353CC}">
              <c16:uniqueId val="{00000001-B07D-4C47-A45F-ACACF13D2B1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110.81</c:v>
                </c:pt>
                <c:pt idx="1">
                  <c:v>118.08</c:v>
                </c:pt>
                <c:pt idx="2">
                  <c:v>122.66</c:v>
                </c:pt>
                <c:pt idx="3">
                  <c:v>127.65</c:v>
                </c:pt>
                <c:pt idx="4">
                  <c:v>131.07</c:v>
                </c:pt>
              </c:numCache>
            </c:numRef>
          </c:val>
          <c:extLst>
            <c:ext xmlns:c16="http://schemas.microsoft.com/office/drawing/2014/chart" uri="{C3380CC4-5D6E-409C-BE32-E72D297353CC}">
              <c16:uniqueId val="{00000000-D9CE-460B-BA05-41F0C147DD9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105.71</c:v>
                </c:pt>
                <c:pt idx="1">
                  <c:v>105.06</c:v>
                </c:pt>
                <c:pt idx="2">
                  <c:v>106.98</c:v>
                </c:pt>
                <c:pt idx="3">
                  <c:v>103.06</c:v>
                </c:pt>
                <c:pt idx="4">
                  <c:v>100.74</c:v>
                </c:pt>
              </c:numCache>
            </c:numRef>
          </c:val>
          <c:smooth val="0"/>
          <c:extLst>
            <c:ext xmlns:c16="http://schemas.microsoft.com/office/drawing/2014/chart" uri="{C3380CC4-5D6E-409C-BE32-E72D297353CC}">
              <c16:uniqueId val="{00000001-D9CE-460B-BA05-41F0C147DD9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18.489999999999998</c:v>
                </c:pt>
                <c:pt idx="1">
                  <c:v>17.36</c:v>
                </c:pt>
                <c:pt idx="2">
                  <c:v>16.760000000000002</c:v>
                </c:pt>
                <c:pt idx="3">
                  <c:v>16.12</c:v>
                </c:pt>
                <c:pt idx="4">
                  <c:v>15.73</c:v>
                </c:pt>
              </c:numCache>
            </c:numRef>
          </c:val>
          <c:extLst>
            <c:ext xmlns:c16="http://schemas.microsoft.com/office/drawing/2014/chart" uri="{C3380CC4-5D6E-409C-BE32-E72D297353CC}">
              <c16:uniqueId val="{00000000-3B60-417C-A392-EC15B17E56C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25.98</c:v>
                </c:pt>
                <c:pt idx="1">
                  <c:v>26.84</c:v>
                </c:pt>
                <c:pt idx="2">
                  <c:v>26.08</c:v>
                </c:pt>
                <c:pt idx="3">
                  <c:v>26.92</c:v>
                </c:pt>
                <c:pt idx="4">
                  <c:v>27.33</c:v>
                </c:pt>
              </c:numCache>
            </c:numRef>
          </c:val>
          <c:smooth val="0"/>
          <c:extLst>
            <c:ext xmlns:c16="http://schemas.microsoft.com/office/drawing/2014/chart" uri="{C3380CC4-5D6E-409C-BE32-E72D297353CC}">
              <c16:uniqueId val="{00000001-3B60-417C-A392-EC15B17E56C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38.92</c:v>
                </c:pt>
                <c:pt idx="1">
                  <c:v>39.86</c:v>
                </c:pt>
                <c:pt idx="2">
                  <c:v>42.12</c:v>
                </c:pt>
                <c:pt idx="3">
                  <c:v>41.73</c:v>
                </c:pt>
                <c:pt idx="4">
                  <c:v>43.61</c:v>
                </c:pt>
              </c:numCache>
            </c:numRef>
          </c:val>
          <c:extLst>
            <c:ext xmlns:c16="http://schemas.microsoft.com/office/drawing/2014/chart" uri="{C3380CC4-5D6E-409C-BE32-E72D297353CC}">
              <c16:uniqueId val="{00000000-52DA-465D-B18A-35182432896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40.67</c:v>
                </c:pt>
                <c:pt idx="1">
                  <c:v>40.89</c:v>
                </c:pt>
                <c:pt idx="2">
                  <c:v>41.59</c:v>
                </c:pt>
                <c:pt idx="3">
                  <c:v>40.29</c:v>
                </c:pt>
                <c:pt idx="4">
                  <c:v>40.409999999999997</c:v>
                </c:pt>
              </c:numCache>
            </c:numRef>
          </c:val>
          <c:smooth val="0"/>
          <c:extLst>
            <c:ext xmlns:c16="http://schemas.microsoft.com/office/drawing/2014/chart" uri="{C3380CC4-5D6E-409C-BE32-E72D297353CC}">
              <c16:uniqueId val="{00000001-52DA-465D-B18A-35182432896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78.84</c:v>
                </c:pt>
                <c:pt idx="1">
                  <c:v>78.84</c:v>
                </c:pt>
                <c:pt idx="2">
                  <c:v>78.84</c:v>
                </c:pt>
                <c:pt idx="3">
                  <c:v>78.84</c:v>
                </c:pt>
                <c:pt idx="4">
                  <c:v>78.84</c:v>
                </c:pt>
              </c:numCache>
            </c:numRef>
          </c:val>
          <c:extLst>
            <c:ext xmlns:c16="http://schemas.microsoft.com/office/drawing/2014/chart" uri="{C3380CC4-5D6E-409C-BE32-E72D297353CC}">
              <c16:uniqueId val="{00000000-F26E-47C6-879C-E6B583699BB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62.59</c:v>
                </c:pt>
                <c:pt idx="1">
                  <c:v>61.76</c:v>
                </c:pt>
                <c:pt idx="2">
                  <c:v>62.75</c:v>
                </c:pt>
                <c:pt idx="3">
                  <c:v>61.99</c:v>
                </c:pt>
                <c:pt idx="4">
                  <c:v>62.26</c:v>
                </c:pt>
              </c:numCache>
            </c:numRef>
          </c:val>
          <c:smooth val="0"/>
          <c:extLst>
            <c:ext xmlns:c16="http://schemas.microsoft.com/office/drawing/2014/chart" uri="{C3380CC4-5D6E-409C-BE32-E72D297353CC}">
              <c16:uniqueId val="{00000001-F26E-47C6-879C-E6B583699BB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FE1" zoomScale="70" zoomScaleNormal="7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広島県　大竹市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15">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79400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中規模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2</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34625</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15">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15">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49.9</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8</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62600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非設置</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106</v>
      </c>
      <c r="SN16" s="103"/>
      <c r="SO16" s="103"/>
      <c r="SP16" s="103"/>
      <c r="SQ16" s="103"/>
      <c r="SR16" s="103"/>
      <c r="SS16" s="103"/>
      <c r="ST16" s="103"/>
      <c r="SU16" s="103"/>
      <c r="SV16" s="103"/>
      <c r="SW16" s="103"/>
      <c r="SX16" s="103"/>
      <c r="SY16" s="103"/>
      <c r="SZ16" s="103"/>
      <c r="TA16" s="104"/>
    </row>
    <row r="17" spans="1:521" ht="13.5" customHeight="1" x14ac:dyDescent="0.15">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15">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15">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15">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15">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15">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15">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15">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15">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15">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15">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15">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15">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15">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112.04</v>
      </c>
      <c r="Y32" s="121"/>
      <c r="Z32" s="121"/>
      <c r="AA32" s="121"/>
      <c r="AB32" s="121"/>
      <c r="AC32" s="121"/>
      <c r="AD32" s="121"/>
      <c r="AE32" s="121"/>
      <c r="AF32" s="121"/>
      <c r="AG32" s="121"/>
      <c r="AH32" s="121"/>
      <c r="AI32" s="121"/>
      <c r="AJ32" s="121"/>
      <c r="AK32" s="121"/>
      <c r="AL32" s="121"/>
      <c r="AM32" s="121"/>
      <c r="AN32" s="121"/>
      <c r="AO32" s="121"/>
      <c r="AP32" s="121"/>
      <c r="AQ32" s="122"/>
      <c r="AR32" s="120">
        <f>データ!U6</f>
        <v>116.63</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120.88</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126.02</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128.56</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74.44</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58.72</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39.47</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17.11</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102.95</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122.35</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119.77</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112.94</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132.03</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964.79</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902.53</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837.06</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763.43</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701.61</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15">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117.28</v>
      </c>
      <c r="Y33" s="121"/>
      <c r="Z33" s="121"/>
      <c r="AA33" s="121"/>
      <c r="AB33" s="121"/>
      <c r="AC33" s="121"/>
      <c r="AD33" s="121"/>
      <c r="AE33" s="121"/>
      <c r="AF33" s="121"/>
      <c r="AG33" s="121"/>
      <c r="AH33" s="121"/>
      <c r="AI33" s="121"/>
      <c r="AJ33" s="121"/>
      <c r="AK33" s="121"/>
      <c r="AL33" s="121"/>
      <c r="AM33" s="121"/>
      <c r="AN33" s="121"/>
      <c r="AO33" s="121"/>
      <c r="AP33" s="121"/>
      <c r="AQ33" s="122"/>
      <c r="AR33" s="120">
        <f>データ!Z6</f>
        <v>116.96</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117.47</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115.38</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113.53</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53.3</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50.25</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51.91</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53.86</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75.17</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687.99</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655.75</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578.19000000000005</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638.35</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521.36</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208.47</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193.85</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204.31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214.2</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242.32</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15">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15">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15">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15">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15">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15">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15">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15">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15">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15">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104</v>
      </c>
      <c r="SN48" s="103"/>
      <c r="SO48" s="103"/>
      <c r="SP48" s="103"/>
      <c r="SQ48" s="103"/>
      <c r="SR48" s="103"/>
      <c r="SS48" s="103"/>
      <c r="ST48" s="103"/>
      <c r="SU48" s="103"/>
      <c r="SV48" s="103"/>
      <c r="SW48" s="103"/>
      <c r="SX48" s="103"/>
      <c r="SY48" s="103"/>
      <c r="SZ48" s="103"/>
      <c r="TA48" s="104"/>
    </row>
    <row r="49" spans="1:521" ht="13.5" customHeight="1" x14ac:dyDescent="0.15">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15">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15">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15">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15">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110.81</v>
      </c>
      <c r="Y55" s="121"/>
      <c r="Z55" s="121"/>
      <c r="AA55" s="121"/>
      <c r="AB55" s="121"/>
      <c r="AC55" s="121"/>
      <c r="AD55" s="121"/>
      <c r="AE55" s="121"/>
      <c r="AF55" s="121"/>
      <c r="AG55" s="121"/>
      <c r="AH55" s="121"/>
      <c r="AI55" s="121"/>
      <c r="AJ55" s="121"/>
      <c r="AK55" s="121"/>
      <c r="AL55" s="121"/>
      <c r="AM55" s="121"/>
      <c r="AN55" s="121"/>
      <c r="AO55" s="121"/>
      <c r="AP55" s="121"/>
      <c r="AQ55" s="122"/>
      <c r="AR55" s="120">
        <f>データ!BM6</f>
        <v>118.08</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122.66</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127.65</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131.07</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18.489999999999998</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17.36</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16.760000000000002</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16.12</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15.73</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38.92</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39.86</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42.12</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41.73</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43.61</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78.84</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78.84</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78.84</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78.84</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78.84</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15">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105.71</v>
      </c>
      <c r="Y56" s="121"/>
      <c r="Z56" s="121"/>
      <c r="AA56" s="121"/>
      <c r="AB56" s="121"/>
      <c r="AC56" s="121"/>
      <c r="AD56" s="121"/>
      <c r="AE56" s="121"/>
      <c r="AF56" s="121"/>
      <c r="AG56" s="121"/>
      <c r="AH56" s="121"/>
      <c r="AI56" s="121"/>
      <c r="AJ56" s="121"/>
      <c r="AK56" s="121"/>
      <c r="AL56" s="121"/>
      <c r="AM56" s="121"/>
      <c r="AN56" s="121"/>
      <c r="AO56" s="121"/>
      <c r="AP56" s="121"/>
      <c r="AQ56" s="122"/>
      <c r="AR56" s="120">
        <f>データ!BR6</f>
        <v>105.06</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106.98</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103.06</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100.74</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25.98</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26.84</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26.08</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26.92</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27.33</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40.67</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40.89</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41.59</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40.29</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40.409999999999997</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62.59</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61.76</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62.75</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61.99</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62.26</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15">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15">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15">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105</v>
      </c>
      <c r="SN68" s="103"/>
      <c r="SO68" s="103"/>
      <c r="SP68" s="103"/>
      <c r="SQ68" s="103"/>
      <c r="SR68" s="103"/>
      <c r="SS68" s="103"/>
      <c r="ST68" s="103"/>
      <c r="SU68" s="103"/>
      <c r="SV68" s="103"/>
      <c r="SW68" s="103"/>
      <c r="SX68" s="103"/>
      <c r="SY68" s="103"/>
      <c r="SZ68" s="103"/>
      <c r="TA68" s="104"/>
    </row>
    <row r="69" spans="1:521" ht="13.5" customHeight="1" x14ac:dyDescent="0.15">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15">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15">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15">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15">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15">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15">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15">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15">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15">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15">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H29</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H30</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R01</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R02</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R03</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H29</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H30</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R01</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R02</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R03</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H29</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H30</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R01</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R02</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R03</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15">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41.86</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44.14</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46.24</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47.56</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49.27</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38.03</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38.03</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38.03</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38.369999999999997</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38.369999999999997</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1.84</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15">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55.25</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57.11</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57.57</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57.63</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58.13</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44.05</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51.87</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52.33</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52.35</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53.69</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1.3</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0.28000000000000003</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0.77</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0.24</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0.22</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15">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42" t="s">
        <v>29</v>
      </c>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t="s">
        <v>30</v>
      </c>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t="s">
        <v>31</v>
      </c>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c r="CD89" s="142"/>
      <c r="CE89" s="142"/>
      <c r="CF89" s="142" t="s">
        <v>32</v>
      </c>
      <c r="CG89" s="142"/>
      <c r="CH89" s="142"/>
      <c r="CI89" s="142"/>
      <c r="CJ89" s="142"/>
      <c r="CK89" s="142"/>
      <c r="CL89" s="142"/>
      <c r="CM89" s="142"/>
      <c r="CN89" s="142"/>
      <c r="CO89" s="142"/>
      <c r="CP89" s="142"/>
      <c r="CQ89" s="142"/>
      <c r="CR89" s="142"/>
      <c r="CS89" s="142"/>
      <c r="CT89" s="142"/>
      <c r="CU89" s="142"/>
      <c r="CV89" s="142"/>
      <c r="CW89" s="142"/>
      <c r="CX89" s="142"/>
      <c r="CY89" s="142"/>
      <c r="CZ89" s="142"/>
      <c r="DA89" s="142"/>
      <c r="DB89" s="142"/>
      <c r="DC89" s="142"/>
      <c r="DD89" s="142"/>
      <c r="DE89" s="142"/>
      <c r="DF89" s="142"/>
      <c r="DG89" s="142" t="s">
        <v>33</v>
      </c>
      <c r="DH89" s="142"/>
      <c r="DI89" s="142"/>
      <c r="DJ89" s="142"/>
      <c r="DK89" s="142"/>
      <c r="DL89" s="142"/>
      <c r="DM89" s="142"/>
      <c r="DN89" s="142"/>
      <c r="DO89" s="142"/>
      <c r="DP89" s="142"/>
      <c r="DQ89" s="142"/>
      <c r="DR89" s="142"/>
      <c r="DS89" s="142"/>
      <c r="DT89" s="142"/>
      <c r="DU89" s="142"/>
      <c r="DV89" s="142"/>
      <c r="DW89" s="142"/>
      <c r="DX89" s="142"/>
      <c r="DY89" s="142"/>
      <c r="DZ89" s="142"/>
      <c r="EA89" s="142"/>
      <c r="EB89" s="142"/>
      <c r="EC89" s="142"/>
      <c r="ED89" s="142"/>
      <c r="EE89" s="142"/>
      <c r="EF89" s="142"/>
      <c r="EG89" s="142"/>
      <c r="EH89" s="142" t="s">
        <v>34</v>
      </c>
      <c r="EI89" s="142"/>
      <c r="EJ89" s="142"/>
      <c r="EK89" s="142"/>
      <c r="EL89" s="142"/>
      <c r="EM89" s="142"/>
      <c r="EN89" s="142"/>
      <c r="EO89" s="142"/>
      <c r="EP89" s="142"/>
      <c r="EQ89" s="142"/>
      <c r="ER89" s="142"/>
      <c r="ES89" s="142"/>
      <c r="ET89" s="142"/>
      <c r="EU89" s="142"/>
      <c r="EV89" s="142"/>
      <c r="EW89" s="142"/>
      <c r="EX89" s="142"/>
      <c r="EY89" s="142"/>
      <c r="EZ89" s="142"/>
      <c r="FA89" s="142"/>
      <c r="FB89" s="142"/>
      <c r="FC89" s="142"/>
      <c r="FD89" s="142"/>
      <c r="FE89" s="142"/>
      <c r="FF89" s="142"/>
      <c r="FG89" s="142"/>
      <c r="FH89" s="142"/>
      <c r="FI89" s="142" t="s">
        <v>35</v>
      </c>
      <c r="FJ89" s="142"/>
      <c r="FK89" s="142"/>
      <c r="FL89" s="142"/>
      <c r="FM89" s="142"/>
      <c r="FN89" s="142"/>
      <c r="FO89" s="142"/>
      <c r="FP89" s="142"/>
      <c r="FQ89" s="142"/>
      <c r="FR89" s="142"/>
      <c r="FS89" s="142"/>
      <c r="FT89" s="142"/>
      <c r="FU89" s="142"/>
      <c r="FV89" s="142"/>
      <c r="FW89" s="142"/>
      <c r="FX89" s="142"/>
      <c r="FY89" s="142"/>
      <c r="FZ89" s="142"/>
      <c r="GA89" s="142"/>
      <c r="GB89" s="142"/>
      <c r="GC89" s="142"/>
      <c r="GD89" s="142"/>
      <c r="GE89" s="142"/>
      <c r="GF89" s="142"/>
      <c r="GG89" s="142"/>
      <c r="GH89" s="142"/>
      <c r="GI89" s="142"/>
      <c r="GJ89" s="142" t="s">
        <v>36</v>
      </c>
      <c r="GK89" s="142"/>
      <c r="GL89" s="142"/>
      <c r="GM89" s="142"/>
      <c r="GN89" s="142"/>
      <c r="GO89" s="142"/>
      <c r="GP89" s="142"/>
      <c r="GQ89" s="142"/>
      <c r="GR89" s="142"/>
      <c r="GS89" s="142"/>
      <c r="GT89" s="142"/>
      <c r="GU89" s="142"/>
      <c r="GV89" s="142"/>
      <c r="GW89" s="142"/>
      <c r="GX89" s="142"/>
      <c r="GY89" s="142"/>
      <c r="GZ89" s="142"/>
      <c r="HA89" s="142"/>
      <c r="HB89" s="142"/>
      <c r="HC89" s="142"/>
      <c r="HD89" s="142"/>
      <c r="HE89" s="142"/>
      <c r="HF89" s="142"/>
      <c r="HG89" s="142"/>
      <c r="HH89" s="142"/>
      <c r="HI89" s="142"/>
      <c r="HJ89" s="142"/>
      <c r="HK89" s="142" t="s">
        <v>29</v>
      </c>
      <c r="HL89" s="142"/>
      <c r="HM89" s="142"/>
      <c r="HN89" s="142"/>
      <c r="HO89" s="142"/>
      <c r="HP89" s="142"/>
      <c r="HQ89" s="142"/>
      <c r="HR89" s="142"/>
      <c r="HS89" s="142"/>
      <c r="HT89" s="142"/>
      <c r="HU89" s="142"/>
      <c r="HV89" s="142"/>
      <c r="HW89" s="142"/>
      <c r="HX89" s="142"/>
      <c r="HY89" s="142"/>
      <c r="HZ89" s="142"/>
      <c r="IA89" s="142"/>
      <c r="IB89" s="142"/>
      <c r="IC89" s="142"/>
      <c r="ID89" s="142"/>
      <c r="IE89" s="142"/>
      <c r="IF89" s="142"/>
      <c r="IG89" s="142"/>
      <c r="IH89" s="142"/>
      <c r="II89" s="142"/>
      <c r="IJ89" s="142"/>
      <c r="IK89" s="142"/>
      <c r="IL89" s="142" t="s">
        <v>30</v>
      </c>
      <c r="IM89" s="142"/>
      <c r="IN89" s="142"/>
      <c r="IO89" s="142"/>
      <c r="IP89" s="142"/>
      <c r="IQ89" s="142"/>
      <c r="IR89" s="142"/>
      <c r="IS89" s="142"/>
      <c r="IT89" s="142"/>
      <c r="IU89" s="142"/>
      <c r="IV89" s="142"/>
      <c r="IW89" s="142"/>
      <c r="IX89" s="142"/>
      <c r="IY89" s="142"/>
      <c r="IZ89" s="142"/>
      <c r="JA89" s="142"/>
      <c r="JB89" s="142"/>
      <c r="JC89" s="142"/>
      <c r="JD89" s="142"/>
      <c r="JE89" s="142"/>
      <c r="JF89" s="142"/>
      <c r="JG89" s="142"/>
      <c r="JH89" s="142"/>
      <c r="JI89" s="142"/>
      <c r="JJ89" s="142"/>
      <c r="JK89" s="142"/>
      <c r="JL89" s="142"/>
      <c r="JM89" s="142" t="s">
        <v>31</v>
      </c>
      <c r="JN89" s="142"/>
      <c r="JO89" s="142"/>
      <c r="JP89" s="142"/>
      <c r="JQ89" s="142"/>
      <c r="JR89" s="142"/>
      <c r="JS89" s="142"/>
      <c r="JT89" s="142"/>
      <c r="JU89" s="142"/>
      <c r="JV89" s="142"/>
      <c r="JW89" s="142"/>
      <c r="JX89" s="142"/>
      <c r="JY89" s="142"/>
      <c r="JZ89" s="142"/>
      <c r="KA89" s="142"/>
      <c r="KB89" s="142"/>
      <c r="KC89" s="142"/>
      <c r="KD89" s="142"/>
      <c r="KE89" s="142"/>
      <c r="KF89" s="142"/>
      <c r="KG89" s="142"/>
      <c r="KH89" s="142"/>
      <c r="KI89" s="142"/>
      <c r="KJ89" s="142"/>
      <c r="KK89" s="142"/>
      <c r="KL89" s="142"/>
      <c r="KM89" s="14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43" t="str">
        <f>データ!AD6</f>
        <v>【117.41】</v>
      </c>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t="str">
        <f>データ!AO6</f>
        <v>【23.68】</v>
      </c>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t="str">
        <f>データ!AZ6</f>
        <v>【462.72】</v>
      </c>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t="str">
        <f>データ!BK6</f>
        <v>【233.92】</v>
      </c>
      <c r="CG90" s="143"/>
      <c r="CH90" s="143"/>
      <c r="CI90" s="143"/>
      <c r="CJ90" s="143"/>
      <c r="CK90" s="143"/>
      <c r="CL90" s="143"/>
      <c r="CM90" s="143"/>
      <c r="CN90" s="143"/>
      <c r="CO90" s="143"/>
      <c r="CP90" s="143"/>
      <c r="CQ90" s="143"/>
      <c r="CR90" s="143"/>
      <c r="CS90" s="143"/>
      <c r="CT90" s="143"/>
      <c r="CU90" s="143"/>
      <c r="CV90" s="143"/>
      <c r="CW90" s="143"/>
      <c r="CX90" s="143"/>
      <c r="CY90" s="143"/>
      <c r="CZ90" s="143"/>
      <c r="DA90" s="143"/>
      <c r="DB90" s="143"/>
      <c r="DC90" s="143"/>
      <c r="DD90" s="143"/>
      <c r="DE90" s="143"/>
      <c r="DF90" s="143"/>
      <c r="DG90" s="143" t="str">
        <f>データ!BV6</f>
        <v>【112.31】</v>
      </c>
      <c r="DH90" s="143"/>
      <c r="DI90" s="143"/>
      <c r="DJ90" s="143"/>
      <c r="DK90" s="143"/>
      <c r="DL90" s="143"/>
      <c r="DM90" s="143"/>
      <c r="DN90" s="143"/>
      <c r="DO90" s="143"/>
      <c r="DP90" s="143"/>
      <c r="DQ90" s="143"/>
      <c r="DR90" s="143"/>
      <c r="DS90" s="143"/>
      <c r="DT90" s="143"/>
      <c r="DU90" s="143"/>
      <c r="DV90" s="143"/>
      <c r="DW90" s="143"/>
      <c r="DX90" s="143"/>
      <c r="DY90" s="143"/>
      <c r="DZ90" s="143"/>
      <c r="EA90" s="143"/>
      <c r="EB90" s="143"/>
      <c r="EC90" s="143"/>
      <c r="ED90" s="143"/>
      <c r="EE90" s="143"/>
      <c r="EF90" s="143"/>
      <c r="EG90" s="143"/>
      <c r="EH90" s="143" t="str">
        <f>データ!CG6</f>
        <v>【19.07】</v>
      </c>
      <c r="EI90" s="143"/>
      <c r="EJ90" s="143"/>
      <c r="EK90" s="143"/>
      <c r="EL90" s="143"/>
      <c r="EM90" s="143"/>
      <c r="EN90" s="143"/>
      <c r="EO90" s="143"/>
      <c r="EP90" s="143"/>
      <c r="EQ90" s="143"/>
      <c r="ER90" s="143"/>
      <c r="ES90" s="143"/>
      <c r="ET90" s="143"/>
      <c r="EU90" s="143"/>
      <c r="EV90" s="143"/>
      <c r="EW90" s="143"/>
      <c r="EX90" s="143"/>
      <c r="EY90" s="143"/>
      <c r="EZ90" s="143"/>
      <c r="FA90" s="143"/>
      <c r="FB90" s="143"/>
      <c r="FC90" s="143"/>
      <c r="FD90" s="143"/>
      <c r="FE90" s="143"/>
      <c r="FF90" s="143"/>
      <c r="FG90" s="143"/>
      <c r="FH90" s="143"/>
      <c r="FI90" s="143" t="str">
        <f>データ!CR6</f>
        <v>【54.01】</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3" t="str">
        <f>データ!DC6</f>
        <v>【76.67】</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3" t="str">
        <f>データ!DN6</f>
        <v>【60.20】</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3" t="str">
        <f>データ!DY6</f>
        <v>【48.27】</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3" t="str">
        <f>データ!EJ6</f>
        <v>【0.22】</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Svp92goSs7iVhS692XCftqU5nFKbxAxyUjDtNhQV6A5tjGJYr7B2xBWpZG+K4JW9RZyMoQZOoaD+pE7eVIZaLw==" saltValue="I1nczt2BjKbnrugPUIFBdw==" spinCount="100000" sheet="1" objects="1" scenarios="1" formatCells="0" formatColumns="0" formatRows="0"/>
  <mergeCells count="289">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112.04</v>
      </c>
      <c r="U6" s="35">
        <f>U7</f>
        <v>116.63</v>
      </c>
      <c r="V6" s="35">
        <f>V7</f>
        <v>120.88</v>
      </c>
      <c r="W6" s="35">
        <f>W7</f>
        <v>126.02</v>
      </c>
      <c r="X6" s="35">
        <f t="shared" si="3"/>
        <v>128.56</v>
      </c>
      <c r="Y6" s="35">
        <f t="shared" si="3"/>
        <v>117.28</v>
      </c>
      <c r="Z6" s="35">
        <f t="shared" si="3"/>
        <v>116.96</v>
      </c>
      <c r="AA6" s="35">
        <f t="shared" si="3"/>
        <v>117.47</v>
      </c>
      <c r="AB6" s="35">
        <f t="shared" si="3"/>
        <v>115.38</v>
      </c>
      <c r="AC6" s="35">
        <f t="shared" si="3"/>
        <v>113.53</v>
      </c>
      <c r="AD6" s="33" t="str">
        <f>IF(AD7="-","【-】","【"&amp;SUBSTITUTE(TEXT(AD7,"#,##0.00"),"-","△")&amp;"】")</f>
        <v>【117.41】</v>
      </c>
      <c r="AE6" s="35">
        <f t="shared" si="3"/>
        <v>74.44</v>
      </c>
      <c r="AF6" s="35">
        <f>AF7</f>
        <v>58.72</v>
      </c>
      <c r="AG6" s="35">
        <f>AG7</f>
        <v>39.47</v>
      </c>
      <c r="AH6" s="35">
        <f>AH7</f>
        <v>17.11</v>
      </c>
      <c r="AI6" s="35">
        <f t="shared" si="3"/>
        <v>0</v>
      </c>
      <c r="AJ6" s="35">
        <f t="shared" si="3"/>
        <v>53.3</v>
      </c>
      <c r="AK6" s="35">
        <f t="shared" si="3"/>
        <v>50.25</v>
      </c>
      <c r="AL6" s="35">
        <f t="shared" si="3"/>
        <v>51.91</v>
      </c>
      <c r="AM6" s="35">
        <f t="shared" si="3"/>
        <v>53.86</v>
      </c>
      <c r="AN6" s="35">
        <f t="shared" si="3"/>
        <v>75.17</v>
      </c>
      <c r="AO6" s="33" t="str">
        <f>IF(AO7="-","【-】","【"&amp;SUBSTITUTE(TEXT(AO7,"#,##0.00"),"-","△")&amp;"】")</f>
        <v>【23.68】</v>
      </c>
      <c r="AP6" s="35">
        <f t="shared" si="3"/>
        <v>102.95</v>
      </c>
      <c r="AQ6" s="35">
        <f>AQ7</f>
        <v>122.35</v>
      </c>
      <c r="AR6" s="35">
        <f>AR7</f>
        <v>119.77</v>
      </c>
      <c r="AS6" s="35">
        <f>AS7</f>
        <v>112.94</v>
      </c>
      <c r="AT6" s="35">
        <f t="shared" si="3"/>
        <v>132.03</v>
      </c>
      <c r="AU6" s="35">
        <f t="shared" si="3"/>
        <v>687.99</v>
      </c>
      <c r="AV6" s="35">
        <f t="shared" si="3"/>
        <v>655.75</v>
      </c>
      <c r="AW6" s="35">
        <f t="shared" si="3"/>
        <v>578.19000000000005</v>
      </c>
      <c r="AX6" s="35">
        <f t="shared" si="3"/>
        <v>638.35</v>
      </c>
      <c r="AY6" s="35">
        <f t="shared" si="3"/>
        <v>521.36</v>
      </c>
      <c r="AZ6" s="33" t="str">
        <f>IF(AZ7="-","【-】","【"&amp;SUBSTITUTE(TEXT(AZ7,"#,##0.00"),"-","△")&amp;"】")</f>
        <v>【462.72】</v>
      </c>
      <c r="BA6" s="35">
        <f t="shared" si="3"/>
        <v>964.79</v>
      </c>
      <c r="BB6" s="35">
        <f>BB7</f>
        <v>902.53</v>
      </c>
      <c r="BC6" s="35">
        <f>BC7</f>
        <v>837.06</v>
      </c>
      <c r="BD6" s="35">
        <f>BD7</f>
        <v>763.43</v>
      </c>
      <c r="BE6" s="35">
        <f t="shared" si="3"/>
        <v>701.61</v>
      </c>
      <c r="BF6" s="35">
        <f t="shared" si="3"/>
        <v>208.47</v>
      </c>
      <c r="BG6" s="35">
        <f t="shared" si="3"/>
        <v>193.85</v>
      </c>
      <c r="BH6" s="35">
        <f t="shared" si="3"/>
        <v>204.31</v>
      </c>
      <c r="BI6" s="35">
        <f t="shared" si="3"/>
        <v>214.2</v>
      </c>
      <c r="BJ6" s="35">
        <f t="shared" si="3"/>
        <v>242.32</v>
      </c>
      <c r="BK6" s="33" t="str">
        <f>IF(BK7="-","【-】","【"&amp;SUBSTITUTE(TEXT(BK7,"#,##0.00"),"-","△")&amp;"】")</f>
        <v>【233.92】</v>
      </c>
      <c r="BL6" s="35">
        <f t="shared" si="3"/>
        <v>110.81</v>
      </c>
      <c r="BM6" s="35">
        <f>BM7</f>
        <v>118.08</v>
      </c>
      <c r="BN6" s="35">
        <f>BN7</f>
        <v>122.66</v>
      </c>
      <c r="BO6" s="35">
        <f>BO7</f>
        <v>127.65</v>
      </c>
      <c r="BP6" s="35">
        <f t="shared" si="3"/>
        <v>131.07</v>
      </c>
      <c r="BQ6" s="35">
        <f t="shared" si="3"/>
        <v>105.71</v>
      </c>
      <c r="BR6" s="35">
        <f t="shared" si="3"/>
        <v>105.06</v>
      </c>
      <c r="BS6" s="35">
        <f t="shared" si="3"/>
        <v>106.98</v>
      </c>
      <c r="BT6" s="35">
        <f t="shared" si="3"/>
        <v>103.06</v>
      </c>
      <c r="BU6" s="35">
        <f t="shared" si="3"/>
        <v>100.74</v>
      </c>
      <c r="BV6" s="33" t="str">
        <f>IF(BV7="-","【-】","【"&amp;SUBSTITUTE(TEXT(BV7,"#,##0.00"),"-","△")&amp;"】")</f>
        <v>【112.31】</v>
      </c>
      <c r="BW6" s="35">
        <f t="shared" si="3"/>
        <v>18.489999999999998</v>
      </c>
      <c r="BX6" s="35">
        <f>BX7</f>
        <v>17.36</v>
      </c>
      <c r="BY6" s="35">
        <f>BY7</f>
        <v>16.760000000000002</v>
      </c>
      <c r="BZ6" s="35">
        <f>BZ7</f>
        <v>16.12</v>
      </c>
      <c r="CA6" s="35">
        <f t="shared" si="3"/>
        <v>15.73</v>
      </c>
      <c r="CB6" s="35">
        <f t="shared" si="3"/>
        <v>25.98</v>
      </c>
      <c r="CC6" s="35">
        <f t="shared" si="3"/>
        <v>26.84</v>
      </c>
      <c r="CD6" s="35">
        <f t="shared" si="3"/>
        <v>26.08</v>
      </c>
      <c r="CE6" s="35">
        <f t="shared" si="3"/>
        <v>26.92</v>
      </c>
      <c r="CF6" s="35">
        <f t="shared" ref="CF6" si="4">CF7</f>
        <v>27.33</v>
      </c>
      <c r="CG6" s="33" t="str">
        <f>IF(CG7="-","【-】","【"&amp;SUBSTITUTE(TEXT(CG7,"#,##0.00"),"-","△")&amp;"】")</f>
        <v>【19.07】</v>
      </c>
      <c r="CH6" s="35">
        <f t="shared" ref="CH6:CQ6" si="5">CH7</f>
        <v>38.92</v>
      </c>
      <c r="CI6" s="35">
        <f>CI7</f>
        <v>39.86</v>
      </c>
      <c r="CJ6" s="35">
        <f>CJ7</f>
        <v>42.12</v>
      </c>
      <c r="CK6" s="35">
        <f>CK7</f>
        <v>41.73</v>
      </c>
      <c r="CL6" s="35">
        <f t="shared" si="5"/>
        <v>43.61</v>
      </c>
      <c r="CM6" s="35">
        <f t="shared" si="5"/>
        <v>40.67</v>
      </c>
      <c r="CN6" s="35">
        <f t="shared" si="5"/>
        <v>40.89</v>
      </c>
      <c r="CO6" s="35">
        <f t="shared" si="5"/>
        <v>41.59</v>
      </c>
      <c r="CP6" s="35">
        <f t="shared" si="5"/>
        <v>40.29</v>
      </c>
      <c r="CQ6" s="35">
        <f t="shared" si="5"/>
        <v>40.409999999999997</v>
      </c>
      <c r="CR6" s="33" t="str">
        <f>IF(CR7="-","【-】","【"&amp;SUBSTITUTE(TEXT(CR7,"#,##0.00"),"-","△")&amp;"】")</f>
        <v>【54.01】</v>
      </c>
      <c r="CS6" s="35">
        <f t="shared" ref="CS6:DB6" si="6">CS7</f>
        <v>78.84</v>
      </c>
      <c r="CT6" s="35">
        <f>CT7</f>
        <v>78.84</v>
      </c>
      <c r="CU6" s="35">
        <f>CU7</f>
        <v>78.84</v>
      </c>
      <c r="CV6" s="35">
        <f>CV7</f>
        <v>78.84</v>
      </c>
      <c r="CW6" s="35">
        <f t="shared" si="6"/>
        <v>78.84</v>
      </c>
      <c r="CX6" s="35">
        <f t="shared" si="6"/>
        <v>62.59</v>
      </c>
      <c r="CY6" s="35">
        <f t="shared" si="6"/>
        <v>61.76</v>
      </c>
      <c r="CZ6" s="35">
        <f t="shared" si="6"/>
        <v>62.75</v>
      </c>
      <c r="DA6" s="35">
        <f t="shared" si="6"/>
        <v>61.99</v>
      </c>
      <c r="DB6" s="35">
        <f t="shared" si="6"/>
        <v>62.26</v>
      </c>
      <c r="DC6" s="33" t="str">
        <f>IF(DC7="-","【-】","【"&amp;SUBSTITUTE(TEXT(DC7,"#,##0.00"),"-","△")&amp;"】")</f>
        <v>【76.67】</v>
      </c>
      <c r="DD6" s="35">
        <f t="shared" ref="DD6:DM6" si="7">DD7</f>
        <v>41.86</v>
      </c>
      <c r="DE6" s="35">
        <f>DE7</f>
        <v>44.14</v>
      </c>
      <c r="DF6" s="35">
        <f>DF7</f>
        <v>46.24</v>
      </c>
      <c r="DG6" s="35">
        <f>DG7</f>
        <v>47.56</v>
      </c>
      <c r="DH6" s="35">
        <f t="shared" si="7"/>
        <v>49.27</v>
      </c>
      <c r="DI6" s="35">
        <f t="shared" si="7"/>
        <v>55.25</v>
      </c>
      <c r="DJ6" s="35">
        <f t="shared" si="7"/>
        <v>57.11</v>
      </c>
      <c r="DK6" s="35">
        <f t="shared" si="7"/>
        <v>57.57</v>
      </c>
      <c r="DL6" s="35">
        <f t="shared" si="7"/>
        <v>57.63</v>
      </c>
      <c r="DM6" s="35">
        <f t="shared" si="7"/>
        <v>58.13</v>
      </c>
      <c r="DN6" s="33" t="str">
        <f>IF(DN7="-","【-】","【"&amp;SUBSTITUTE(TEXT(DN7,"#,##0.00"),"-","△")&amp;"】")</f>
        <v>【60.20】</v>
      </c>
      <c r="DO6" s="35">
        <f t="shared" ref="DO6:DX6" si="8">DO7</f>
        <v>38.03</v>
      </c>
      <c r="DP6" s="35">
        <f>DP7</f>
        <v>38.03</v>
      </c>
      <c r="DQ6" s="35">
        <f>DQ7</f>
        <v>38.03</v>
      </c>
      <c r="DR6" s="35">
        <f>DR7</f>
        <v>38.369999999999997</v>
      </c>
      <c r="DS6" s="35">
        <f t="shared" si="8"/>
        <v>38.369999999999997</v>
      </c>
      <c r="DT6" s="35">
        <f t="shared" si="8"/>
        <v>44.05</v>
      </c>
      <c r="DU6" s="35">
        <f t="shared" si="8"/>
        <v>51.87</v>
      </c>
      <c r="DV6" s="35">
        <f t="shared" si="8"/>
        <v>52.33</v>
      </c>
      <c r="DW6" s="35">
        <f t="shared" si="8"/>
        <v>52.35</v>
      </c>
      <c r="DX6" s="35">
        <f t="shared" si="8"/>
        <v>53.69</v>
      </c>
      <c r="DY6" s="33" t="str">
        <f>IF(DY7="-","【-】","【"&amp;SUBSTITUTE(TEXT(DY7,"#,##0.00"),"-","△")&amp;"】")</f>
        <v>【48.27】</v>
      </c>
      <c r="DZ6" s="35">
        <f t="shared" ref="DZ6:EI6" si="9">DZ7</f>
        <v>0</v>
      </c>
      <c r="EA6" s="35">
        <f>EA7</f>
        <v>0</v>
      </c>
      <c r="EB6" s="35">
        <f>EB7</f>
        <v>0</v>
      </c>
      <c r="EC6" s="35">
        <f>EC7</f>
        <v>1.84</v>
      </c>
      <c r="ED6" s="35">
        <f t="shared" si="9"/>
        <v>0</v>
      </c>
      <c r="EE6" s="35">
        <f t="shared" si="9"/>
        <v>1.3</v>
      </c>
      <c r="EF6" s="35">
        <f t="shared" si="9"/>
        <v>0.28000000000000003</v>
      </c>
      <c r="EG6" s="35">
        <f t="shared" si="9"/>
        <v>0.77</v>
      </c>
      <c r="EH6" s="35">
        <f t="shared" si="9"/>
        <v>0.24</v>
      </c>
      <c r="EI6" s="35">
        <f t="shared" si="9"/>
        <v>0.22</v>
      </c>
      <c r="EJ6" s="33" t="str">
        <f>IF(EJ7="-","【-】","【"&amp;SUBSTITUTE(TEXT(EJ7,"#,##0.00"),"-","△")&amp;"】")</f>
        <v>【0.22】</v>
      </c>
    </row>
    <row r="7" spans="1:140" s="36" customFormat="1" x14ac:dyDescent="0.15">
      <c r="A7"/>
      <c r="B7" s="37" t="s">
        <v>87</v>
      </c>
      <c r="C7" s="37" t="s">
        <v>88</v>
      </c>
      <c r="D7" s="37" t="s">
        <v>89</v>
      </c>
      <c r="E7" s="37" t="s">
        <v>90</v>
      </c>
      <c r="F7" s="37" t="s">
        <v>91</v>
      </c>
      <c r="G7" s="37" t="s">
        <v>92</v>
      </c>
      <c r="H7" s="37" t="s">
        <v>93</v>
      </c>
      <c r="I7" s="37" t="s">
        <v>94</v>
      </c>
      <c r="J7" s="37" t="s">
        <v>95</v>
      </c>
      <c r="K7" s="38">
        <v>79400</v>
      </c>
      <c r="L7" s="37" t="s">
        <v>96</v>
      </c>
      <c r="M7" s="38">
        <v>2</v>
      </c>
      <c r="N7" s="38">
        <v>34625</v>
      </c>
      <c r="O7" s="39" t="s">
        <v>97</v>
      </c>
      <c r="P7" s="39">
        <v>49.9</v>
      </c>
      <c r="Q7" s="38">
        <v>8</v>
      </c>
      <c r="R7" s="38">
        <v>62600</v>
      </c>
      <c r="S7" s="37" t="s">
        <v>98</v>
      </c>
      <c r="T7" s="40">
        <v>112.04</v>
      </c>
      <c r="U7" s="40">
        <v>116.63</v>
      </c>
      <c r="V7" s="40">
        <v>120.88</v>
      </c>
      <c r="W7" s="40">
        <v>126.02</v>
      </c>
      <c r="X7" s="40">
        <v>128.56</v>
      </c>
      <c r="Y7" s="40">
        <v>117.28</v>
      </c>
      <c r="Z7" s="40">
        <v>116.96</v>
      </c>
      <c r="AA7" s="40">
        <v>117.47</v>
      </c>
      <c r="AB7" s="40">
        <v>115.38</v>
      </c>
      <c r="AC7" s="41">
        <v>113.53</v>
      </c>
      <c r="AD7" s="40">
        <v>117.41</v>
      </c>
      <c r="AE7" s="40">
        <v>74.44</v>
      </c>
      <c r="AF7" s="40">
        <v>58.72</v>
      </c>
      <c r="AG7" s="40">
        <v>39.47</v>
      </c>
      <c r="AH7" s="40">
        <v>17.11</v>
      </c>
      <c r="AI7" s="40">
        <v>0</v>
      </c>
      <c r="AJ7" s="40">
        <v>53.3</v>
      </c>
      <c r="AK7" s="40">
        <v>50.25</v>
      </c>
      <c r="AL7" s="40">
        <v>51.91</v>
      </c>
      <c r="AM7" s="40">
        <v>53.86</v>
      </c>
      <c r="AN7" s="40">
        <v>75.17</v>
      </c>
      <c r="AO7" s="40">
        <v>23.68</v>
      </c>
      <c r="AP7" s="40">
        <v>102.95</v>
      </c>
      <c r="AQ7" s="40">
        <v>122.35</v>
      </c>
      <c r="AR7" s="40">
        <v>119.77</v>
      </c>
      <c r="AS7" s="40">
        <v>112.94</v>
      </c>
      <c r="AT7" s="40">
        <v>132.03</v>
      </c>
      <c r="AU7" s="40">
        <v>687.99</v>
      </c>
      <c r="AV7" s="40">
        <v>655.75</v>
      </c>
      <c r="AW7" s="40">
        <v>578.19000000000005</v>
      </c>
      <c r="AX7" s="40">
        <v>638.35</v>
      </c>
      <c r="AY7" s="40">
        <v>521.36</v>
      </c>
      <c r="AZ7" s="40">
        <v>462.72</v>
      </c>
      <c r="BA7" s="40">
        <v>964.79</v>
      </c>
      <c r="BB7" s="40">
        <v>902.53</v>
      </c>
      <c r="BC7" s="40">
        <v>837.06</v>
      </c>
      <c r="BD7" s="40">
        <v>763.43</v>
      </c>
      <c r="BE7" s="40">
        <v>701.61</v>
      </c>
      <c r="BF7" s="40">
        <v>208.47</v>
      </c>
      <c r="BG7" s="40">
        <v>193.85</v>
      </c>
      <c r="BH7" s="40">
        <v>204.31</v>
      </c>
      <c r="BI7" s="40">
        <v>214.2</v>
      </c>
      <c r="BJ7" s="40">
        <v>242.32</v>
      </c>
      <c r="BK7" s="40">
        <v>233.92</v>
      </c>
      <c r="BL7" s="40">
        <v>110.81</v>
      </c>
      <c r="BM7" s="40">
        <v>118.08</v>
      </c>
      <c r="BN7" s="40">
        <v>122.66</v>
      </c>
      <c r="BO7" s="40">
        <v>127.65</v>
      </c>
      <c r="BP7" s="40">
        <v>131.07</v>
      </c>
      <c r="BQ7" s="40">
        <v>105.71</v>
      </c>
      <c r="BR7" s="40">
        <v>105.06</v>
      </c>
      <c r="BS7" s="40">
        <v>106.98</v>
      </c>
      <c r="BT7" s="40">
        <v>103.06</v>
      </c>
      <c r="BU7" s="40">
        <v>100.74</v>
      </c>
      <c r="BV7" s="40">
        <v>112.31</v>
      </c>
      <c r="BW7" s="40">
        <v>18.489999999999998</v>
      </c>
      <c r="BX7" s="40">
        <v>17.36</v>
      </c>
      <c r="BY7" s="40">
        <v>16.760000000000002</v>
      </c>
      <c r="BZ7" s="40">
        <v>16.12</v>
      </c>
      <c r="CA7" s="40">
        <v>15.73</v>
      </c>
      <c r="CB7" s="40">
        <v>25.98</v>
      </c>
      <c r="CC7" s="40">
        <v>26.84</v>
      </c>
      <c r="CD7" s="40">
        <v>26.08</v>
      </c>
      <c r="CE7" s="40">
        <v>26.92</v>
      </c>
      <c r="CF7" s="40">
        <v>27.33</v>
      </c>
      <c r="CG7" s="40">
        <v>19.07</v>
      </c>
      <c r="CH7" s="40">
        <v>38.92</v>
      </c>
      <c r="CI7" s="40">
        <v>39.86</v>
      </c>
      <c r="CJ7" s="40">
        <v>42.12</v>
      </c>
      <c r="CK7" s="40">
        <v>41.73</v>
      </c>
      <c r="CL7" s="40">
        <v>43.61</v>
      </c>
      <c r="CM7" s="40">
        <v>40.67</v>
      </c>
      <c r="CN7" s="40">
        <v>40.89</v>
      </c>
      <c r="CO7" s="40">
        <v>41.59</v>
      </c>
      <c r="CP7" s="40">
        <v>40.29</v>
      </c>
      <c r="CQ7" s="40">
        <v>40.409999999999997</v>
      </c>
      <c r="CR7" s="40">
        <v>54.01</v>
      </c>
      <c r="CS7" s="40">
        <v>78.84</v>
      </c>
      <c r="CT7" s="40">
        <v>78.84</v>
      </c>
      <c r="CU7" s="40">
        <v>78.84</v>
      </c>
      <c r="CV7" s="40">
        <v>78.84</v>
      </c>
      <c r="CW7" s="40">
        <v>78.84</v>
      </c>
      <c r="CX7" s="40">
        <v>62.59</v>
      </c>
      <c r="CY7" s="40">
        <v>61.76</v>
      </c>
      <c r="CZ7" s="40">
        <v>62.75</v>
      </c>
      <c r="DA7" s="40">
        <v>61.99</v>
      </c>
      <c r="DB7" s="40">
        <v>62.26</v>
      </c>
      <c r="DC7" s="40">
        <v>76.67</v>
      </c>
      <c r="DD7" s="40">
        <v>41.86</v>
      </c>
      <c r="DE7" s="40">
        <v>44.14</v>
      </c>
      <c r="DF7" s="40">
        <v>46.24</v>
      </c>
      <c r="DG7" s="40">
        <v>47.56</v>
      </c>
      <c r="DH7" s="40">
        <v>49.27</v>
      </c>
      <c r="DI7" s="40">
        <v>55.25</v>
      </c>
      <c r="DJ7" s="40">
        <v>57.11</v>
      </c>
      <c r="DK7" s="40">
        <v>57.57</v>
      </c>
      <c r="DL7" s="40">
        <v>57.63</v>
      </c>
      <c r="DM7" s="40">
        <v>58.13</v>
      </c>
      <c r="DN7" s="40">
        <v>60.2</v>
      </c>
      <c r="DO7" s="40">
        <v>38.03</v>
      </c>
      <c r="DP7" s="40">
        <v>38.03</v>
      </c>
      <c r="DQ7" s="40">
        <v>38.03</v>
      </c>
      <c r="DR7" s="40">
        <v>38.369999999999997</v>
      </c>
      <c r="DS7" s="40">
        <v>38.369999999999997</v>
      </c>
      <c r="DT7" s="40">
        <v>44.05</v>
      </c>
      <c r="DU7" s="40">
        <v>51.87</v>
      </c>
      <c r="DV7" s="40">
        <v>52.33</v>
      </c>
      <c r="DW7" s="40">
        <v>52.35</v>
      </c>
      <c r="DX7" s="40">
        <v>53.69</v>
      </c>
      <c r="DY7" s="40">
        <v>48.27</v>
      </c>
      <c r="DZ7" s="40">
        <v>0</v>
      </c>
      <c r="EA7" s="40">
        <v>0</v>
      </c>
      <c r="EB7" s="40">
        <v>0</v>
      </c>
      <c r="EC7" s="40">
        <v>1.84</v>
      </c>
      <c r="ED7" s="40">
        <v>0</v>
      </c>
      <c r="EE7" s="40">
        <v>1.3</v>
      </c>
      <c r="EF7" s="40">
        <v>0.28000000000000003</v>
      </c>
      <c r="EG7" s="40">
        <v>0.77</v>
      </c>
      <c r="EH7" s="40">
        <v>0.24</v>
      </c>
      <c r="EI7" s="40">
        <v>0.22</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112.04</v>
      </c>
      <c r="V11" s="48">
        <f>IF(U6="-",NA(),U6)</f>
        <v>116.63</v>
      </c>
      <c r="W11" s="48">
        <f>IF(V6="-",NA(),V6)</f>
        <v>120.88</v>
      </c>
      <c r="X11" s="48">
        <f>IF(W6="-",NA(),W6)</f>
        <v>126.02</v>
      </c>
      <c r="Y11" s="48">
        <f>IF(X6="-",NA(),X6)</f>
        <v>128.56</v>
      </c>
      <c r="AE11" s="47" t="s">
        <v>23</v>
      </c>
      <c r="AF11" s="48">
        <f>IF(AE6="-",NA(),AE6)</f>
        <v>74.44</v>
      </c>
      <c r="AG11" s="48">
        <f>IF(AF6="-",NA(),AF6)</f>
        <v>58.72</v>
      </c>
      <c r="AH11" s="48">
        <f>IF(AG6="-",NA(),AG6)</f>
        <v>39.47</v>
      </c>
      <c r="AI11" s="48">
        <f>IF(AH6="-",NA(),AH6)</f>
        <v>17.11</v>
      </c>
      <c r="AJ11" s="48">
        <f>IF(AI6="-",NA(),AI6)</f>
        <v>0</v>
      </c>
      <c r="AP11" s="47" t="s">
        <v>23</v>
      </c>
      <c r="AQ11" s="48">
        <f>IF(AP6="-",NA(),AP6)</f>
        <v>102.95</v>
      </c>
      <c r="AR11" s="48">
        <f>IF(AQ6="-",NA(),AQ6)</f>
        <v>122.35</v>
      </c>
      <c r="AS11" s="48">
        <f>IF(AR6="-",NA(),AR6)</f>
        <v>119.77</v>
      </c>
      <c r="AT11" s="48">
        <f>IF(AS6="-",NA(),AS6)</f>
        <v>112.94</v>
      </c>
      <c r="AU11" s="48">
        <f>IF(AT6="-",NA(),AT6)</f>
        <v>132.03</v>
      </c>
      <c r="BA11" s="47" t="s">
        <v>23</v>
      </c>
      <c r="BB11" s="48">
        <f>IF(BA6="-",NA(),BA6)</f>
        <v>964.79</v>
      </c>
      <c r="BC11" s="48">
        <f>IF(BB6="-",NA(),BB6)</f>
        <v>902.53</v>
      </c>
      <c r="BD11" s="48">
        <f>IF(BC6="-",NA(),BC6)</f>
        <v>837.06</v>
      </c>
      <c r="BE11" s="48">
        <f>IF(BD6="-",NA(),BD6)</f>
        <v>763.43</v>
      </c>
      <c r="BF11" s="48">
        <f>IF(BE6="-",NA(),BE6)</f>
        <v>701.61</v>
      </c>
      <c r="BL11" s="47" t="s">
        <v>23</v>
      </c>
      <c r="BM11" s="48">
        <f>IF(BL6="-",NA(),BL6)</f>
        <v>110.81</v>
      </c>
      <c r="BN11" s="48">
        <f>IF(BM6="-",NA(),BM6)</f>
        <v>118.08</v>
      </c>
      <c r="BO11" s="48">
        <f>IF(BN6="-",NA(),BN6)</f>
        <v>122.66</v>
      </c>
      <c r="BP11" s="48">
        <f>IF(BO6="-",NA(),BO6)</f>
        <v>127.65</v>
      </c>
      <c r="BQ11" s="48">
        <f>IF(BP6="-",NA(),BP6)</f>
        <v>131.07</v>
      </c>
      <c r="BW11" s="47" t="s">
        <v>23</v>
      </c>
      <c r="BX11" s="48">
        <f>IF(BW6="-",NA(),BW6)</f>
        <v>18.489999999999998</v>
      </c>
      <c r="BY11" s="48">
        <f>IF(BX6="-",NA(),BX6)</f>
        <v>17.36</v>
      </c>
      <c r="BZ11" s="48">
        <f>IF(BY6="-",NA(),BY6)</f>
        <v>16.760000000000002</v>
      </c>
      <c r="CA11" s="48">
        <f>IF(BZ6="-",NA(),BZ6)</f>
        <v>16.12</v>
      </c>
      <c r="CB11" s="48">
        <f>IF(CA6="-",NA(),CA6)</f>
        <v>15.73</v>
      </c>
      <c r="CH11" s="47" t="s">
        <v>23</v>
      </c>
      <c r="CI11" s="48">
        <f>IF(CH6="-",NA(),CH6)</f>
        <v>38.92</v>
      </c>
      <c r="CJ11" s="48">
        <f>IF(CI6="-",NA(),CI6)</f>
        <v>39.86</v>
      </c>
      <c r="CK11" s="48">
        <f>IF(CJ6="-",NA(),CJ6)</f>
        <v>42.12</v>
      </c>
      <c r="CL11" s="48">
        <f>IF(CK6="-",NA(),CK6)</f>
        <v>41.73</v>
      </c>
      <c r="CM11" s="48">
        <f>IF(CL6="-",NA(),CL6)</f>
        <v>43.61</v>
      </c>
      <c r="CS11" s="47" t="s">
        <v>23</v>
      </c>
      <c r="CT11" s="48">
        <f>IF(CS6="-",NA(),CS6)</f>
        <v>78.84</v>
      </c>
      <c r="CU11" s="48">
        <f>IF(CT6="-",NA(),CT6)</f>
        <v>78.84</v>
      </c>
      <c r="CV11" s="48">
        <f>IF(CU6="-",NA(),CU6)</f>
        <v>78.84</v>
      </c>
      <c r="CW11" s="48">
        <f>IF(CV6="-",NA(),CV6)</f>
        <v>78.84</v>
      </c>
      <c r="CX11" s="48">
        <f>IF(CW6="-",NA(),CW6)</f>
        <v>78.84</v>
      </c>
      <c r="DD11" s="47" t="s">
        <v>23</v>
      </c>
      <c r="DE11" s="48">
        <f>IF(DD6="-",NA(),DD6)</f>
        <v>41.86</v>
      </c>
      <c r="DF11" s="48">
        <f>IF(DE6="-",NA(),DE6)</f>
        <v>44.14</v>
      </c>
      <c r="DG11" s="48">
        <f>IF(DF6="-",NA(),DF6)</f>
        <v>46.24</v>
      </c>
      <c r="DH11" s="48">
        <f>IF(DG6="-",NA(),DG6)</f>
        <v>47.56</v>
      </c>
      <c r="DI11" s="48">
        <f>IF(DH6="-",NA(),DH6)</f>
        <v>49.27</v>
      </c>
      <c r="DO11" s="47" t="s">
        <v>23</v>
      </c>
      <c r="DP11" s="48">
        <f>IF(DO6="-",NA(),DO6)</f>
        <v>38.03</v>
      </c>
      <c r="DQ11" s="48">
        <f>IF(DP6="-",NA(),DP6)</f>
        <v>38.03</v>
      </c>
      <c r="DR11" s="48">
        <f>IF(DQ6="-",NA(),DQ6)</f>
        <v>38.03</v>
      </c>
      <c r="DS11" s="48">
        <f>IF(DR6="-",NA(),DR6)</f>
        <v>38.369999999999997</v>
      </c>
      <c r="DT11" s="48">
        <f>IF(DS6="-",NA(),DS6)</f>
        <v>38.369999999999997</v>
      </c>
      <c r="DZ11" s="47" t="s">
        <v>23</v>
      </c>
      <c r="EA11" s="48">
        <f>IF(DZ6="-",NA(),DZ6)</f>
        <v>0</v>
      </c>
      <c r="EB11" s="48">
        <f>IF(EA6="-",NA(),EA6)</f>
        <v>0</v>
      </c>
      <c r="EC11" s="48">
        <f>IF(EB6="-",NA(),EB6)</f>
        <v>0</v>
      </c>
      <c r="ED11" s="48">
        <f>IF(EC6="-",NA(),EC6)</f>
        <v>1.84</v>
      </c>
      <c r="EE11" s="48">
        <f>IF(ED6="-",NA(),ED6)</f>
        <v>0</v>
      </c>
    </row>
    <row r="12" spans="1:140" x14ac:dyDescent="0.15">
      <c r="T12" s="47" t="s">
        <v>24</v>
      </c>
      <c r="U12" s="48">
        <f>IF(Y6="-",NA(),Y6)</f>
        <v>117.28</v>
      </c>
      <c r="V12" s="48">
        <f>IF(Z6="-",NA(),Z6)</f>
        <v>116.96</v>
      </c>
      <c r="W12" s="48">
        <f>IF(AA6="-",NA(),AA6)</f>
        <v>117.47</v>
      </c>
      <c r="X12" s="48">
        <f>IF(AB6="-",NA(),AB6)</f>
        <v>115.38</v>
      </c>
      <c r="Y12" s="48">
        <f>IF(AC6="-",NA(),AC6)</f>
        <v>113.53</v>
      </c>
      <c r="AE12" s="47" t="s">
        <v>24</v>
      </c>
      <c r="AF12" s="48">
        <f>IF(AJ6="-",NA(),AJ6)</f>
        <v>53.3</v>
      </c>
      <c r="AG12" s="48">
        <f t="shared" ref="AG12:AJ12" si="10">IF(AK6="-",NA(),AK6)</f>
        <v>50.25</v>
      </c>
      <c r="AH12" s="48">
        <f t="shared" si="10"/>
        <v>51.91</v>
      </c>
      <c r="AI12" s="48">
        <f t="shared" si="10"/>
        <v>53.86</v>
      </c>
      <c r="AJ12" s="48">
        <f t="shared" si="10"/>
        <v>75.17</v>
      </c>
      <c r="AP12" s="47" t="s">
        <v>24</v>
      </c>
      <c r="AQ12" s="48">
        <f>IF(AU6="-",NA(),AU6)</f>
        <v>687.99</v>
      </c>
      <c r="AR12" s="48">
        <f t="shared" ref="AR12:AU12" si="11">IF(AV6="-",NA(),AV6)</f>
        <v>655.75</v>
      </c>
      <c r="AS12" s="48">
        <f t="shared" si="11"/>
        <v>578.19000000000005</v>
      </c>
      <c r="AT12" s="48">
        <f t="shared" si="11"/>
        <v>638.35</v>
      </c>
      <c r="AU12" s="48">
        <f t="shared" si="11"/>
        <v>521.36</v>
      </c>
      <c r="BA12" s="47" t="s">
        <v>24</v>
      </c>
      <c r="BB12" s="48">
        <f>IF(BF6="-",NA(),BF6)</f>
        <v>208.47</v>
      </c>
      <c r="BC12" s="48">
        <f t="shared" ref="BC12:BF12" si="12">IF(BG6="-",NA(),BG6)</f>
        <v>193.85</v>
      </c>
      <c r="BD12" s="48">
        <f t="shared" si="12"/>
        <v>204.31</v>
      </c>
      <c r="BE12" s="48">
        <f t="shared" si="12"/>
        <v>214.2</v>
      </c>
      <c r="BF12" s="48">
        <f t="shared" si="12"/>
        <v>242.32</v>
      </c>
      <c r="BL12" s="47" t="s">
        <v>24</v>
      </c>
      <c r="BM12" s="48">
        <f>IF(BQ6="-",NA(),BQ6)</f>
        <v>105.71</v>
      </c>
      <c r="BN12" s="48">
        <f t="shared" ref="BN12:BQ12" si="13">IF(BR6="-",NA(),BR6)</f>
        <v>105.06</v>
      </c>
      <c r="BO12" s="48">
        <f t="shared" si="13"/>
        <v>106.98</v>
      </c>
      <c r="BP12" s="48">
        <f t="shared" si="13"/>
        <v>103.06</v>
      </c>
      <c r="BQ12" s="48">
        <f t="shared" si="13"/>
        <v>100.74</v>
      </c>
      <c r="BW12" s="47" t="s">
        <v>24</v>
      </c>
      <c r="BX12" s="48">
        <f>IF(CB6="-",NA(),CB6)</f>
        <v>25.98</v>
      </c>
      <c r="BY12" s="48">
        <f t="shared" ref="BY12:CB12" si="14">IF(CC6="-",NA(),CC6)</f>
        <v>26.84</v>
      </c>
      <c r="BZ12" s="48">
        <f t="shared" si="14"/>
        <v>26.08</v>
      </c>
      <c r="CA12" s="48">
        <f t="shared" si="14"/>
        <v>26.92</v>
      </c>
      <c r="CB12" s="48">
        <f t="shared" si="14"/>
        <v>27.33</v>
      </c>
      <c r="CH12" s="47" t="s">
        <v>24</v>
      </c>
      <c r="CI12" s="48">
        <f>IF(CM6="-",NA(),CM6)</f>
        <v>40.67</v>
      </c>
      <c r="CJ12" s="48">
        <f t="shared" ref="CJ12:CM12" si="15">IF(CN6="-",NA(),CN6)</f>
        <v>40.89</v>
      </c>
      <c r="CK12" s="48">
        <f t="shared" si="15"/>
        <v>41.59</v>
      </c>
      <c r="CL12" s="48">
        <f t="shared" si="15"/>
        <v>40.29</v>
      </c>
      <c r="CM12" s="48">
        <f t="shared" si="15"/>
        <v>40.409999999999997</v>
      </c>
      <c r="CS12" s="47" t="s">
        <v>24</v>
      </c>
      <c r="CT12" s="48">
        <f>IF(CX6="-",NA(),CX6)</f>
        <v>62.59</v>
      </c>
      <c r="CU12" s="48">
        <f t="shared" ref="CU12:CX12" si="16">IF(CY6="-",NA(),CY6)</f>
        <v>61.76</v>
      </c>
      <c r="CV12" s="48">
        <f t="shared" si="16"/>
        <v>62.75</v>
      </c>
      <c r="CW12" s="48">
        <f t="shared" si="16"/>
        <v>61.99</v>
      </c>
      <c r="CX12" s="48">
        <f t="shared" si="16"/>
        <v>62.26</v>
      </c>
      <c r="DD12" s="47" t="s">
        <v>24</v>
      </c>
      <c r="DE12" s="48">
        <f>IF(DI6="-",NA(),DI6)</f>
        <v>55.25</v>
      </c>
      <c r="DF12" s="48">
        <f t="shared" ref="DF12:DI12" si="17">IF(DJ6="-",NA(),DJ6)</f>
        <v>57.11</v>
      </c>
      <c r="DG12" s="48">
        <f t="shared" si="17"/>
        <v>57.57</v>
      </c>
      <c r="DH12" s="48">
        <f t="shared" si="17"/>
        <v>57.63</v>
      </c>
      <c r="DI12" s="48">
        <f t="shared" si="17"/>
        <v>58.13</v>
      </c>
      <c r="DO12" s="47" t="s">
        <v>24</v>
      </c>
      <c r="DP12" s="48">
        <f>IF(DT6="-",NA(),DT6)</f>
        <v>44.05</v>
      </c>
      <c r="DQ12" s="48">
        <f t="shared" ref="DQ12:DT12" si="18">IF(DU6="-",NA(),DU6)</f>
        <v>51.87</v>
      </c>
      <c r="DR12" s="48">
        <f t="shared" si="18"/>
        <v>52.33</v>
      </c>
      <c r="DS12" s="48">
        <f t="shared" si="18"/>
        <v>52.35</v>
      </c>
      <c r="DT12" s="48">
        <f t="shared" si="18"/>
        <v>53.69</v>
      </c>
      <c r="DZ12" s="47" t="s">
        <v>24</v>
      </c>
      <c r="EA12" s="48">
        <f>IF(EE6="-",NA(),EE6)</f>
        <v>1.3</v>
      </c>
      <c r="EB12" s="48">
        <f t="shared" ref="EB12:EE12" si="19">IF(EF6="-",NA(),EF6)</f>
        <v>0.28000000000000003</v>
      </c>
      <c r="EC12" s="48">
        <f t="shared" si="19"/>
        <v>0.77</v>
      </c>
      <c r="ED12" s="48">
        <f t="shared" si="19"/>
        <v>0.24</v>
      </c>
      <c r="EE12" s="48">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000875 嘉屋 祐作</cp:lastModifiedBy>
  <cp:lastPrinted>2023-01-24T23:59:05Z</cp:lastPrinted>
  <dcterms:created xsi:type="dcterms:W3CDTF">2022-12-01T02:35:55Z</dcterms:created>
  <dcterms:modified xsi:type="dcterms:W3CDTF">2023-01-24T23:59:32Z</dcterms:modified>
  <cp:category/>
</cp:coreProperties>
</file>