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sakamoto1146\Desktop\経営比較分析\"/>
    </mc:Choice>
  </mc:AlternateContent>
  <workbookProtection workbookAlgorithmName="SHA-512" workbookHashValue="d9tKZWbjTkmzVKOdFEDzn3lgyGrUHlhDZw43sjfeDND814OKUUbg0OuqAoUGEJtNc79guV9RvyZ/TIxAcU+FYg==" workbookSaltValue="O6RCJTyXT7vvQuQ1sM7ws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<sst xmlns="http://schemas.openxmlformats.org/spreadsheetml/2006/main" count="289" uniqueCount="118">
  <si>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</si>
  <si>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</si>
  <si>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</si>
  <si>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</si>
  <si>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</si>
  <si>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</si>
  <si>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</si>
  <si>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</si>
  <si>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</si>
  <si>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</si>
  <si>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</si>
  <si>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</si>
  <si>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</si>
  <si>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</si>
  <si>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</si>
  <si>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</si>
  <si>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</si>
  <si>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</si>
  <si>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</si>
  <si>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</si>
  <si>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</si>
  <si>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</si>
  <si>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</si>
  <si>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</si>
  <si>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</si>
  <si>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</si>
  <si>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</si>
  <si>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</si>
  <si>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</si>
  <si>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</si>
  <si>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</si>
  <si>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</si>
  <si>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</si>
  <si>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</si>
  <si>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</si>
  <si>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</si>
  <si>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</si>
  <si>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</si>
  <si>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</si>
  <si>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</si>
  <si>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</si>
  <si>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</si>
  <si>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</si>
  <si>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</si>
  <si>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</si>
  <si>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</si>
  <si>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</si>
  <si>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</si>
  <si>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</si>
  <si>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</si>
  <si>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</si>
  <si>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</si>
  <si>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</si>
  <si>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</si>
  <si>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</si>
  <si>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</si>
  <si>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</si>
  <si>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</si>
  <si>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</si>
  <si>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</si>
  <si>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</si>
  <si>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</si>
  <si>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</si>
  <si>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</si>
  <si>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</si>
  <si>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</si>
  <si>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</si>
  <si>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</si>
  <si>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</si>
  <si>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</si>
  <si>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</si>
  <si>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</si>
  <si>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</si>
  <si>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</si>
  <si>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</si>
  <si>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</si>
  <si>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</si>
  <si>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</si>
  <si>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</si>
  <si>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</si>
  <si>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</si>
  <si>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</si>
  <si>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</si>
  <si>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</si>
  <si>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</si>
  <si>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</si>
  <si>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</si>
  <si>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</si>
  <si>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</si>
  <si>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</si>
  <si>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</si>
  <si>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</si>
  <si>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</si>
  <si>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</si>
  <si>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</si>
  <si>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</si>
  <si>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</si>
  <si>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</si>
  <si>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</si>
  <si>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</si>
  <si>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</si>
  <si>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</si>
  <si>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</si>
  <si>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</si>
  <si>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</si>
  <si>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</si>
  <si>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</si>
  <si>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</si>
  <si>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</si>
  <si>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</si>
  <si>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</si>
  <si>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</si>
  <si>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</si>
  <si>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</si>
  <si>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←書式設定</t>
    <rPh sb="1" eb="3">
      <t>ショシキ</t>
    </rPh>
    <rPh sb="3" eb="5">
      <t>セッテイ</t>
    </rPh>
    <phoneticPr fontId="4"/>
  </si>
  <si>
    <t xml:space="preserve">　特定地域生活排水処理事業の経常収支比率は100％以上となっていますが，収益のうち他会計補助金の占める割合が大きく，使用料以外の収入に依存している傾向にあります。加えて人口減少に伴う使用料収入の減少が将来的に予想されることから，更なる費用削減や更新投資等に充てる財源の確保など経営改善を図っていく必要があります。
　流動比率は100％以上であるため，短期的な健全性に問題はありません。しかしながら，現金等の流動資産が減少傾向にある場合や一時借入金等の流動負債が増加傾向にある場合には，将来の見込みも踏まえた分析が必要であると考えられます。
　企業債残高対事業規模比率は類似団体と比較して高いため，投資規模や料金水準が適切であるか分析し，企業債残高を減少させていく必要があります。　経費回収率は100％未満であるため，汚水処理費の削減等の取組により改善を図る必要があります。
　汚水処理原価は，類似団体と比較して低くなっていますが，今後は老朽化対策に伴う更新投資や維持管理費の増加などが見込まれているため，引き続き投資の効率化や維持管理費の削減等を考えていく必要があります。
　施設利用率，水洗化率は，100％であるため，引き続き適正な水処理に努めていきます。
</t>
    <rPh sb="1" eb="3">
      <t>トクテイ</t>
    </rPh>
    <rPh sb="3" eb="5">
      <t>チイキ</t>
    </rPh>
    <rPh sb="5" eb="7">
      <t>セイカツ</t>
    </rPh>
    <rPh sb="7" eb="9">
      <t>ハイスイ</t>
    </rPh>
    <rPh sb="9" eb="11">
      <t>ショリ</t>
    </rPh>
    <rPh sb="158" eb="160">
      <t>リュウドウ</t>
    </rPh>
    <rPh sb="160" eb="162">
      <t>ヒリツ</t>
    </rPh>
    <rPh sb="167" eb="169">
      <t>イジョウ</t>
    </rPh>
    <rPh sb="175" eb="178">
      <t>タンキテキ</t>
    </rPh>
    <rPh sb="179" eb="182">
      <t>ケンゼンセイ</t>
    </rPh>
    <rPh sb="183" eb="185">
      <t>モンダイ</t>
    </rPh>
    <rPh sb="199" eb="201">
      <t>ゲンキン</t>
    </rPh>
    <rPh sb="201" eb="202">
      <t>トウ</t>
    </rPh>
    <rPh sb="203" eb="205">
      <t>リュウドウ</t>
    </rPh>
    <rPh sb="205" eb="207">
      <t>シサン</t>
    </rPh>
    <rPh sb="208" eb="210">
      <t>ゲンショウ</t>
    </rPh>
    <rPh sb="210" eb="212">
      <t>ケイコウ</t>
    </rPh>
    <rPh sb="215" eb="217">
      <t>バアイ</t>
    </rPh>
    <rPh sb="218" eb="220">
      <t>イチジ</t>
    </rPh>
    <rPh sb="220" eb="222">
      <t>カリイレ</t>
    </rPh>
    <rPh sb="222" eb="223">
      <t>キン</t>
    </rPh>
    <rPh sb="223" eb="224">
      <t>トウ</t>
    </rPh>
    <rPh sb="225" eb="227">
      <t>リュウドウ</t>
    </rPh>
    <rPh sb="227" eb="229">
      <t>フサイ</t>
    </rPh>
    <rPh sb="230" eb="232">
      <t>ゾウカ</t>
    </rPh>
    <rPh sb="232" eb="234">
      <t>ケイコウ</t>
    </rPh>
    <rPh sb="237" eb="239">
      <t>バアイ</t>
    </rPh>
    <rPh sb="242" eb="244">
      <t>ショウライ</t>
    </rPh>
    <rPh sb="245" eb="247">
      <t>ミコ</t>
    </rPh>
    <rPh sb="249" eb="250">
      <t>フ</t>
    </rPh>
    <rPh sb="253" eb="255">
      <t>ブンセキ</t>
    </rPh>
    <rPh sb="256" eb="258">
      <t>ヒツヨウ</t>
    </rPh>
    <rPh sb="262" eb="263">
      <t>カンガ</t>
    </rPh>
    <rPh sb="388" eb="390">
      <t>オスイ</t>
    </rPh>
    <rPh sb="390" eb="392">
      <t>ショリ</t>
    </rPh>
    <rPh sb="392" eb="394">
      <t>ゲンカ</t>
    </rPh>
    <rPh sb="396" eb="398">
      <t>ルイジ</t>
    </rPh>
    <rPh sb="398" eb="400">
      <t>ダンタイ</t>
    </rPh>
    <rPh sb="401" eb="403">
      <t>ヒカク</t>
    </rPh>
    <rPh sb="405" eb="406">
      <t>ヒク</t>
    </rPh>
    <rPh sb="415" eb="417">
      <t>コンゴ</t>
    </rPh>
    <rPh sb="418" eb="421">
      <t>ロウキュウカ</t>
    </rPh>
    <rPh sb="421" eb="423">
      <t>タイサク</t>
    </rPh>
    <rPh sb="424" eb="425">
      <t>トモナ</t>
    </rPh>
    <rPh sb="426" eb="428">
      <t>コウシン</t>
    </rPh>
    <rPh sb="428" eb="430">
      <t>トウシ</t>
    </rPh>
    <rPh sb="431" eb="433">
      <t>イジ</t>
    </rPh>
    <rPh sb="433" eb="436">
      <t>カンリヒ</t>
    </rPh>
    <rPh sb="437" eb="439">
      <t>ゾウカ</t>
    </rPh>
    <rPh sb="442" eb="444">
      <t>ミコ</t>
    </rPh>
    <rPh sb="452" eb="453">
      <t>ヒ</t>
    </rPh>
    <rPh sb="454" eb="455">
      <t>ツヅ</t>
    </rPh>
    <rPh sb="456" eb="458">
      <t>トウシ</t>
    </rPh>
    <rPh sb="459" eb="462">
      <t>コウリツカ</t>
    </rPh>
    <rPh sb="463" eb="465">
      <t>イジ</t>
    </rPh>
    <rPh sb="465" eb="468">
      <t>カンリヒ</t>
    </rPh>
    <rPh sb="469" eb="471">
      <t>サクゲン</t>
    </rPh>
    <rPh sb="471" eb="472">
      <t>トウ</t>
    </rPh>
    <rPh sb="473" eb="474">
      <t>カンガ</t>
    </rPh>
    <rPh sb="478" eb="480">
      <t>ヒツヨウ</t>
    </rPh>
    <phoneticPr fontId="4"/>
  </si>
  <si>
    <t xml:space="preserve">  特定地域生活排水処理事業は，平成4年以降に実施しています。
　今後，耐用年数を迎える浄化槽の延命化を図りつつ，施設の更新に努めなければなりません。</t>
    <phoneticPr fontId="4"/>
  </si>
  <si>
    <t>　特定地域生活排水処理事業は，すでに設置整備を完了しており，今後は，人口減少に伴う使用料収入の減少や，老朽化した施設の更新費用の増大による厳しい経営環境が続くことが見込まれます。
　そのため，経費の節減に努めつつ，計画的な修繕・更新を進めていく必要があります。</t>
    <rPh sb="117" eb="118">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</si>
</sst>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849-40DC-9145-716979BF000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849-40DC-9145-716979BF000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9CC4-47BB-AB56-8E4A62774C5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59.64</c:v>
                </c:pt>
                <c:pt idx="3">
                  <c:v>58.19</c:v>
                </c:pt>
                <c:pt idx="4">
                  <c:v>56.52</c:v>
                </c:pt>
              </c:numCache>
            </c:numRef>
          </c:val>
          <c:smooth val="0"/>
          <c:extLst>
            <c:ext xmlns:c16="http://schemas.microsoft.com/office/drawing/2014/chart" uri="{C3380CC4-5D6E-409C-BE32-E72D297353CC}">
              <c16:uniqueId val="{00000001-9CC4-47BB-AB56-8E4A62774C5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15A4-4CC1-9BCD-5B8F454F464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90.63</c:v>
                </c:pt>
                <c:pt idx="3">
                  <c:v>87.8</c:v>
                </c:pt>
                <c:pt idx="4">
                  <c:v>88.43</c:v>
                </c:pt>
              </c:numCache>
            </c:numRef>
          </c:val>
          <c:smooth val="0"/>
          <c:extLst>
            <c:ext xmlns:c16="http://schemas.microsoft.com/office/drawing/2014/chart" uri="{C3380CC4-5D6E-409C-BE32-E72D297353CC}">
              <c16:uniqueId val="{00000001-15A4-4CC1-9BCD-5B8F454F464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103.57</c:v>
                </c:pt>
                <c:pt idx="3">
                  <c:v>100.06</c:v>
                </c:pt>
                <c:pt idx="4">
                  <c:v>100.09</c:v>
                </c:pt>
              </c:numCache>
            </c:numRef>
          </c:val>
          <c:extLst>
            <c:ext xmlns:c16="http://schemas.microsoft.com/office/drawing/2014/chart" uri="{C3380CC4-5D6E-409C-BE32-E72D297353CC}">
              <c16:uniqueId val="{00000000-604A-4387-BF7F-DA802F00887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96.05</c:v>
                </c:pt>
                <c:pt idx="3">
                  <c:v>99.03</c:v>
                </c:pt>
                <c:pt idx="4">
                  <c:v>100.41</c:v>
                </c:pt>
              </c:numCache>
            </c:numRef>
          </c:val>
          <c:smooth val="0"/>
          <c:extLst>
            <c:ext xmlns:c16="http://schemas.microsoft.com/office/drawing/2014/chart" uri="{C3380CC4-5D6E-409C-BE32-E72D297353CC}">
              <c16:uniqueId val="{00000001-604A-4387-BF7F-DA802F00887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6.9</c:v>
                </c:pt>
                <c:pt idx="3">
                  <c:v>13.81</c:v>
                </c:pt>
                <c:pt idx="4">
                  <c:v>20.66</c:v>
                </c:pt>
              </c:numCache>
            </c:numRef>
          </c:val>
          <c:extLst>
            <c:ext xmlns:c16="http://schemas.microsoft.com/office/drawing/2014/chart" uri="{C3380CC4-5D6E-409C-BE32-E72D297353CC}">
              <c16:uniqueId val="{00000000-8A53-4C7A-9050-C2AA8BAC960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23.76</c:v>
                </c:pt>
                <c:pt idx="3">
                  <c:v>15.74</c:v>
                </c:pt>
                <c:pt idx="4">
                  <c:v>21.02</c:v>
                </c:pt>
              </c:numCache>
            </c:numRef>
          </c:val>
          <c:smooth val="0"/>
          <c:extLst>
            <c:ext xmlns:c16="http://schemas.microsoft.com/office/drawing/2014/chart" uri="{C3380CC4-5D6E-409C-BE32-E72D297353CC}">
              <c16:uniqueId val="{00000001-8A53-4C7A-9050-C2AA8BAC960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AB2-4844-9A77-20C141EED53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AB2-4844-9A77-20C141EED53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D4D-407A-B782-3C5E7B966C5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123.82</c:v>
                </c:pt>
                <c:pt idx="3">
                  <c:v>74.239999999999995</c:v>
                </c:pt>
                <c:pt idx="4">
                  <c:v>83.92</c:v>
                </c:pt>
              </c:numCache>
            </c:numRef>
          </c:val>
          <c:smooth val="0"/>
          <c:extLst>
            <c:ext xmlns:c16="http://schemas.microsoft.com/office/drawing/2014/chart" uri="{C3380CC4-5D6E-409C-BE32-E72D297353CC}">
              <c16:uniqueId val="{00000001-5D4D-407A-B782-3C5E7B966C5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99.29</c:v>
                </c:pt>
                <c:pt idx="3">
                  <c:v>108.14</c:v>
                </c:pt>
                <c:pt idx="4">
                  <c:v>116.65</c:v>
                </c:pt>
              </c:numCache>
            </c:numRef>
          </c:val>
          <c:extLst>
            <c:ext xmlns:c16="http://schemas.microsoft.com/office/drawing/2014/chart" uri="{C3380CC4-5D6E-409C-BE32-E72D297353CC}">
              <c16:uniqueId val="{00000000-3BB3-42F3-8EDF-54536FDEE4B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89.72</c:v>
                </c:pt>
                <c:pt idx="3">
                  <c:v>100.47</c:v>
                </c:pt>
                <c:pt idx="4">
                  <c:v>122.71</c:v>
                </c:pt>
              </c:numCache>
            </c:numRef>
          </c:val>
          <c:smooth val="0"/>
          <c:extLst>
            <c:ext xmlns:c16="http://schemas.microsoft.com/office/drawing/2014/chart" uri="{C3380CC4-5D6E-409C-BE32-E72D297353CC}">
              <c16:uniqueId val="{00000001-3BB3-42F3-8EDF-54536FDEE4B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387.49</c:v>
                </c:pt>
                <c:pt idx="3">
                  <c:v>368.86</c:v>
                </c:pt>
                <c:pt idx="4">
                  <c:v>351.73</c:v>
                </c:pt>
              </c:numCache>
            </c:numRef>
          </c:val>
          <c:extLst>
            <c:ext xmlns:c16="http://schemas.microsoft.com/office/drawing/2014/chart" uri="{C3380CC4-5D6E-409C-BE32-E72D297353CC}">
              <c16:uniqueId val="{00000000-F31E-43EB-AC0F-14C2B40DAA7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270.57</c:v>
                </c:pt>
                <c:pt idx="3">
                  <c:v>294.27</c:v>
                </c:pt>
                <c:pt idx="4">
                  <c:v>294.08999999999997</c:v>
                </c:pt>
              </c:numCache>
            </c:numRef>
          </c:val>
          <c:smooth val="0"/>
          <c:extLst>
            <c:ext xmlns:c16="http://schemas.microsoft.com/office/drawing/2014/chart" uri="{C3380CC4-5D6E-409C-BE32-E72D297353CC}">
              <c16:uniqueId val="{00000001-F31E-43EB-AC0F-14C2B40DAA7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51.67</c:v>
                </c:pt>
                <c:pt idx="3">
                  <c:v>61.59</c:v>
                </c:pt>
                <c:pt idx="4">
                  <c:v>59.52</c:v>
                </c:pt>
              </c:numCache>
            </c:numRef>
          </c:val>
          <c:extLst>
            <c:ext xmlns:c16="http://schemas.microsoft.com/office/drawing/2014/chart" uri="{C3380CC4-5D6E-409C-BE32-E72D297353CC}">
              <c16:uniqueId val="{00000000-52EE-45F3-B61E-B1ABF75FA24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62.5</c:v>
                </c:pt>
                <c:pt idx="3">
                  <c:v>60.59</c:v>
                </c:pt>
                <c:pt idx="4">
                  <c:v>60</c:v>
                </c:pt>
              </c:numCache>
            </c:numRef>
          </c:val>
          <c:smooth val="0"/>
          <c:extLst>
            <c:ext xmlns:c16="http://schemas.microsoft.com/office/drawing/2014/chart" uri="{C3380CC4-5D6E-409C-BE32-E72D297353CC}">
              <c16:uniqueId val="{00000001-52EE-45F3-B61E-B1ABF75FA24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210.88</c:v>
                </c:pt>
                <c:pt idx="3">
                  <c:v>174.97</c:v>
                </c:pt>
                <c:pt idx="4">
                  <c:v>178.76</c:v>
                </c:pt>
              </c:numCache>
            </c:numRef>
          </c:val>
          <c:extLst>
            <c:ext xmlns:c16="http://schemas.microsoft.com/office/drawing/2014/chart" uri="{C3380CC4-5D6E-409C-BE32-E72D297353CC}">
              <c16:uniqueId val="{00000000-835E-458E-9B30-3E3D0C6F295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269.33</c:v>
                </c:pt>
                <c:pt idx="3">
                  <c:v>280.23</c:v>
                </c:pt>
                <c:pt idx="4">
                  <c:v>282.70999999999998</c:v>
                </c:pt>
              </c:numCache>
            </c:numRef>
          </c:val>
          <c:smooth val="0"/>
          <c:extLst>
            <c:ext xmlns:c16="http://schemas.microsoft.com/office/drawing/2014/chart" uri="{C3380CC4-5D6E-409C-BE32-E72D297353CC}">
              <c16:uniqueId val="{00000001-835E-458E-9B30-3E3D0C6F295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【310.14】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【286.17】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【19.84】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広島県　三次市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特定地域生活排水処理</v>
      </c>
      <c r="Q8" s="66"/>
      <c r="R8" s="66"/>
      <c r="S8" s="66"/>
      <c r="T8" s="66"/>
      <c r="U8" s="66"/>
      <c r="V8" s="66"/>
      <c r="W8" s="66" t="str">
        <f>データ!L6</f>
        <v>K2</v>
      </c>
      <c r="X8" s="66"/>
      <c r="Y8" s="66"/>
      <c r="Z8" s="66"/>
      <c r="AA8" s="66"/>
      <c r="AB8" s="66"/>
      <c r="AC8" s="66"/>
      <c r="AD8" s="67" t="str">
        <f>データ!$M$6</f>
        <v>非設置</v>
      </c>
      <c r="AE8" s="67"/>
      <c r="AF8" s="67"/>
      <c r="AG8" s="67"/>
      <c r="AH8" s="67"/>
      <c r="AI8" s="67"/>
      <c r="AJ8" s="67"/>
      <c r="AK8" s="3"/>
      <c r="AL8" s="55">
        <f>データ!S6</f>
        <v>50398</v>
      </c>
      <c r="AM8" s="55"/>
      <c r="AN8" s="55"/>
      <c r="AO8" s="55"/>
      <c r="AP8" s="55"/>
      <c r="AQ8" s="55"/>
      <c r="AR8" s="55"/>
      <c r="AS8" s="55"/>
      <c r="AT8" s="54">
        <f>データ!T6</f>
        <v>778.18</v>
      </c>
      <c r="AU8" s="54"/>
      <c r="AV8" s="54"/>
      <c r="AW8" s="54"/>
      <c r="AX8" s="54"/>
      <c r="AY8" s="54"/>
      <c r="AZ8" s="54"/>
      <c r="BA8" s="54"/>
      <c r="BB8" s="54">
        <f>データ!U6</f>
        <v>64.760000000000005</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72.38</v>
      </c>
      <c r="J10" s="54"/>
      <c r="K10" s="54"/>
      <c r="L10" s="54"/>
      <c r="M10" s="54"/>
      <c r="N10" s="54"/>
      <c r="O10" s="54"/>
      <c r="P10" s="54">
        <f>データ!P6</f>
        <v>2.0099999999999998</v>
      </c>
      <c r="Q10" s="54"/>
      <c r="R10" s="54"/>
      <c r="S10" s="54"/>
      <c r="T10" s="54"/>
      <c r="U10" s="54"/>
      <c r="V10" s="54"/>
      <c r="W10" s="54">
        <f>データ!Q6</f>
        <v>100</v>
      </c>
      <c r="X10" s="54"/>
      <c r="Y10" s="54"/>
      <c r="Z10" s="54"/>
      <c r="AA10" s="54"/>
      <c r="AB10" s="54"/>
      <c r="AC10" s="54"/>
      <c r="AD10" s="55">
        <f>データ!R6</f>
        <v>5390</v>
      </c>
      <c r="AE10" s="55"/>
      <c r="AF10" s="55"/>
      <c r="AG10" s="55"/>
      <c r="AH10" s="55"/>
      <c r="AI10" s="55"/>
      <c r="AJ10" s="55"/>
      <c r="AK10" s="2"/>
      <c r="AL10" s="55">
        <f>データ!V6</f>
        <v>1003</v>
      </c>
      <c r="AM10" s="55"/>
      <c r="AN10" s="55"/>
      <c r="AO10" s="55"/>
      <c r="AP10" s="55"/>
      <c r="AQ10" s="55"/>
      <c r="AR10" s="55"/>
      <c r="AS10" s="55"/>
      <c r="AT10" s="54">
        <f>データ!W6</f>
        <v>0.75</v>
      </c>
      <c r="AU10" s="54"/>
      <c r="AV10" s="54"/>
      <c r="AW10" s="54"/>
      <c r="AX10" s="54"/>
      <c r="AY10" s="54"/>
      <c r="AZ10" s="54"/>
      <c r="BA10" s="54"/>
      <c r="BB10" s="54">
        <f>データ!X6</f>
        <v>1337.33</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【98.81】</v>
      </c>
      <c r="F85" s="12" t="str">
        <f>データ!AT6</f>
        <v>【102.81】</v>
      </c>
      <c r="G85" s="12" t="str">
        <f>データ!BE6</f>
        <v>【112.20】</v>
      </c>
      <c r="H85" s="12" t="str">
        <f>データ!BP6</f>
        <v>【310.14】</v>
      </c>
      <c r="I85" s="12" t="str">
        <f>データ!CA6</f>
        <v>【57.71】</v>
      </c>
      <c r="J85" s="12" t="str">
        <f>データ!CL6</f>
        <v>【286.17】</v>
      </c>
      <c r="K85" s="12" t="str">
        <f>データ!CW6</f>
        <v>【56.80】</v>
      </c>
      <c r="L85" s="12" t="str">
        <f>データ!DH6</f>
        <v>【83.38】</v>
      </c>
      <c r="M85" s="12" t="str">
        <f>データ!DS6</f>
        <v>【19.84】</v>
      </c>
      <c r="N85" s="12" t="str">
        <f>データ!ED6</f>
        <v>【-】</v>
      </c>
      <c r="O85" s="12" t="str">
        <f>データ!EO6</f>
        <v>【-】</v>
      </c>
    </row>
  </sheetData>
  <sheetProtection algorithmName="SHA-512" hashValue="4D25bEssrHcFDG8hQh0VeDgTVl8yUYJv3NvlzFAAkbKuEvNhzqJmm/J+0VR1YBveMEtU3Tc0iH/WPoGfN7lK1A==" saltValue="OtiQVAk1o3bClVnlXxKgt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342092</v>
      </c>
      <c r="D6" s="19">
        <f t="shared" si="3"/>
        <v>46</v>
      </c>
      <c r="E6" s="19">
        <f t="shared" si="3"/>
        <v>18</v>
      </c>
      <c r="F6" s="19">
        <f t="shared" si="3"/>
        <v>0</v>
      </c>
      <c r="G6" s="19">
        <f t="shared" si="3"/>
        <v>0</v>
      </c>
      <c r="H6" s="19" t="str">
        <f t="shared" si="3"/>
        <v>広島県　三次市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72.38</v>
      </c>
      <c r="P6" s="20">
        <f t="shared" si="3"/>
        <v>2.0099999999999998</v>
      </c>
      <c r="Q6" s="20">
        <f t="shared" si="3"/>
        <v>100</v>
      </c>
      <c r="R6" s="20">
        <f t="shared" si="3"/>
        <v>5390</v>
      </c>
      <c r="S6" s="20">
        <f t="shared" si="3"/>
        <v>50398</v>
      </c>
      <c r="T6" s="20">
        <f t="shared" si="3"/>
        <v>778.18</v>
      </c>
      <c r="U6" s="20">
        <f t="shared" si="3"/>
        <v>64.760000000000005</v>
      </c>
      <c r="V6" s="20">
        <f t="shared" si="3"/>
        <v>1003</v>
      </c>
      <c r="W6" s="20">
        <f t="shared" si="3"/>
        <v>0.75</v>
      </c>
      <c r="X6" s="20">
        <f t="shared" si="3"/>
        <v>1337.33</v>
      </c>
      <c r="Y6" s="21" t="str">
        <f>IF(Y7="",NA(),Y7)</f>
        <v>-</v>
      </c>
      <c r="Z6" s="21" t="str">
        <f t="shared" ref="Z6:AH6" si="4">IF(Z7="",NA(),Z7)</f>
        <v>-</v>
      </c>
      <c r="AA6" s="21">
        <f t="shared" si="4"/>
        <v>103.57</v>
      </c>
      <c r="AB6" s="21">
        <f t="shared" si="4"/>
        <v>100.06</v>
      </c>
      <c r="AC6" s="21">
        <f t="shared" si="4"/>
        <v>100.09</v>
      </c>
      <c r="AD6" s="21" t="str">
        <f t="shared" si="4"/>
        <v>-</v>
      </c>
      <c r="AE6" s="21" t="str">
        <f t="shared" si="4"/>
        <v>-</v>
      </c>
      <c r="AF6" s="21">
        <f t="shared" si="4"/>
        <v>96.05</v>
      </c>
      <c r="AG6" s="21">
        <f t="shared" si="4"/>
        <v>99.03</v>
      </c>
      <c r="AH6" s="21">
        <f t="shared" si="4"/>
        <v>100.41</v>
      </c>
      <c r="AI6" s="20" t="str">
        <f>IF(AI7="","",IF(AI7="-","【-】","【"&amp;SUBSTITUTE(TEXT(AI7,"#,##0.00"),"-","△")&amp;"】"))</f>
        <v>【98.81】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123.82</v>
      </c>
      <c r="AR6" s="21">
        <f t="shared" si="5"/>
        <v>74.239999999999995</v>
      </c>
      <c r="AS6" s="21">
        <f t="shared" si="5"/>
        <v>83.92</v>
      </c>
      <c r="AT6" s="20" t="str">
        <f>IF(AT7="","",IF(AT7="-","【-】","【"&amp;SUBSTITUTE(TEXT(AT7,"#,##0.00"),"-","△")&amp;"】"))</f>
        <v>【102.81】</v>
      </c>
      <c r="AU6" s="21" t="str">
        <f>IF(AU7="",NA(),AU7)</f>
        <v>-</v>
      </c>
      <c r="AV6" s="21" t="str">
        <f t="shared" ref="AV6:BD6" si="6">IF(AV7="",NA(),AV7)</f>
        <v>-</v>
      </c>
      <c r="AW6" s="21">
        <f t="shared" si="6"/>
        <v>99.29</v>
      </c>
      <c r="AX6" s="21">
        <f t="shared" si="6"/>
        <v>108.14</v>
      </c>
      <c r="AY6" s="21">
        <f t="shared" si="6"/>
        <v>116.65</v>
      </c>
      <c r="AZ6" s="21" t="str">
        <f t="shared" si="6"/>
        <v>-</v>
      </c>
      <c r="BA6" s="21" t="str">
        <f t="shared" si="6"/>
        <v>-</v>
      </c>
      <c r="BB6" s="21">
        <f t="shared" si="6"/>
        <v>89.72</v>
      </c>
      <c r="BC6" s="21">
        <f t="shared" si="6"/>
        <v>100.47</v>
      </c>
      <c r="BD6" s="21">
        <f t="shared" si="6"/>
        <v>122.71</v>
      </c>
      <c r="BE6" s="20" t="str">
        <f>IF(BE7="","",IF(BE7="-","【-】","【"&amp;SUBSTITUTE(TEXT(BE7,"#,##0.00"),"-","△")&amp;"】"))</f>
        <v>【112.20】</v>
      </c>
      <c r="BF6" s="21" t="str">
        <f>IF(BF7="",NA(),BF7)</f>
        <v>-</v>
      </c>
      <c r="BG6" s="21" t="str">
        <f t="shared" ref="BG6:BO6" si="7">IF(BG7="",NA(),BG7)</f>
        <v>-</v>
      </c>
      <c r="BH6" s="21">
        <f t="shared" si="7"/>
        <v>387.49</v>
      </c>
      <c r="BI6" s="21">
        <f t="shared" si="7"/>
        <v>368.86</v>
      </c>
      <c r="BJ6" s="21">
        <f t="shared" si="7"/>
        <v>351.73</v>
      </c>
      <c r="BK6" s="21" t="str">
        <f t="shared" si="7"/>
        <v>-</v>
      </c>
      <c r="BL6" s="21" t="str">
        <f t="shared" si="7"/>
        <v>-</v>
      </c>
      <c r="BM6" s="21">
        <f t="shared" si="7"/>
        <v>270.57</v>
      </c>
      <c r="BN6" s="21">
        <f t="shared" si="7"/>
        <v>294.27</v>
      </c>
      <c r="BO6" s="21">
        <f t="shared" si="7"/>
        <v>294.08999999999997</v>
      </c>
      <c r="BP6" s="20" t="str">
        <f>IF(BP7="","",IF(BP7="-","【-】","【"&amp;SUBSTITUTE(TEXT(BP7,"#,##0.00"),"-","△")&amp;"】"))</f>
        <v>【310.14】</v>
      </c>
      <c r="BQ6" s="21" t="str">
        <f>IF(BQ7="",NA(),BQ7)</f>
        <v>-</v>
      </c>
      <c r="BR6" s="21" t="str">
        <f t="shared" ref="BR6:BZ6" si="8">IF(BR7="",NA(),BR7)</f>
        <v>-</v>
      </c>
      <c r="BS6" s="21">
        <f t="shared" si="8"/>
        <v>51.67</v>
      </c>
      <c r="BT6" s="21">
        <f t="shared" si="8"/>
        <v>61.59</v>
      </c>
      <c r="BU6" s="21">
        <f t="shared" si="8"/>
        <v>59.52</v>
      </c>
      <c r="BV6" s="21" t="str">
        <f t="shared" si="8"/>
        <v>-</v>
      </c>
      <c r="BW6" s="21" t="str">
        <f t="shared" si="8"/>
        <v>-</v>
      </c>
      <c r="BX6" s="21">
        <f t="shared" si="8"/>
        <v>62.5</v>
      </c>
      <c r="BY6" s="21">
        <f t="shared" si="8"/>
        <v>60.59</v>
      </c>
      <c r="BZ6" s="21">
        <f t="shared" si="8"/>
        <v>60</v>
      </c>
      <c r="CA6" s="20" t="str">
        <f>IF(CA7="","",IF(CA7="-","【-】","【"&amp;SUBSTITUTE(TEXT(CA7,"#,##0.00"),"-","△")&amp;"】"))</f>
        <v>【57.71】</v>
      </c>
      <c r="CB6" s="21" t="str">
        <f>IF(CB7="",NA(),CB7)</f>
        <v>-</v>
      </c>
      <c r="CC6" s="21" t="str">
        <f t="shared" ref="CC6:CK6" si="9">IF(CC7="",NA(),CC7)</f>
        <v>-</v>
      </c>
      <c r="CD6" s="21">
        <f t="shared" si="9"/>
        <v>210.88</v>
      </c>
      <c r="CE6" s="21">
        <f t="shared" si="9"/>
        <v>174.97</v>
      </c>
      <c r="CF6" s="21">
        <f t="shared" si="9"/>
        <v>178.76</v>
      </c>
      <c r="CG6" s="21" t="str">
        <f t="shared" si="9"/>
        <v>-</v>
      </c>
      <c r="CH6" s="21" t="str">
        <f t="shared" si="9"/>
        <v>-</v>
      </c>
      <c r="CI6" s="21">
        <f t="shared" si="9"/>
        <v>269.33</v>
      </c>
      <c r="CJ6" s="21">
        <f t="shared" si="9"/>
        <v>280.23</v>
      </c>
      <c r="CK6" s="21">
        <f t="shared" si="9"/>
        <v>282.70999999999998</v>
      </c>
      <c r="CL6" s="20" t="str">
        <f>IF(CL7="","",IF(CL7="-","【-】","【"&amp;SUBSTITUTE(TEXT(CL7,"#,##0.00"),"-","△")&amp;"】"))</f>
        <v>【286.17】</v>
      </c>
      <c r="CM6" s="21" t="str">
        <f>IF(CM7="",NA(),CM7)</f>
        <v>-</v>
      </c>
      <c r="CN6" s="21" t="str">
        <f t="shared" ref="CN6:CV6" si="10">IF(CN7="",NA(),CN7)</f>
        <v>-</v>
      </c>
      <c r="CO6" s="21">
        <f t="shared" si="10"/>
        <v>100</v>
      </c>
      <c r="CP6" s="21">
        <f t="shared" si="10"/>
        <v>100</v>
      </c>
      <c r="CQ6" s="21">
        <f t="shared" si="10"/>
        <v>100</v>
      </c>
      <c r="CR6" s="21" t="str">
        <f t="shared" si="10"/>
        <v>-</v>
      </c>
      <c r="CS6" s="21" t="str">
        <f t="shared" si="10"/>
        <v>-</v>
      </c>
      <c r="CT6" s="21">
        <f t="shared" si="10"/>
        <v>59.64</v>
      </c>
      <c r="CU6" s="21">
        <f t="shared" si="10"/>
        <v>58.19</v>
      </c>
      <c r="CV6" s="21">
        <f t="shared" si="10"/>
        <v>56.52</v>
      </c>
      <c r="CW6" s="20" t="str">
        <f>IF(CW7="","",IF(CW7="-","【-】","【"&amp;SUBSTITUTE(TEXT(CW7,"#,##0.00"),"-","△")&amp;"】"))</f>
        <v>【56.80】</v>
      </c>
      <c r="CX6" s="21" t="str">
        <f>IF(CX7="",NA(),CX7)</f>
        <v>-</v>
      </c>
      <c r="CY6" s="21" t="str">
        <f t="shared" ref="CY6:DG6" si="11">IF(CY7="",NA(),CY7)</f>
        <v>-</v>
      </c>
      <c r="CZ6" s="21">
        <f t="shared" si="11"/>
        <v>100</v>
      </c>
      <c r="DA6" s="21">
        <f t="shared" si="11"/>
        <v>100</v>
      </c>
      <c r="DB6" s="21">
        <f t="shared" si="11"/>
        <v>100</v>
      </c>
      <c r="DC6" s="21" t="str">
        <f t="shared" si="11"/>
        <v>-</v>
      </c>
      <c r="DD6" s="21" t="str">
        <f t="shared" si="11"/>
        <v>-</v>
      </c>
      <c r="DE6" s="21">
        <f t="shared" si="11"/>
        <v>90.63</v>
      </c>
      <c r="DF6" s="21">
        <f t="shared" si="11"/>
        <v>87.8</v>
      </c>
      <c r="DG6" s="21">
        <f t="shared" si="11"/>
        <v>88.43</v>
      </c>
      <c r="DH6" s="20" t="str">
        <f>IF(DH7="","",IF(DH7="-","【-】","【"&amp;SUBSTITUTE(TEXT(DH7,"#,##0.00"),"-","△")&amp;"】"))</f>
        <v>【83.38】</v>
      </c>
      <c r="DI6" s="21" t="str">
        <f>IF(DI7="",NA(),DI7)</f>
        <v>-</v>
      </c>
      <c r="DJ6" s="21" t="str">
        <f t="shared" ref="DJ6:DR6" si="12">IF(DJ7="",NA(),DJ7)</f>
        <v>-</v>
      </c>
      <c r="DK6" s="21">
        <f t="shared" si="12"/>
        <v>6.9</v>
      </c>
      <c r="DL6" s="21">
        <f t="shared" si="12"/>
        <v>13.81</v>
      </c>
      <c r="DM6" s="21">
        <f t="shared" si="12"/>
        <v>20.66</v>
      </c>
      <c r="DN6" s="21" t="str">
        <f t="shared" si="12"/>
        <v>-</v>
      </c>
      <c r="DO6" s="21" t="str">
        <f t="shared" si="12"/>
        <v>-</v>
      </c>
      <c r="DP6" s="21">
        <f t="shared" si="12"/>
        <v>23.76</v>
      </c>
      <c r="DQ6" s="21">
        <f t="shared" si="12"/>
        <v>15.74</v>
      </c>
      <c r="DR6" s="21">
        <f t="shared" si="12"/>
        <v>21.02</v>
      </c>
      <c r="DS6" s="20" t="str">
        <f>IF(DS7="","",IF(DS7="-","【-】","【"&amp;SUBSTITUTE(TEXT(DS7,"#,##0.00"),"-","△")&amp;"】"))</f>
        <v>【19.84】</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2021</v>
      </c>
      <c r="C7" s="23">
        <v>342092</v>
      </c>
      <c r="D7" s="23">
        <v>46</v>
      </c>
      <c r="E7" s="23">
        <v>18</v>
      </c>
      <c r="F7" s="23">
        <v>0</v>
      </c>
      <c r="G7" s="23">
        <v>0</v>
      </c>
      <c r="H7" s="23" t="s">
        <v>96</v>
      </c>
      <c r="I7" s="23" t="s">
        <v>97</v>
      </c>
      <c r="J7" s="23" t="s">
        <v>98</v>
      </c>
      <c r="K7" s="23" t="s">
        <v>99</v>
      </c>
      <c r="L7" s="23" t="s">
        <v>100</v>
      </c>
      <c r="M7" s="23" t="s">
        <v>101</v>
      </c>
      <c r="N7" s="24" t="s">
        <v>102</v>
      </c>
      <c r="O7" s="24">
        <v>72.38</v>
      </c>
      <c r="P7" s="24">
        <v>2.0099999999999998</v>
      </c>
      <c r="Q7" s="24">
        <v>100</v>
      </c>
      <c r="R7" s="24">
        <v>5390</v>
      </c>
      <c r="S7" s="24">
        <v>50398</v>
      </c>
      <c r="T7" s="24">
        <v>778.18</v>
      </c>
      <c r="U7" s="24">
        <v>64.760000000000005</v>
      </c>
      <c r="V7" s="24">
        <v>1003</v>
      </c>
      <c r="W7" s="24">
        <v>0.75</v>
      </c>
      <c r="X7" s="24">
        <v>1337.33</v>
      </c>
      <c r="Y7" s="24" t="s">
        <v>102</v>
      </c>
      <c r="Z7" s="24" t="s">
        <v>102</v>
      </c>
      <c r="AA7" s="24">
        <v>103.57</v>
      </c>
      <c r="AB7" s="24">
        <v>100.06</v>
      </c>
      <c r="AC7" s="24">
        <v>100.09</v>
      </c>
      <c r="AD7" s="24" t="s">
        <v>102</v>
      </c>
      <c r="AE7" s="24" t="s">
        <v>102</v>
      </c>
      <c r="AF7" s="24">
        <v>96.05</v>
      </c>
      <c r="AG7" s="24">
        <v>99.03</v>
      </c>
      <c r="AH7" s="24">
        <v>100.41</v>
      </c>
      <c r="AI7" s="24">
        <v>98.81</v>
      </c>
      <c r="AJ7" s="24" t="s">
        <v>102</v>
      </c>
      <c r="AK7" s="24" t="s">
        <v>102</v>
      </c>
      <c r="AL7" s="24">
        <v>0</v>
      </c>
      <c r="AM7" s="24">
        <v>0</v>
      </c>
      <c r="AN7" s="24">
        <v>0</v>
      </c>
      <c r="AO7" s="24" t="s">
        <v>102</v>
      </c>
      <c r="AP7" s="24" t="s">
        <v>102</v>
      </c>
      <c r="AQ7" s="24">
        <v>123.82</v>
      </c>
      <c r="AR7" s="24">
        <v>74.239999999999995</v>
      </c>
      <c r="AS7" s="24">
        <v>83.92</v>
      </c>
      <c r="AT7" s="24">
        <v>102.81</v>
      </c>
      <c r="AU7" s="24" t="s">
        <v>102</v>
      </c>
      <c r="AV7" s="24" t="s">
        <v>102</v>
      </c>
      <c r="AW7" s="24">
        <v>99.29</v>
      </c>
      <c r="AX7" s="24">
        <v>108.14</v>
      </c>
      <c r="AY7" s="24">
        <v>116.65</v>
      </c>
      <c r="AZ7" s="24" t="s">
        <v>102</v>
      </c>
      <c r="BA7" s="24" t="s">
        <v>102</v>
      </c>
      <c r="BB7" s="24">
        <v>89.72</v>
      </c>
      <c r="BC7" s="24">
        <v>100.47</v>
      </c>
      <c r="BD7" s="24">
        <v>122.71</v>
      </c>
      <c r="BE7" s="24">
        <v>112.2</v>
      </c>
      <c r="BF7" s="24" t="s">
        <v>102</v>
      </c>
      <c r="BG7" s="24" t="s">
        <v>102</v>
      </c>
      <c r="BH7" s="24">
        <v>387.49</v>
      </c>
      <c r="BI7" s="24">
        <v>368.86</v>
      </c>
      <c r="BJ7" s="24">
        <v>351.73</v>
      </c>
      <c r="BK7" s="24" t="s">
        <v>102</v>
      </c>
      <c r="BL7" s="24" t="s">
        <v>102</v>
      </c>
      <c r="BM7" s="24">
        <v>270.57</v>
      </c>
      <c r="BN7" s="24">
        <v>294.27</v>
      </c>
      <c r="BO7" s="24">
        <v>294.08999999999997</v>
      </c>
      <c r="BP7" s="24">
        <v>310.14</v>
      </c>
      <c r="BQ7" s="24" t="s">
        <v>102</v>
      </c>
      <c r="BR7" s="24" t="s">
        <v>102</v>
      </c>
      <c r="BS7" s="24">
        <v>51.67</v>
      </c>
      <c r="BT7" s="24">
        <v>61.59</v>
      </c>
      <c r="BU7" s="24">
        <v>59.52</v>
      </c>
      <c r="BV7" s="24" t="s">
        <v>102</v>
      </c>
      <c r="BW7" s="24" t="s">
        <v>102</v>
      </c>
      <c r="BX7" s="24">
        <v>62.5</v>
      </c>
      <c r="BY7" s="24">
        <v>60.59</v>
      </c>
      <c r="BZ7" s="24">
        <v>60</v>
      </c>
      <c r="CA7" s="24">
        <v>57.71</v>
      </c>
      <c r="CB7" s="24" t="s">
        <v>102</v>
      </c>
      <c r="CC7" s="24" t="s">
        <v>102</v>
      </c>
      <c r="CD7" s="24">
        <v>210.88</v>
      </c>
      <c r="CE7" s="24">
        <v>174.97</v>
      </c>
      <c r="CF7" s="24">
        <v>178.76</v>
      </c>
      <c r="CG7" s="24" t="s">
        <v>102</v>
      </c>
      <c r="CH7" s="24" t="s">
        <v>102</v>
      </c>
      <c r="CI7" s="24">
        <v>269.33</v>
      </c>
      <c r="CJ7" s="24">
        <v>280.23</v>
      </c>
      <c r="CK7" s="24">
        <v>282.70999999999998</v>
      </c>
      <c r="CL7" s="24">
        <v>286.17</v>
      </c>
      <c r="CM7" s="24" t="s">
        <v>102</v>
      </c>
      <c r="CN7" s="24" t="s">
        <v>102</v>
      </c>
      <c r="CO7" s="24">
        <v>100</v>
      </c>
      <c r="CP7" s="24">
        <v>100</v>
      </c>
      <c r="CQ7" s="24">
        <v>100</v>
      </c>
      <c r="CR7" s="24" t="s">
        <v>102</v>
      </c>
      <c r="CS7" s="24" t="s">
        <v>102</v>
      </c>
      <c r="CT7" s="24">
        <v>59.64</v>
      </c>
      <c r="CU7" s="24">
        <v>58.19</v>
      </c>
      <c r="CV7" s="24">
        <v>56.52</v>
      </c>
      <c r="CW7" s="24">
        <v>56.8</v>
      </c>
      <c r="CX7" s="24" t="s">
        <v>102</v>
      </c>
      <c r="CY7" s="24" t="s">
        <v>102</v>
      </c>
      <c r="CZ7" s="24">
        <v>100</v>
      </c>
      <c r="DA7" s="24">
        <v>100</v>
      </c>
      <c r="DB7" s="24">
        <v>100</v>
      </c>
      <c r="DC7" s="24" t="s">
        <v>102</v>
      </c>
      <c r="DD7" s="24" t="s">
        <v>102</v>
      </c>
      <c r="DE7" s="24">
        <v>90.63</v>
      </c>
      <c r="DF7" s="24">
        <v>87.8</v>
      </c>
      <c r="DG7" s="24">
        <v>88.43</v>
      </c>
      <c r="DH7" s="24">
        <v>83.38</v>
      </c>
      <c r="DI7" s="24" t="s">
        <v>102</v>
      </c>
      <c r="DJ7" s="24" t="s">
        <v>102</v>
      </c>
      <c r="DK7" s="24">
        <v>6.9</v>
      </c>
      <c r="DL7" s="24">
        <v>13.81</v>
      </c>
      <c r="DM7" s="24">
        <v>20.66</v>
      </c>
      <c r="DN7" s="24" t="s">
        <v>102</v>
      </c>
      <c r="DO7" s="24" t="s">
        <v>102</v>
      </c>
      <c r="DP7" s="24">
        <v>23.76</v>
      </c>
      <c r="DQ7" s="24">
        <v>15.74</v>
      </c>
      <c r="DR7" s="24">
        <v>21.02</v>
      </c>
      <c r="DS7" s="24">
        <v>19.84</v>
      </c>
      <c r="DT7" s="24" t="s">
        <v>102</v>
      </c>
      <c r="DU7" s="24" t="s">
        <v>102</v>
      </c>
      <c r="DV7" s="24" t="s">
        <v>102</v>
      </c>
      <c r="DW7" s="24" t="s">
        <v>102</v>
      </c>
      <c r="DX7" s="24" t="s">
        <v>102</v>
      </c>
      <c r="DY7" s="24" t="s">
        <v>102</v>
      </c>
      <c r="DZ7" s="24" t="s">
        <v>102</v>
      </c>
      <c r="EA7" s="24" t="s">
        <v>102</v>
      </c>
      <c r="EB7" s="24" t="s">
        <v>102</v>
      </c>
      <c r="EC7" s="24" t="s">
        <v>102</v>
      </c>
      <c r="ED7" s="24" t="s">
        <v>102</v>
      </c>
      <c r="EE7" s="24" t="s">
        <v>102</v>
      </c>
      <c r="EF7" s="24" t="s">
        <v>102</v>
      </c>
      <c r="EG7" s="24" t="s">
        <v>102</v>
      </c>
      <c r="EH7" s="24" t="s">
        <v>102</v>
      </c>
      <c r="EI7" s="24" t="s">
        <v>102</v>
      </c>
      <c r="EJ7" s="24" t="s">
        <v>102</v>
      </c>
      <c r="EK7" s="24" t="s">
        <v>102</v>
      </c>
      <c r="EL7" s="24" t="s">
        <v>102</v>
      </c>
      <c r="EM7" s="24" t="s">
        <v>102</v>
      </c>
      <c r="EN7" s="24" t="s">
        <v>102</v>
      </c>
      <c r="EO7" s="24" t="s">
        <v>102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k.sakamoto1146</cp:lastModifiedBy>
  <dcterms:created xsi:type="dcterms:W3CDTF">2022-12-01T01:41:46Z</dcterms:created>
  <dcterms:modified xsi:type="dcterms:W3CDTF">2023-01-24T09:58:52Z</dcterms:modified>
  <cp:category/>
</cp:coreProperties>
</file>