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sakamoto1146\Desktop\経営比較分析\"/>
    </mc:Choice>
  </mc:AlternateContent>
  <workbookProtection workbookAlgorithmName="SHA-512" workbookHashValue="Xb6zBejCB9+p6A6oRNd7IJ0AHGC8O8KJK5VgIl8YcH42JmkjYoB56LzcBk9ZFvbM8kPLaxome5goww/P5CGUwg==" workbookSaltValue="moY+iw/0rIgFk4Bgv3gQf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<sst xmlns="http://schemas.openxmlformats.org/spreadsheetml/2006/main" count="275" uniqueCount="117">
  <si>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</si>
  <si>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</si>
  <si>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</si>
  <si>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</si>
  <si>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</si>
  <si>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</si>
  <si>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</si>
  <si>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</si>
  <si>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</si>
  <si>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</si>
  <si>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</si>
  <si>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</si>
  <si>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</si>
  <si>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</si>
  <si>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</si>
  <si>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</si>
  <si>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</si>
  <si>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</si>
  <si>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</si>
  <si>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</si>
  <si>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</si>
  <si>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</si>
  <si>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</si>
  <si>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</si>
  <si>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</si>
  <si>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</si>
  <si>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</si>
  <si>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</si>
  <si>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</si>
  <si>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</si>
  <si>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</si>
  <si>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</si>
  <si>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</si>
  <si>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</si>
  <si>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</si>
  <si>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</si>
  <si>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</si>
  <si>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</si>
  <si>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</si>
  <si>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</si>
  <si>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</si>
  <si>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</si>
  <si>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</si>
  <si>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</si>
  <si>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</si>
  <si>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</si>
  <si>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</si>
  <si>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</si>
  <si>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</si>
  <si>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</si>
  <si>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</si>
  <si>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</si>
  <si>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</si>
  <si>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</si>
  <si>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</si>
  <si>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</si>
  <si>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</si>
  <si>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</si>
  <si>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</si>
  <si>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</si>
  <si>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</si>
  <si>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</si>
  <si>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</si>
  <si>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</si>
  <si>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</si>
  <si>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</si>
  <si>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</si>
  <si>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</si>
  <si>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</si>
  <si>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</si>
  <si>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</si>
  <si>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</si>
  <si>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</si>
  <si>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</si>
  <si>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</si>
  <si>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</si>
  <si>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</si>
  <si>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</si>
  <si>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</si>
  <si>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</si>
  <si>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</si>
  <si>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</si>
  <si>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</si>
  <si>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</si>
  <si>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</si>
  <si>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</si>
  <si>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</si>
  <si>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</si>
  <si>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</si>
  <si>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</si>
  <si>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</si>
  <si>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</si>
  <si>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</si>
  <si>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</si>
  <si>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</si>
  <si>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</si>
  <si>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</si>
  <si>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</si>
  <si>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</si>
  <si>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</si>
  <si>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</si>
  <si>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</si>
  <si>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</si>
  <si>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</si>
  <si>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</si>
  <si>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</si>
  <si>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</si>
  <si>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</si>
  <si>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</si>
  <si>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</si>
  <si>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</si>
  <si>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</si>
  <si>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</si>
  <si>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</si>
  <si>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農業集落排水事業は，昭和63年から管渠整備に着手し，平成4年に供用を開始しているため，管渠・管路はさほど老朽化が進んでいません。
　施設については，機能強化対策計画に基づき，効率的に老朽化した施設の更新に努めています。</t>
    <phoneticPr fontId="4"/>
  </si>
  <si>
    <t>　農業集落排水事業は，既に面整備を完了しており，今後は，人口減少に伴う使用料収入の減少や，老朽化した管路・施設の維持管理費の増大が見込まれます。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そのため，令和４年度には新たな使用料体系を検討し，令和５年度以降の施行に向けて取り組んでいきます。
　これらに基づき，経営状況を分析し，下水道事業の効率化及び合理化を図ることで，将来にわたって持続可能な下水道事業の経営をめざします。</t>
    <phoneticPr fontId="4"/>
  </si>
  <si>
    <t xml:space="preserve">　農業集落排水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経費回収率は100％未満であるため，使用料の見直しによる適正な料金収入の確保，及び汚水処理費の削減等の取組により改善を図る必要があります。
　汚水処理原価は，現在13箇所の処理場を有しているため，類似団体と比較して高く，汚水処理費の削減に努めなければなりませ。しかし，急激な削減は困難であるため，使用料の見直し等を検討し，費用に見合う適正な収益を確保する必要があります。
　施設利用率については，類似団体と同程度の水準で推移しており，効率性に特段問題はありません。
　水洗化率は，全国平均や類似団体平均と比べ低い水準にありますが，普及促進活動を積極的に行うことにより，改善を図らなければなりません。
</t>
    <rPh sb="1" eb="3">
      <t>ノウギョウ</t>
    </rPh>
    <rPh sb="3" eb="5">
      <t>シュウラク</t>
    </rPh>
    <rPh sb="5" eb="7">
      <t>ハイスイ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</si>
</sst>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C75-44E3-B6B1-A990287DA8F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0.25</c:v>
                </c:pt>
                <c:pt idx="4">
                  <c:v>0.05</c:v>
                </c:pt>
              </c:numCache>
            </c:numRef>
          </c:val>
          <c:smooth val="0"/>
          <c:extLst>
            <c:ext xmlns:c16="http://schemas.microsoft.com/office/drawing/2014/chart" uri="{C3380CC4-5D6E-409C-BE32-E72D297353CC}">
              <c16:uniqueId val="{00000001-AC75-44E3-B6B1-A990287DA8F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49.73</c:v>
                </c:pt>
                <c:pt idx="3">
                  <c:v>53.42</c:v>
                </c:pt>
                <c:pt idx="4">
                  <c:v>54.78</c:v>
                </c:pt>
              </c:numCache>
            </c:numRef>
          </c:val>
          <c:extLst>
            <c:ext xmlns:c16="http://schemas.microsoft.com/office/drawing/2014/chart" uri="{C3380CC4-5D6E-409C-BE32-E72D297353CC}">
              <c16:uniqueId val="{00000000-FD40-4F14-9D0D-37338C81D9D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50.14</c:v>
                </c:pt>
                <c:pt idx="3">
                  <c:v>54.83</c:v>
                </c:pt>
                <c:pt idx="4">
                  <c:v>66.53</c:v>
                </c:pt>
              </c:numCache>
            </c:numRef>
          </c:val>
          <c:smooth val="0"/>
          <c:extLst>
            <c:ext xmlns:c16="http://schemas.microsoft.com/office/drawing/2014/chart" uri="{C3380CC4-5D6E-409C-BE32-E72D297353CC}">
              <c16:uniqueId val="{00000001-FD40-4F14-9D0D-37338C81D9D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87.89</c:v>
                </c:pt>
                <c:pt idx="3">
                  <c:v>88.65</c:v>
                </c:pt>
                <c:pt idx="4">
                  <c:v>89.7</c:v>
                </c:pt>
              </c:numCache>
            </c:numRef>
          </c:val>
          <c:extLst>
            <c:ext xmlns:c16="http://schemas.microsoft.com/office/drawing/2014/chart" uri="{C3380CC4-5D6E-409C-BE32-E72D297353CC}">
              <c16:uniqueId val="{00000000-E45C-4A2C-807D-5FA7980E9C9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84.98</c:v>
                </c:pt>
                <c:pt idx="3">
                  <c:v>84.7</c:v>
                </c:pt>
                <c:pt idx="4">
                  <c:v>84.67</c:v>
                </c:pt>
              </c:numCache>
            </c:numRef>
          </c:val>
          <c:smooth val="0"/>
          <c:extLst>
            <c:ext xmlns:c16="http://schemas.microsoft.com/office/drawing/2014/chart" uri="{C3380CC4-5D6E-409C-BE32-E72D297353CC}">
              <c16:uniqueId val="{00000001-E45C-4A2C-807D-5FA7980E9C9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103.62</c:v>
                </c:pt>
                <c:pt idx="3">
                  <c:v>100.02</c:v>
                </c:pt>
                <c:pt idx="4">
                  <c:v>100.02</c:v>
                </c:pt>
              </c:numCache>
            </c:numRef>
          </c:val>
          <c:extLst>
            <c:ext xmlns:c16="http://schemas.microsoft.com/office/drawing/2014/chart" uri="{C3380CC4-5D6E-409C-BE32-E72D297353CC}">
              <c16:uniqueId val="{00000000-E8C9-4FC3-83FE-726BCAAD01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103.6</c:v>
                </c:pt>
                <c:pt idx="3">
                  <c:v>106.37</c:v>
                </c:pt>
                <c:pt idx="4">
                  <c:v>106.07</c:v>
                </c:pt>
              </c:numCache>
            </c:numRef>
          </c:val>
          <c:smooth val="0"/>
          <c:extLst>
            <c:ext xmlns:c16="http://schemas.microsoft.com/office/drawing/2014/chart" uri="{C3380CC4-5D6E-409C-BE32-E72D297353CC}">
              <c16:uniqueId val="{00000001-E8C9-4FC3-83FE-726BCAAD01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3.3</c:v>
                </c:pt>
                <c:pt idx="3">
                  <c:v>6.59</c:v>
                </c:pt>
                <c:pt idx="4">
                  <c:v>9.7899999999999991</c:v>
                </c:pt>
              </c:numCache>
            </c:numRef>
          </c:val>
          <c:extLst>
            <c:ext xmlns:c16="http://schemas.microsoft.com/office/drawing/2014/chart" uri="{C3380CC4-5D6E-409C-BE32-E72D297353CC}">
              <c16:uniqueId val="{00000000-033B-4C78-8C4E-FE8BECC5B6E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23.06</c:v>
                </c:pt>
                <c:pt idx="3">
                  <c:v>20.34</c:v>
                </c:pt>
                <c:pt idx="4">
                  <c:v>21.85</c:v>
                </c:pt>
              </c:numCache>
            </c:numRef>
          </c:val>
          <c:smooth val="0"/>
          <c:extLst>
            <c:ext xmlns:c16="http://schemas.microsoft.com/office/drawing/2014/chart" uri="{C3380CC4-5D6E-409C-BE32-E72D297353CC}">
              <c16:uniqueId val="{00000001-033B-4C78-8C4E-FE8BECC5B6E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E4B-41AB-92B1-464C3EDCA09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E4B-41AB-92B1-464C3EDCA09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1B3-4DE3-8966-FC9FFD976E5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193.99</c:v>
                </c:pt>
                <c:pt idx="3">
                  <c:v>139.02000000000001</c:v>
                </c:pt>
                <c:pt idx="4">
                  <c:v>132.04</c:v>
                </c:pt>
              </c:numCache>
            </c:numRef>
          </c:val>
          <c:smooth val="0"/>
          <c:extLst>
            <c:ext xmlns:c16="http://schemas.microsoft.com/office/drawing/2014/chart" uri="{C3380CC4-5D6E-409C-BE32-E72D297353CC}">
              <c16:uniqueId val="{00000001-A1B3-4DE3-8966-FC9FFD976E5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30.35</c:v>
                </c:pt>
                <c:pt idx="3">
                  <c:v>26.79</c:v>
                </c:pt>
                <c:pt idx="4">
                  <c:v>18.920000000000002</c:v>
                </c:pt>
              </c:numCache>
            </c:numRef>
          </c:val>
          <c:extLst>
            <c:ext xmlns:c16="http://schemas.microsoft.com/office/drawing/2014/chart" uri="{C3380CC4-5D6E-409C-BE32-E72D297353CC}">
              <c16:uniqueId val="{00000000-205E-4ACC-9CC8-22EB9E3ED45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26.99</c:v>
                </c:pt>
                <c:pt idx="3">
                  <c:v>29.13</c:v>
                </c:pt>
                <c:pt idx="4">
                  <c:v>35.69</c:v>
                </c:pt>
              </c:numCache>
            </c:numRef>
          </c:val>
          <c:smooth val="0"/>
          <c:extLst>
            <c:ext xmlns:c16="http://schemas.microsoft.com/office/drawing/2014/chart" uri="{C3380CC4-5D6E-409C-BE32-E72D297353CC}">
              <c16:uniqueId val="{00000001-205E-4ACC-9CC8-22EB9E3ED45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2241.9</c:v>
                </c:pt>
                <c:pt idx="3">
                  <c:v>2172.44</c:v>
                </c:pt>
                <c:pt idx="4">
                  <c:v>2090.42</c:v>
                </c:pt>
              </c:numCache>
            </c:numRef>
          </c:val>
          <c:extLst>
            <c:ext xmlns:c16="http://schemas.microsoft.com/office/drawing/2014/chart" uri="{C3380CC4-5D6E-409C-BE32-E72D297353CC}">
              <c16:uniqueId val="{00000000-95FE-4C5A-B9DB-B743E8C01C2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826.83</c:v>
                </c:pt>
                <c:pt idx="3">
                  <c:v>867.83</c:v>
                </c:pt>
                <c:pt idx="4">
                  <c:v>791.76</c:v>
                </c:pt>
              </c:numCache>
            </c:numRef>
          </c:val>
          <c:smooth val="0"/>
          <c:extLst>
            <c:ext xmlns:c16="http://schemas.microsoft.com/office/drawing/2014/chart" uri="{C3380CC4-5D6E-409C-BE32-E72D297353CC}">
              <c16:uniqueId val="{00000001-95FE-4C5A-B9DB-B743E8C01C2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58.67</c:v>
                </c:pt>
                <c:pt idx="3">
                  <c:v>58.14</c:v>
                </c:pt>
                <c:pt idx="4">
                  <c:v>56.97</c:v>
                </c:pt>
              </c:numCache>
            </c:numRef>
          </c:val>
          <c:extLst>
            <c:ext xmlns:c16="http://schemas.microsoft.com/office/drawing/2014/chart" uri="{C3380CC4-5D6E-409C-BE32-E72D297353CC}">
              <c16:uniqueId val="{00000000-618D-47F0-BD10-6C6C6733217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57.31</c:v>
                </c:pt>
                <c:pt idx="3">
                  <c:v>57.08</c:v>
                </c:pt>
                <c:pt idx="4">
                  <c:v>56.26</c:v>
                </c:pt>
              </c:numCache>
            </c:numRef>
          </c:val>
          <c:smooth val="0"/>
          <c:extLst>
            <c:ext xmlns:c16="http://schemas.microsoft.com/office/drawing/2014/chart" uri="{C3380CC4-5D6E-409C-BE32-E72D297353CC}">
              <c16:uniqueId val="{00000001-618D-47F0-BD10-6C6C6733217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382.27</c:v>
                </c:pt>
                <c:pt idx="3">
                  <c:v>370.58</c:v>
                </c:pt>
                <c:pt idx="4">
                  <c:v>411.76</c:v>
                </c:pt>
              </c:numCache>
            </c:numRef>
          </c:val>
          <c:extLst>
            <c:ext xmlns:c16="http://schemas.microsoft.com/office/drawing/2014/chart" uri="{C3380CC4-5D6E-409C-BE32-E72D297353CC}">
              <c16:uniqueId val="{00000000-C4E5-4574-948E-38372A2086F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273.52</c:v>
                </c:pt>
                <c:pt idx="3">
                  <c:v>274.99</c:v>
                </c:pt>
                <c:pt idx="4">
                  <c:v>282.08999999999997</c:v>
                </c:pt>
              </c:numCache>
            </c:numRef>
          </c:val>
          <c:smooth val="0"/>
          <c:extLst>
            <c:ext xmlns:c16="http://schemas.microsoft.com/office/drawing/2014/chart" uri="{C3380CC4-5D6E-409C-BE32-E72D297353CC}">
              <c16:uniqueId val="{00000001-C4E5-4574-948E-38372A2086F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三次市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55">
        <f>データ!S6</f>
        <v>50398</v>
      </c>
      <c r="AM8" s="55"/>
      <c r="AN8" s="55"/>
      <c r="AO8" s="55"/>
      <c r="AP8" s="55"/>
      <c r="AQ8" s="55"/>
      <c r="AR8" s="55"/>
      <c r="AS8" s="55"/>
      <c r="AT8" s="54">
        <f>データ!T6</f>
        <v>778.18</v>
      </c>
      <c r="AU8" s="54"/>
      <c r="AV8" s="54"/>
      <c r="AW8" s="54"/>
      <c r="AX8" s="54"/>
      <c r="AY8" s="54"/>
      <c r="AZ8" s="54"/>
      <c r="BA8" s="54"/>
      <c r="BB8" s="54">
        <f>データ!U6</f>
        <v>64.760000000000005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72.02</v>
      </c>
      <c r="J10" s="54"/>
      <c r="K10" s="54"/>
      <c r="L10" s="54"/>
      <c r="M10" s="54"/>
      <c r="N10" s="54"/>
      <c r="O10" s="54"/>
      <c r="P10" s="54">
        <f>データ!P6</f>
        <v>11.98</v>
      </c>
      <c r="Q10" s="54"/>
      <c r="R10" s="54"/>
      <c r="S10" s="54"/>
      <c r="T10" s="54"/>
      <c r="U10" s="54"/>
      <c r="V10" s="54"/>
      <c r="W10" s="54">
        <f>データ!Q6</f>
        <v>90.67</v>
      </c>
      <c r="X10" s="54"/>
      <c r="Y10" s="54"/>
      <c r="Z10" s="54"/>
      <c r="AA10" s="54"/>
      <c r="AB10" s="54"/>
      <c r="AC10" s="54"/>
      <c r="AD10" s="55">
        <f>データ!R6</f>
        <v>5005</v>
      </c>
      <c r="AE10" s="55"/>
      <c r="AF10" s="55"/>
      <c r="AG10" s="55"/>
      <c r="AH10" s="55"/>
      <c r="AI10" s="55"/>
      <c r="AJ10" s="55"/>
      <c r="AK10" s="2"/>
      <c r="AL10" s="55">
        <f>データ!V6</f>
        <v>5978</v>
      </c>
      <c r="AM10" s="55"/>
      <c r="AN10" s="55"/>
      <c r="AO10" s="55"/>
      <c r="AP10" s="55"/>
      <c r="AQ10" s="55"/>
      <c r="AR10" s="55"/>
      <c r="AS10" s="55"/>
      <c r="AT10" s="54">
        <f>データ!W6</f>
        <v>3.59</v>
      </c>
      <c r="AU10" s="54"/>
      <c r="AV10" s="54"/>
      <c r="AW10" s="54"/>
      <c r="AX10" s="54"/>
      <c r="AY10" s="54"/>
      <c r="AZ10" s="54"/>
      <c r="BA10" s="54"/>
      <c r="BB10" s="54">
        <f>データ!X6</f>
        <v>1665.18</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lacfYESBNz6xMpMI5LYMJX6HxLJWG3Y6WATiupi9R0olDeQSm9n2gcE7PpQ1E5nCCMm+ROtC9Voz/zYrFbPcQw==" saltValue="sphSy4Ayb22hM22BEymbf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342092</v>
      </c>
      <c r="D6" s="19">
        <f t="shared" si="3"/>
        <v>46</v>
      </c>
      <c r="E6" s="19">
        <f t="shared" si="3"/>
        <v>17</v>
      </c>
      <c r="F6" s="19">
        <f t="shared" si="3"/>
        <v>5</v>
      </c>
      <c r="G6" s="19">
        <f t="shared" si="3"/>
        <v>0</v>
      </c>
      <c r="H6" s="19" t="str">
        <f t="shared" si="3"/>
        <v>広島県　三次市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72.02</v>
      </c>
      <c r="P6" s="20">
        <f t="shared" si="3"/>
        <v>11.98</v>
      </c>
      <c r="Q6" s="20">
        <f t="shared" si="3"/>
        <v>90.67</v>
      </c>
      <c r="R6" s="20">
        <f t="shared" si="3"/>
        <v>5005</v>
      </c>
      <c r="S6" s="20">
        <f t="shared" si="3"/>
        <v>50398</v>
      </c>
      <c r="T6" s="20">
        <f t="shared" si="3"/>
        <v>778.18</v>
      </c>
      <c r="U6" s="20">
        <f t="shared" si="3"/>
        <v>64.760000000000005</v>
      </c>
      <c r="V6" s="20">
        <f t="shared" si="3"/>
        <v>5978</v>
      </c>
      <c r="W6" s="20">
        <f t="shared" si="3"/>
        <v>3.59</v>
      </c>
      <c r="X6" s="20">
        <f t="shared" si="3"/>
        <v>1665.18</v>
      </c>
      <c r="Y6" s="21" t="str">
        <f>IF(Y7="",NA(),Y7)</f>
        <v>-</v>
      </c>
      <c r="Z6" s="21" t="str">
        <f t="shared" ref="Z6:AH6" si="4">IF(Z7="",NA(),Z7)</f>
        <v>-</v>
      </c>
      <c r="AA6" s="21">
        <f t="shared" si="4"/>
        <v>103.62</v>
      </c>
      <c r="AB6" s="21">
        <f t="shared" si="4"/>
        <v>100.02</v>
      </c>
      <c r="AC6" s="21">
        <f t="shared" si="4"/>
        <v>100.02</v>
      </c>
      <c r="AD6" s="21" t="str">
        <f t="shared" si="4"/>
        <v>-</v>
      </c>
      <c r="AE6" s="21" t="str">
        <f t="shared" si="4"/>
        <v>-</v>
      </c>
      <c r="AF6" s="21">
        <f t="shared" si="4"/>
        <v>103.6</v>
      </c>
      <c r="AG6" s="21">
        <f t="shared" si="4"/>
        <v>106.37</v>
      </c>
      <c r="AH6" s="21">
        <f t="shared" si="4"/>
        <v>106.07</v>
      </c>
      <c r="AI6" s="20" t="str">
        <f>IF(AI7="","",IF(AI7="-","【-】","【"&amp;SUBSTITUTE(TEXT(AI7,"#,##0.00"),"-","△")&amp;"】"))</f>
        <v>【104.16】</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193.99</v>
      </c>
      <c r="AR6" s="21">
        <f t="shared" si="5"/>
        <v>139.02000000000001</v>
      </c>
      <c r="AS6" s="21">
        <f t="shared" si="5"/>
        <v>132.04</v>
      </c>
      <c r="AT6" s="20" t="str">
        <f>IF(AT7="","",IF(AT7="-","【-】","【"&amp;SUBSTITUTE(TEXT(AT7,"#,##0.00"),"-","△")&amp;"】"))</f>
        <v>【128.23】</v>
      </c>
      <c r="AU6" s="21" t="str">
        <f>IF(AU7="",NA(),AU7)</f>
        <v>-</v>
      </c>
      <c r="AV6" s="21" t="str">
        <f t="shared" ref="AV6:BD6" si="6">IF(AV7="",NA(),AV7)</f>
        <v>-</v>
      </c>
      <c r="AW6" s="21">
        <f t="shared" si="6"/>
        <v>30.35</v>
      </c>
      <c r="AX6" s="21">
        <f t="shared" si="6"/>
        <v>26.79</v>
      </c>
      <c r="AY6" s="21">
        <f t="shared" si="6"/>
        <v>18.920000000000002</v>
      </c>
      <c r="AZ6" s="21" t="str">
        <f t="shared" si="6"/>
        <v>-</v>
      </c>
      <c r="BA6" s="21" t="str">
        <f t="shared" si="6"/>
        <v>-</v>
      </c>
      <c r="BB6" s="21">
        <f t="shared" si="6"/>
        <v>26.99</v>
      </c>
      <c r="BC6" s="21">
        <f t="shared" si="6"/>
        <v>29.13</v>
      </c>
      <c r="BD6" s="21">
        <f t="shared" si="6"/>
        <v>35.69</v>
      </c>
      <c r="BE6" s="20" t="str">
        <f>IF(BE7="","",IF(BE7="-","【-】","【"&amp;SUBSTITUTE(TEXT(BE7,"#,##0.00"),"-","△")&amp;"】"))</f>
        <v>【34.77】</v>
      </c>
      <c r="BF6" s="21" t="str">
        <f>IF(BF7="",NA(),BF7)</f>
        <v>-</v>
      </c>
      <c r="BG6" s="21" t="str">
        <f t="shared" ref="BG6:BO6" si="7">IF(BG7="",NA(),BG7)</f>
        <v>-</v>
      </c>
      <c r="BH6" s="21">
        <f t="shared" si="7"/>
        <v>2241.9</v>
      </c>
      <c r="BI6" s="21">
        <f t="shared" si="7"/>
        <v>2172.44</v>
      </c>
      <c r="BJ6" s="21">
        <f t="shared" si="7"/>
        <v>2090.42</v>
      </c>
      <c r="BK6" s="21" t="str">
        <f t="shared" si="7"/>
        <v>-</v>
      </c>
      <c r="BL6" s="21" t="str">
        <f t="shared" si="7"/>
        <v>-</v>
      </c>
      <c r="BM6" s="21">
        <f t="shared" si="7"/>
        <v>826.83</v>
      </c>
      <c r="BN6" s="21">
        <f t="shared" si="7"/>
        <v>867.83</v>
      </c>
      <c r="BO6" s="21">
        <f t="shared" si="7"/>
        <v>791.76</v>
      </c>
      <c r="BP6" s="20" t="str">
        <f>IF(BP7="","",IF(BP7="-","【-】","【"&amp;SUBSTITUTE(TEXT(BP7,"#,##0.00"),"-","△")&amp;"】"))</f>
        <v>【786.37】</v>
      </c>
      <c r="BQ6" s="21" t="str">
        <f>IF(BQ7="",NA(),BQ7)</f>
        <v>-</v>
      </c>
      <c r="BR6" s="21" t="str">
        <f t="shared" ref="BR6:BZ6" si="8">IF(BR7="",NA(),BR7)</f>
        <v>-</v>
      </c>
      <c r="BS6" s="21">
        <f t="shared" si="8"/>
        <v>58.67</v>
      </c>
      <c r="BT6" s="21">
        <f t="shared" si="8"/>
        <v>58.14</v>
      </c>
      <c r="BU6" s="21">
        <f t="shared" si="8"/>
        <v>56.97</v>
      </c>
      <c r="BV6" s="21" t="str">
        <f t="shared" si="8"/>
        <v>-</v>
      </c>
      <c r="BW6" s="21" t="str">
        <f t="shared" si="8"/>
        <v>-</v>
      </c>
      <c r="BX6" s="21">
        <f t="shared" si="8"/>
        <v>57.31</v>
      </c>
      <c r="BY6" s="21">
        <f t="shared" si="8"/>
        <v>57.08</v>
      </c>
      <c r="BZ6" s="21">
        <f t="shared" si="8"/>
        <v>56.26</v>
      </c>
      <c r="CA6" s="20" t="str">
        <f>IF(CA7="","",IF(CA7="-","【-】","【"&amp;SUBSTITUTE(TEXT(CA7,"#,##0.00"),"-","△")&amp;"】"))</f>
        <v>【60.65】</v>
      </c>
      <c r="CB6" s="21" t="str">
        <f>IF(CB7="",NA(),CB7)</f>
        <v>-</v>
      </c>
      <c r="CC6" s="21" t="str">
        <f t="shared" ref="CC6:CK6" si="9">IF(CC7="",NA(),CC7)</f>
        <v>-</v>
      </c>
      <c r="CD6" s="21">
        <f t="shared" si="9"/>
        <v>382.27</v>
      </c>
      <c r="CE6" s="21">
        <f t="shared" si="9"/>
        <v>370.58</v>
      </c>
      <c r="CF6" s="21">
        <f t="shared" si="9"/>
        <v>411.76</v>
      </c>
      <c r="CG6" s="21" t="str">
        <f t="shared" si="9"/>
        <v>-</v>
      </c>
      <c r="CH6" s="21" t="str">
        <f t="shared" si="9"/>
        <v>-</v>
      </c>
      <c r="CI6" s="21">
        <f t="shared" si="9"/>
        <v>273.52</v>
      </c>
      <c r="CJ6" s="21">
        <f t="shared" si="9"/>
        <v>274.99</v>
      </c>
      <c r="CK6" s="21">
        <f t="shared" si="9"/>
        <v>282.08999999999997</v>
      </c>
      <c r="CL6" s="20" t="str">
        <f>IF(CL7="","",IF(CL7="-","【-】","【"&amp;SUBSTITUTE(TEXT(CL7,"#,##0.00"),"-","△")&amp;"】"))</f>
        <v>【256.97】</v>
      </c>
      <c r="CM6" s="21" t="str">
        <f>IF(CM7="",NA(),CM7)</f>
        <v>-</v>
      </c>
      <c r="CN6" s="21" t="str">
        <f t="shared" ref="CN6:CV6" si="10">IF(CN7="",NA(),CN7)</f>
        <v>-</v>
      </c>
      <c r="CO6" s="21">
        <f t="shared" si="10"/>
        <v>49.73</v>
      </c>
      <c r="CP6" s="21">
        <f t="shared" si="10"/>
        <v>53.42</v>
      </c>
      <c r="CQ6" s="21">
        <f t="shared" si="10"/>
        <v>54.78</v>
      </c>
      <c r="CR6" s="21" t="str">
        <f t="shared" si="10"/>
        <v>-</v>
      </c>
      <c r="CS6" s="21" t="str">
        <f t="shared" si="10"/>
        <v>-</v>
      </c>
      <c r="CT6" s="21">
        <f t="shared" si="10"/>
        <v>50.14</v>
      </c>
      <c r="CU6" s="21">
        <f t="shared" si="10"/>
        <v>54.83</v>
      </c>
      <c r="CV6" s="21">
        <f t="shared" si="10"/>
        <v>66.53</v>
      </c>
      <c r="CW6" s="20" t="str">
        <f>IF(CW7="","",IF(CW7="-","【-】","【"&amp;SUBSTITUTE(TEXT(CW7,"#,##0.00"),"-","△")&amp;"】"))</f>
        <v>【61.14】</v>
      </c>
      <c r="CX6" s="21" t="str">
        <f>IF(CX7="",NA(),CX7)</f>
        <v>-</v>
      </c>
      <c r="CY6" s="21" t="str">
        <f t="shared" ref="CY6:DG6" si="11">IF(CY7="",NA(),CY7)</f>
        <v>-</v>
      </c>
      <c r="CZ6" s="21">
        <f t="shared" si="11"/>
        <v>87.89</v>
      </c>
      <c r="DA6" s="21">
        <f t="shared" si="11"/>
        <v>88.65</v>
      </c>
      <c r="DB6" s="21">
        <f t="shared" si="11"/>
        <v>89.7</v>
      </c>
      <c r="DC6" s="21" t="str">
        <f t="shared" si="11"/>
        <v>-</v>
      </c>
      <c r="DD6" s="21" t="str">
        <f t="shared" si="11"/>
        <v>-</v>
      </c>
      <c r="DE6" s="21">
        <f t="shared" si="11"/>
        <v>84.98</v>
      </c>
      <c r="DF6" s="21">
        <f t="shared" si="11"/>
        <v>84.7</v>
      </c>
      <c r="DG6" s="21">
        <f t="shared" si="11"/>
        <v>84.67</v>
      </c>
      <c r="DH6" s="20" t="str">
        <f>IF(DH7="","",IF(DH7="-","【-】","【"&amp;SUBSTITUTE(TEXT(DH7,"#,##0.00"),"-","△")&amp;"】"))</f>
        <v>【86.91】</v>
      </c>
      <c r="DI6" s="21" t="str">
        <f>IF(DI7="",NA(),DI7)</f>
        <v>-</v>
      </c>
      <c r="DJ6" s="21" t="str">
        <f t="shared" ref="DJ6:DR6" si="12">IF(DJ7="",NA(),DJ7)</f>
        <v>-</v>
      </c>
      <c r="DK6" s="21">
        <f t="shared" si="12"/>
        <v>3.3</v>
      </c>
      <c r="DL6" s="21">
        <f t="shared" si="12"/>
        <v>6.59</v>
      </c>
      <c r="DM6" s="21">
        <f t="shared" si="12"/>
        <v>9.7899999999999991</v>
      </c>
      <c r="DN6" s="21" t="str">
        <f t="shared" si="12"/>
        <v>-</v>
      </c>
      <c r="DO6" s="21" t="str">
        <f t="shared" si="12"/>
        <v>-</v>
      </c>
      <c r="DP6" s="21">
        <f t="shared" si="12"/>
        <v>23.06</v>
      </c>
      <c r="DQ6" s="21">
        <f t="shared" si="12"/>
        <v>20.34</v>
      </c>
      <c r="DR6" s="21">
        <f t="shared" si="12"/>
        <v>21.85</v>
      </c>
      <c r="DS6" s="20" t="str">
        <f>IF(DS7="","",IF(DS7="-","【-】","【"&amp;SUBSTITUTE(TEXT(DS7,"#,##0.00"),"-","△")&amp;"】"))</f>
        <v>【24.95】</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【0.00】</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0.25</v>
      </c>
      <c r="EN6" s="21">
        <f t="shared" si="14"/>
        <v>0.05</v>
      </c>
      <c r="EO6" s="20" t="str">
        <f>IF(EO7="","",IF(EO7="-","【-】","【"&amp;SUBSTITUTE(TEXT(EO7,"#,##0.00"),"-","△")&amp;"】"))</f>
        <v>【0.03】</v>
      </c>
    </row>
    <row r="7" spans="1:148" s="22" customFormat="1" x14ac:dyDescent="0.15">
      <c r="A7" s="14"/>
      <c r="B7" s="23">
        <v>2021</v>
      </c>
      <c r="C7" s="23">
        <v>342092</v>
      </c>
      <c r="D7" s="23">
        <v>46</v>
      </c>
      <c r="E7" s="23">
        <v>17</v>
      </c>
      <c r="F7" s="23">
        <v>5</v>
      </c>
      <c r="G7" s="23">
        <v>0</v>
      </c>
      <c r="H7" s="23" t="s">
        <v>96</v>
      </c>
      <c r="I7" s="23" t="s">
        <v>97</v>
      </c>
      <c r="J7" s="23" t="s">
        <v>98</v>
      </c>
      <c r="K7" s="23" t="s">
        <v>99</v>
      </c>
      <c r="L7" s="23" t="s">
        <v>100</v>
      </c>
      <c r="M7" s="23" t="s">
        <v>101</v>
      </c>
      <c r="N7" s="24" t="s">
        <v>102</v>
      </c>
      <c r="O7" s="24">
        <v>72.02</v>
      </c>
      <c r="P7" s="24">
        <v>11.98</v>
      </c>
      <c r="Q7" s="24">
        <v>90.67</v>
      </c>
      <c r="R7" s="24">
        <v>5005</v>
      </c>
      <c r="S7" s="24">
        <v>50398</v>
      </c>
      <c r="T7" s="24">
        <v>778.18</v>
      </c>
      <c r="U7" s="24">
        <v>64.760000000000005</v>
      </c>
      <c r="V7" s="24">
        <v>5978</v>
      </c>
      <c r="W7" s="24">
        <v>3.59</v>
      </c>
      <c r="X7" s="24">
        <v>1665.18</v>
      </c>
      <c r="Y7" s="24" t="s">
        <v>102</v>
      </c>
      <c r="Z7" s="24" t="s">
        <v>102</v>
      </c>
      <c r="AA7" s="24">
        <v>103.62</v>
      </c>
      <c r="AB7" s="24">
        <v>100.02</v>
      </c>
      <c r="AC7" s="24">
        <v>100.02</v>
      </c>
      <c r="AD7" s="24" t="s">
        <v>102</v>
      </c>
      <c r="AE7" s="24" t="s">
        <v>102</v>
      </c>
      <c r="AF7" s="24">
        <v>103.6</v>
      </c>
      <c r="AG7" s="24">
        <v>106.37</v>
      </c>
      <c r="AH7" s="24">
        <v>106.07</v>
      </c>
      <c r="AI7" s="24">
        <v>104.16</v>
      </c>
      <c r="AJ7" s="24" t="s">
        <v>102</v>
      </c>
      <c r="AK7" s="24" t="s">
        <v>102</v>
      </c>
      <c r="AL7" s="24">
        <v>0</v>
      </c>
      <c r="AM7" s="24">
        <v>0</v>
      </c>
      <c r="AN7" s="24">
        <v>0</v>
      </c>
      <c r="AO7" s="24" t="s">
        <v>102</v>
      </c>
      <c r="AP7" s="24" t="s">
        <v>102</v>
      </c>
      <c r="AQ7" s="24">
        <v>193.99</v>
      </c>
      <c r="AR7" s="24">
        <v>139.02000000000001</v>
      </c>
      <c r="AS7" s="24">
        <v>132.04</v>
      </c>
      <c r="AT7" s="24">
        <v>128.22999999999999</v>
      </c>
      <c r="AU7" s="24" t="s">
        <v>102</v>
      </c>
      <c r="AV7" s="24" t="s">
        <v>102</v>
      </c>
      <c r="AW7" s="24">
        <v>30.35</v>
      </c>
      <c r="AX7" s="24">
        <v>26.79</v>
      </c>
      <c r="AY7" s="24">
        <v>18.920000000000002</v>
      </c>
      <c r="AZ7" s="24" t="s">
        <v>102</v>
      </c>
      <c r="BA7" s="24" t="s">
        <v>102</v>
      </c>
      <c r="BB7" s="24">
        <v>26.99</v>
      </c>
      <c r="BC7" s="24">
        <v>29.13</v>
      </c>
      <c r="BD7" s="24">
        <v>35.69</v>
      </c>
      <c r="BE7" s="24">
        <v>34.770000000000003</v>
      </c>
      <c r="BF7" s="24" t="s">
        <v>102</v>
      </c>
      <c r="BG7" s="24" t="s">
        <v>102</v>
      </c>
      <c r="BH7" s="24">
        <v>2241.9</v>
      </c>
      <c r="BI7" s="24">
        <v>2172.44</v>
      </c>
      <c r="BJ7" s="24">
        <v>2090.42</v>
      </c>
      <c r="BK7" s="24" t="s">
        <v>102</v>
      </c>
      <c r="BL7" s="24" t="s">
        <v>102</v>
      </c>
      <c r="BM7" s="24">
        <v>826.83</v>
      </c>
      <c r="BN7" s="24">
        <v>867.83</v>
      </c>
      <c r="BO7" s="24">
        <v>791.76</v>
      </c>
      <c r="BP7" s="24">
        <v>786.37</v>
      </c>
      <c r="BQ7" s="24" t="s">
        <v>102</v>
      </c>
      <c r="BR7" s="24" t="s">
        <v>102</v>
      </c>
      <c r="BS7" s="24">
        <v>58.67</v>
      </c>
      <c r="BT7" s="24">
        <v>58.14</v>
      </c>
      <c r="BU7" s="24">
        <v>56.97</v>
      </c>
      <c r="BV7" s="24" t="s">
        <v>102</v>
      </c>
      <c r="BW7" s="24" t="s">
        <v>102</v>
      </c>
      <c r="BX7" s="24">
        <v>57.31</v>
      </c>
      <c r="BY7" s="24">
        <v>57.08</v>
      </c>
      <c r="BZ7" s="24">
        <v>56.26</v>
      </c>
      <c r="CA7" s="24">
        <v>60.65</v>
      </c>
      <c r="CB7" s="24" t="s">
        <v>102</v>
      </c>
      <c r="CC7" s="24" t="s">
        <v>102</v>
      </c>
      <c r="CD7" s="24">
        <v>382.27</v>
      </c>
      <c r="CE7" s="24">
        <v>370.58</v>
      </c>
      <c r="CF7" s="24">
        <v>411.76</v>
      </c>
      <c r="CG7" s="24" t="s">
        <v>102</v>
      </c>
      <c r="CH7" s="24" t="s">
        <v>102</v>
      </c>
      <c r="CI7" s="24">
        <v>273.52</v>
      </c>
      <c r="CJ7" s="24">
        <v>274.99</v>
      </c>
      <c r="CK7" s="24">
        <v>282.08999999999997</v>
      </c>
      <c r="CL7" s="24">
        <v>256.97000000000003</v>
      </c>
      <c r="CM7" s="24" t="s">
        <v>102</v>
      </c>
      <c r="CN7" s="24" t="s">
        <v>102</v>
      </c>
      <c r="CO7" s="24">
        <v>49.73</v>
      </c>
      <c r="CP7" s="24">
        <v>53.42</v>
      </c>
      <c r="CQ7" s="24">
        <v>54.78</v>
      </c>
      <c r="CR7" s="24" t="s">
        <v>102</v>
      </c>
      <c r="CS7" s="24" t="s">
        <v>102</v>
      </c>
      <c r="CT7" s="24">
        <v>50.14</v>
      </c>
      <c r="CU7" s="24">
        <v>54.83</v>
      </c>
      <c r="CV7" s="24">
        <v>66.53</v>
      </c>
      <c r="CW7" s="24">
        <v>61.14</v>
      </c>
      <c r="CX7" s="24" t="s">
        <v>102</v>
      </c>
      <c r="CY7" s="24" t="s">
        <v>102</v>
      </c>
      <c r="CZ7" s="24">
        <v>87.89</v>
      </c>
      <c r="DA7" s="24">
        <v>88.65</v>
      </c>
      <c r="DB7" s="24">
        <v>89.7</v>
      </c>
      <c r="DC7" s="24" t="s">
        <v>102</v>
      </c>
      <c r="DD7" s="24" t="s">
        <v>102</v>
      </c>
      <c r="DE7" s="24">
        <v>84.98</v>
      </c>
      <c r="DF7" s="24">
        <v>84.7</v>
      </c>
      <c r="DG7" s="24">
        <v>84.67</v>
      </c>
      <c r="DH7" s="24">
        <v>86.91</v>
      </c>
      <c r="DI7" s="24" t="s">
        <v>102</v>
      </c>
      <c r="DJ7" s="24" t="s">
        <v>102</v>
      </c>
      <c r="DK7" s="24">
        <v>3.3</v>
      </c>
      <c r="DL7" s="24">
        <v>6.59</v>
      </c>
      <c r="DM7" s="24">
        <v>9.7899999999999991</v>
      </c>
      <c r="DN7" s="24" t="s">
        <v>102</v>
      </c>
      <c r="DO7" s="24" t="s">
        <v>102</v>
      </c>
      <c r="DP7" s="24">
        <v>23.06</v>
      </c>
      <c r="DQ7" s="24">
        <v>20.34</v>
      </c>
      <c r="DR7" s="24">
        <v>21.85</v>
      </c>
      <c r="DS7" s="24">
        <v>24.95</v>
      </c>
      <c r="DT7" s="24" t="s">
        <v>102</v>
      </c>
      <c r="DU7" s="24" t="s">
        <v>102</v>
      </c>
      <c r="DV7" s="24">
        <v>0</v>
      </c>
      <c r="DW7" s="24">
        <v>0</v>
      </c>
      <c r="DX7" s="24">
        <v>0</v>
      </c>
      <c r="DY7" s="24" t="s">
        <v>102</v>
      </c>
      <c r="DZ7" s="24" t="s">
        <v>102</v>
      </c>
      <c r="EA7" s="24">
        <v>0</v>
      </c>
      <c r="EB7" s="24">
        <v>0</v>
      </c>
      <c r="EC7" s="24">
        <v>0</v>
      </c>
      <c r="ED7" s="24">
        <v>0</v>
      </c>
      <c r="EE7" s="24" t="s">
        <v>102</v>
      </c>
      <c r="EF7" s="24" t="s">
        <v>102</v>
      </c>
      <c r="EG7" s="24">
        <v>0</v>
      </c>
      <c r="EH7" s="24">
        <v>0</v>
      </c>
      <c r="EI7" s="24">
        <v>0</v>
      </c>
      <c r="EJ7" s="24" t="s">
        <v>102</v>
      </c>
      <c r="EK7" s="24" t="s">
        <v>102</v>
      </c>
      <c r="EL7" s="24">
        <v>0.02</v>
      </c>
      <c r="EM7" s="24">
        <v>0.25</v>
      </c>
      <c r="EN7" s="24">
        <v>0.05</v>
      </c>
      <c r="EO7" s="24">
        <v>0.03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2022-12-01T01:36:57Z</dcterms:created>
  <dcterms:modified xsi:type="dcterms:W3CDTF">2023-01-24T09:42:07Z</dcterms:modified>
  <cp:category/>
</cp:coreProperties>
</file>