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k.sakamoto1146\Desktop\経営比較分析\"/>
    </mc:Choice>
  </mc:AlternateContent>
  <workbookProtection workbookAlgorithmName="SHA-512" workbookHashValue="jgOi/gCbL0uwOkpTVPhP6NwaMu3VtuzR2JjBLtY/kykHbWzk3g+tCzZoEMlr5kkFGUlNZSgutdqRtInbsFpvVA==" workbookSaltValue="5DzHhuOoEeQzzdQbybEOKw=="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<sst xmlns="http://schemas.openxmlformats.org/spreadsheetml/2006/main" count="275" uniqueCount="116">
  <si>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</si>
  <si>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</si>
  <si>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</si>
  <si>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</si>
  <si>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</si>
  <si>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</si>
  <si>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</si>
  <si>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</si>
  <si>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</si>
  <si>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</si>
  <si>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</si>
  <si>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</si>
  <si>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</si>
  <si>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</si>
  <si>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</si>
  <si>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</si>
  <si>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</si>
  <si>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</si>
  <si>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</si>
  <si>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</si>
  <si>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</si>
  <si>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</si>
  <si>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</si>
  <si>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</si>
  <si>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</si>
  <si>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</si>
  <si>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</si>
  <si>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</si>
  <si>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</si>
  <si>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</si>
  <si>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</si>
  <si>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</si>
  <si>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</si>
  <si>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</si>
  <si>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</si>
  <si>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</si>
  <si>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</si>
  <si>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</si>
  <si>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</si>
  <si>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</si>
  <si>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</si>
  <si>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</si>
  <si>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</si>
  <si>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</si>
  <si>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</si>
  <si>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</si>
  <si>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</si>
  <si>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</si>
  <si>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</si>
  <si>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</si>
  <si>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</si>
  <si>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</si>
  <si>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</si>
  <si>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</si>
  <si>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</si>
  <si>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</si>
  <si>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</si>
  <si>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</si>
  <si>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</si>
  <si>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</si>
  <si>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</si>
  <si>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</si>
  <si>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</si>
  <si>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</si>
  <si>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</si>
  <si>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</si>
  <si>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</si>
  <si>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</si>
  <si>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</si>
  <si>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</si>
  <si>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</si>
  <si>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</si>
  <si>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</si>
  <si>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</si>
  <si>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</si>
  <si>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</si>
  <si>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</si>
  <si>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</si>
  <si>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</si>
  <si>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</si>
  <si>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</si>
  <si>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</si>
  <si>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</si>
  <si>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</si>
  <si>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</si>
  <si>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</si>
  <si>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</si>
  <si>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</si>
  <si>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</si>
  <si>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</si>
  <si>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</si>
  <si>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</si>
  <si>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</si>
  <si>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</si>
  <si>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</si>
  <si>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</si>
  <si>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三次市</t>
  </si>
  <si>
    <t>法適用</t>
  </si>
  <si>
    <t>下水道事業</t>
  </si>
  <si>
    <t>公共下水道</t>
  </si>
  <si>
    <t>Cc2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</si>
  <si>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</si>
  <si>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</si>
  <si>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</si>
  <si>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</si>
  <si>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</si>
  <si>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</si>
  <si>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</si>
  <si>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</si>
  <si>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</si>
  <si>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</si>
  <si>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</si>
  <si>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</si>
  <si>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公共下水道事業の経常収支比率は100％以上となっていますが，収益のうち他会計補助金の占める割合が大きく，使用料以外の収入に依存している傾向にあります。加えて人口減少に伴う使用料収入の減少が将来的に予想されることから，更なる費用削減や更新投資等に充てる財源の確保など経営改善を図っていく必要があります。
　流動比率は100％未満であるため，短期的な借り入れから長期的な借り入れに借り換えを行うなど資金対策が必要な状態です。
　企業債残高対事業規模比率は類似団体と比較して高いため，投資規模や料金水準が適切であるか分析し，企業債残高を減少させていく必要があります。
　経費回収率は100％未満であるため，使用料の見直しによる適正な料金収入の確保，及び汚水処理費の削減等の取組により改善を図る必要があります。
　汚水処理原価や施設利用率については，類似団体と同程度の水準で推移しており，収益性・効率性に特段問題はありません。
　水洗化率は，本市において平成28年度に「水洗化率70.3％からプラス10％の向上」を数値目標として掲げ，戸別訪問活動の強化等を実施した結果，令和元年度に達成しました。今後も公共用水域の水質浄化推進のため，水洗化率向上に努めます。</t>
    <rPh sb="1" eb="3">
      <t>コウキョウ</t>
    </rPh>
    <rPh sb="3" eb="6">
      <t>ゲスイドウ</t>
    </rPh>
    <rPh sb="6" eb="8">
      <t>ジギョウ</t>
    </rPh>
    <rPh sb="9" eb="11">
      <t>ケイジョウ</t>
    </rPh>
    <rPh sb="11" eb="13">
      <t>シュウシ</t>
    </rPh>
    <rPh sb="13" eb="15">
      <t>ヒリツ</t>
    </rPh>
    <rPh sb="20" eb="22">
      <t>イジョウ</t>
    </rPh>
    <rPh sb="31" eb="33">
      <t>シュウエキ</t>
    </rPh>
    <rPh sb="36" eb="37">
      <t>タ</t>
    </rPh>
    <rPh sb="37" eb="39">
      <t>カイケイ</t>
    </rPh>
    <rPh sb="39" eb="42">
      <t>ホジョキン</t>
    </rPh>
    <rPh sb="43" eb="44">
      <t>シ</t>
    </rPh>
    <rPh sb="46" eb="48">
      <t>ワリアイ</t>
    </rPh>
    <rPh sb="49" eb="50">
      <t>オオ</t>
    </rPh>
    <rPh sb="53" eb="56">
      <t>シヨウリョウ</t>
    </rPh>
    <rPh sb="56" eb="58">
      <t>イガイ</t>
    </rPh>
    <rPh sb="59" eb="61">
      <t>シュウニュウ</t>
    </rPh>
    <rPh sb="62" eb="64">
      <t>イゾン</t>
    </rPh>
    <rPh sb="68" eb="70">
      <t>ケイコウ</t>
    </rPh>
    <rPh sb="76" eb="77">
      <t>クワ</t>
    </rPh>
    <rPh sb="79" eb="81">
      <t>ジンコウ</t>
    </rPh>
    <rPh sb="81" eb="83">
      <t>ゲンショウ</t>
    </rPh>
    <rPh sb="84" eb="85">
      <t>トモナ</t>
    </rPh>
    <rPh sb="86" eb="89">
      <t>シヨウリョウ</t>
    </rPh>
    <rPh sb="89" eb="91">
      <t>シュウニュウ</t>
    </rPh>
    <rPh sb="92" eb="94">
      <t>ゲンショウ</t>
    </rPh>
    <rPh sb="95" eb="97">
      <t>ショウライ</t>
    </rPh>
    <rPh sb="97" eb="98">
      <t>テキ</t>
    </rPh>
    <rPh sb="99" eb="101">
      <t>ヨソウ</t>
    </rPh>
    <rPh sb="109" eb="110">
      <t>サラ</t>
    </rPh>
    <rPh sb="112" eb="114">
      <t>ヒヨウ</t>
    </rPh>
    <rPh sb="114" eb="116">
      <t>サクゲン</t>
    </rPh>
    <rPh sb="117" eb="119">
      <t>コウシン</t>
    </rPh>
    <rPh sb="119" eb="121">
      <t>トウシ</t>
    </rPh>
    <rPh sb="121" eb="122">
      <t>トウ</t>
    </rPh>
    <rPh sb="123" eb="124">
      <t>ア</t>
    </rPh>
    <rPh sb="126" eb="128">
      <t>ザイゲン</t>
    </rPh>
    <rPh sb="129" eb="131">
      <t>カクホ</t>
    </rPh>
    <rPh sb="133" eb="135">
      <t>ケイエイ</t>
    </rPh>
    <rPh sb="135" eb="137">
      <t>カイゼン</t>
    </rPh>
    <rPh sb="138" eb="139">
      <t>ハカ</t>
    </rPh>
    <rPh sb="143" eb="145">
      <t>ヒツヨウ</t>
    </rPh>
    <rPh sb="273" eb="275">
      <t>ヒツヨウ</t>
    </rPh>
    <rPh sb="354" eb="356">
      <t>オスイ</t>
    </rPh>
    <rPh sb="356" eb="358">
      <t>ショリ</t>
    </rPh>
    <rPh sb="358" eb="360">
      <t>ゲンカ</t>
    </rPh>
    <rPh sb="361" eb="363">
      <t>シセツ</t>
    </rPh>
    <rPh sb="363" eb="365">
      <t>リヨウ</t>
    </rPh>
    <rPh sb="365" eb="366">
      <t>リツ</t>
    </rPh>
    <rPh sb="372" eb="374">
      <t>ルイジ</t>
    </rPh>
    <rPh sb="374" eb="376">
      <t>ダンタイ</t>
    </rPh>
    <rPh sb="377" eb="380">
      <t>ドウテイド</t>
    </rPh>
    <rPh sb="381" eb="383">
      <t>スイジュン</t>
    </rPh>
    <rPh sb="384" eb="386">
      <t>スイイ</t>
    </rPh>
    <rPh sb="391" eb="394">
      <t>シュウエキセイ</t>
    </rPh>
    <rPh sb="395" eb="398">
      <t>コウリツセイ</t>
    </rPh>
    <rPh sb="399" eb="401">
      <t>トクダン</t>
    </rPh>
    <rPh sb="401" eb="403">
      <t>モンダイ</t>
    </rPh>
    <rPh sb="412" eb="415">
      <t>スイセンカ</t>
    </rPh>
    <rPh sb="415" eb="416">
      <t>リツ</t>
    </rPh>
    <rPh sb="418" eb="419">
      <t>ホン</t>
    </rPh>
    <rPh sb="419" eb="420">
      <t>シ</t>
    </rPh>
    <rPh sb="424" eb="426">
      <t>ヘイセイ</t>
    </rPh>
    <rPh sb="428" eb="430">
      <t>ネンド</t>
    </rPh>
    <rPh sb="432" eb="435">
      <t>スイセンカ</t>
    </rPh>
    <rPh sb="435" eb="436">
      <t>リツ</t>
    </rPh>
    <rPh sb="450" eb="452">
      <t>コウジョウ</t>
    </rPh>
    <rPh sb="454" eb="456">
      <t>スウチ</t>
    </rPh>
    <rPh sb="456" eb="458">
      <t>モクヒョウ</t>
    </rPh>
    <rPh sb="461" eb="462">
      <t>カカ</t>
    </rPh>
    <rPh sb="464" eb="466">
      <t>コベツ</t>
    </rPh>
    <rPh sb="466" eb="468">
      <t>ホウモン</t>
    </rPh>
    <rPh sb="468" eb="470">
      <t>カツドウ</t>
    </rPh>
    <rPh sb="471" eb="473">
      <t>キョウカ</t>
    </rPh>
    <rPh sb="473" eb="474">
      <t>トウ</t>
    </rPh>
    <rPh sb="475" eb="477">
      <t>ジッシ</t>
    </rPh>
    <rPh sb="479" eb="481">
      <t>ケッカ</t>
    </rPh>
    <rPh sb="482" eb="484">
      <t>レイワ</t>
    </rPh>
    <rPh sb="484" eb="486">
      <t>ガンネン</t>
    </rPh>
    <rPh sb="486" eb="487">
      <t>ド</t>
    </rPh>
    <rPh sb="488" eb="490">
      <t>タッセイ</t>
    </rPh>
    <rPh sb="495" eb="497">
      <t>コンゴ</t>
    </rPh>
    <rPh sb="498" eb="501">
      <t>コウキョウヨウ</t>
    </rPh>
    <rPh sb="501" eb="503">
      <t>スイイキ</t>
    </rPh>
    <rPh sb="504" eb="506">
      <t>スイシツ</t>
    </rPh>
    <rPh sb="506" eb="508">
      <t>ジョウカ</t>
    </rPh>
    <rPh sb="508" eb="510">
      <t>スイシン</t>
    </rPh>
    <rPh sb="514" eb="517">
      <t>スイセンカ</t>
    </rPh>
    <rPh sb="517" eb="518">
      <t>リツ</t>
    </rPh>
    <rPh sb="518" eb="520">
      <t>コウジョウ</t>
    </rPh>
    <rPh sb="521" eb="522">
      <t>ツト</t>
    </rPh>
    <phoneticPr fontId="4"/>
  </si>
  <si>
    <t>　公共下水道事業は，平成3年に工事着手し，平成12年に供用を開始しているため，管渠・管路はさほど老朽化が進んでいません。
　しかしながら，受贈により取得した管路については，老朽化が進んだものがあるため，管更生の実施等で対応を行っていきます。
　施設については，ストックマネジメント計画に基づき，効率的に老朽化した施設の更新に努めています。</t>
    <phoneticPr fontId="4"/>
  </si>
  <si>
    <t>　公共下水道事業は，令和17年度まで面整備をすすめていくため，一時的に使用料収入の増加が見込まれます。
　しかしながら，その後は人口減少に伴う使用料収入の減少や，老朽化した管路・施設の維持管理費の増大が見込まれます。
　以上のことから，下水道サービスを持続的・安定的に供給していくためには，経営環境の変化に適切に対応し，一層の経営基盤強化を図ることが必要です。
　そのため，令和４年度には新たな使用料体系を検討し，令和５年度以降の施行に向けて取り組んでいきます。
　これらに基づき，経営状況を分析し，下水道事業の効率化及び合理化を図ることで，将来にわたって持続可能な下水道事業の経営をめざします。</t>
    <rPh sb="237" eb="238">
      <t>モト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</si>
</sst>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formatCode="#,##0.00;&quot;△&quot;#,##0.00">
                  <c:v>0</c:v>
                </c:pt>
                <c:pt idx="3">
                  <c:v>5.38</c:v>
                </c:pt>
                <c:pt idx="4" formatCode="#,##0.00;&quot;△&quot;#,##0.00">
                  <c:v>0</c:v>
                </c:pt>
              </c:numCache>
            </c:numRef>
          </c:val>
          <c:extLst>
            <c:ext xmlns:c16="http://schemas.microsoft.com/office/drawing/2014/chart" uri="{C3380CC4-5D6E-409C-BE32-E72D297353CC}">
              <c16:uniqueId val="{00000000-5B08-4EC0-BF1A-1367CB0E1305}"/>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0.15</c:v>
                </c:pt>
                <c:pt idx="3">
                  <c:v>1.65</c:v>
                </c:pt>
                <c:pt idx="4">
                  <c:v>0.14000000000000001</c:v>
                </c:pt>
              </c:numCache>
            </c:numRef>
          </c:val>
          <c:smooth val="0"/>
          <c:extLst>
            <c:ext xmlns:c16="http://schemas.microsoft.com/office/drawing/2014/chart" uri="{C3380CC4-5D6E-409C-BE32-E72D297353CC}">
              <c16:uniqueId val="{00000001-5B08-4EC0-BF1A-1367CB0E1305}"/>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49.75</c:v>
                </c:pt>
                <c:pt idx="3">
                  <c:v>50.93</c:v>
                </c:pt>
                <c:pt idx="4">
                  <c:v>54.02</c:v>
                </c:pt>
              </c:numCache>
            </c:numRef>
          </c:val>
          <c:extLst>
            <c:ext xmlns:c16="http://schemas.microsoft.com/office/drawing/2014/chart" uri="{C3380CC4-5D6E-409C-BE32-E72D297353CC}">
              <c16:uniqueId val="{00000000-67CC-4105-841A-ECE04C5D51E5}"/>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50.94</c:v>
                </c:pt>
                <c:pt idx="3">
                  <c:v>50.53</c:v>
                </c:pt>
                <c:pt idx="4">
                  <c:v>51.42</c:v>
                </c:pt>
              </c:numCache>
            </c:numRef>
          </c:val>
          <c:smooth val="0"/>
          <c:extLst>
            <c:ext xmlns:c16="http://schemas.microsoft.com/office/drawing/2014/chart" uri="{C3380CC4-5D6E-409C-BE32-E72D297353CC}">
              <c16:uniqueId val="{00000001-67CC-4105-841A-ECE04C5D51E5}"/>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81.599999999999994</c:v>
                </c:pt>
                <c:pt idx="3">
                  <c:v>82.35</c:v>
                </c:pt>
                <c:pt idx="4">
                  <c:v>82.12</c:v>
                </c:pt>
              </c:numCache>
            </c:numRef>
          </c:val>
          <c:extLst>
            <c:ext xmlns:c16="http://schemas.microsoft.com/office/drawing/2014/chart" uri="{C3380CC4-5D6E-409C-BE32-E72D297353CC}">
              <c16:uniqueId val="{00000000-50FD-4F58-B43A-4E1A76CFD637}"/>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82.55</c:v>
                </c:pt>
                <c:pt idx="3">
                  <c:v>82.08</c:v>
                </c:pt>
                <c:pt idx="4">
                  <c:v>81.34</c:v>
                </c:pt>
              </c:numCache>
            </c:numRef>
          </c:val>
          <c:smooth val="0"/>
          <c:extLst>
            <c:ext xmlns:c16="http://schemas.microsoft.com/office/drawing/2014/chart" uri="{C3380CC4-5D6E-409C-BE32-E72D297353CC}">
              <c16:uniqueId val="{00000001-50FD-4F58-B43A-4E1A76CFD637}"/>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109.71</c:v>
                </c:pt>
                <c:pt idx="3">
                  <c:v>100.15</c:v>
                </c:pt>
                <c:pt idx="4">
                  <c:v>100.03</c:v>
                </c:pt>
              </c:numCache>
            </c:numRef>
          </c:val>
          <c:extLst>
            <c:ext xmlns:c16="http://schemas.microsoft.com/office/drawing/2014/chart" uri="{C3380CC4-5D6E-409C-BE32-E72D297353CC}">
              <c16:uniqueId val="{00000000-6AE7-4045-B238-79FC65CCAD54}"/>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106.57</c:v>
                </c:pt>
                <c:pt idx="3">
                  <c:v>107.21</c:v>
                </c:pt>
                <c:pt idx="4">
                  <c:v>107.08</c:v>
                </c:pt>
              </c:numCache>
            </c:numRef>
          </c:val>
          <c:smooth val="0"/>
          <c:extLst>
            <c:ext xmlns:c16="http://schemas.microsoft.com/office/drawing/2014/chart" uri="{C3380CC4-5D6E-409C-BE32-E72D297353CC}">
              <c16:uniqueId val="{00000001-6AE7-4045-B238-79FC65CCAD54}"/>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3.19</c:v>
                </c:pt>
                <c:pt idx="3">
                  <c:v>6.27</c:v>
                </c:pt>
                <c:pt idx="4">
                  <c:v>9.1300000000000008</c:v>
                </c:pt>
              </c:numCache>
            </c:numRef>
          </c:val>
          <c:extLst>
            <c:ext xmlns:c16="http://schemas.microsoft.com/office/drawing/2014/chart" uri="{C3380CC4-5D6E-409C-BE32-E72D297353CC}">
              <c16:uniqueId val="{00000000-7EB7-4875-B86C-563321A20ACA}"/>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15.85</c:v>
                </c:pt>
                <c:pt idx="3">
                  <c:v>12.7</c:v>
                </c:pt>
                <c:pt idx="4">
                  <c:v>14.65</c:v>
                </c:pt>
              </c:numCache>
            </c:numRef>
          </c:val>
          <c:smooth val="0"/>
          <c:extLst>
            <c:ext xmlns:c16="http://schemas.microsoft.com/office/drawing/2014/chart" uri="{C3380CC4-5D6E-409C-BE32-E72D297353CC}">
              <c16:uniqueId val="{00000001-7EB7-4875-B86C-563321A20ACA}"/>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6E81-40AB-AAC8-683D9D763E40}"/>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
                  <c:v>0</c:v>
                </c:pt>
                <c:pt idx="3" formatCode="#,##0.00;&quot;△&quot;#,##0.00">
                  <c:v>0</c:v>
                </c:pt>
                <c:pt idx="4">
                  <c:v>0.1</c:v>
                </c:pt>
              </c:numCache>
            </c:numRef>
          </c:val>
          <c:smooth val="0"/>
          <c:extLst>
            <c:ext xmlns:c16="http://schemas.microsoft.com/office/drawing/2014/chart" uri="{C3380CC4-5D6E-409C-BE32-E72D297353CC}">
              <c16:uniqueId val="{00000001-6E81-40AB-AAC8-683D9D763E40}"/>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D476-4527-A388-404EC1A38A3D}"/>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53.44</c:v>
                </c:pt>
                <c:pt idx="3">
                  <c:v>43.71</c:v>
                </c:pt>
                <c:pt idx="4">
                  <c:v>45.94</c:v>
                </c:pt>
              </c:numCache>
            </c:numRef>
          </c:val>
          <c:smooth val="0"/>
          <c:extLst>
            <c:ext xmlns:c16="http://schemas.microsoft.com/office/drawing/2014/chart" uri="{C3380CC4-5D6E-409C-BE32-E72D297353CC}">
              <c16:uniqueId val="{00000001-D476-4527-A388-404EC1A38A3D}"/>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40.64</c:v>
                </c:pt>
                <c:pt idx="3">
                  <c:v>40.86</c:v>
                </c:pt>
                <c:pt idx="4">
                  <c:v>46.61</c:v>
                </c:pt>
              </c:numCache>
            </c:numRef>
          </c:val>
          <c:extLst>
            <c:ext xmlns:c16="http://schemas.microsoft.com/office/drawing/2014/chart" uri="{C3380CC4-5D6E-409C-BE32-E72D297353CC}">
              <c16:uniqueId val="{00000000-D96B-4896-A489-44D2B486AE9B}"/>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47.03</c:v>
                </c:pt>
                <c:pt idx="3">
                  <c:v>40.67</c:v>
                </c:pt>
                <c:pt idx="4">
                  <c:v>47.7</c:v>
                </c:pt>
              </c:numCache>
            </c:numRef>
          </c:val>
          <c:smooth val="0"/>
          <c:extLst>
            <c:ext xmlns:c16="http://schemas.microsoft.com/office/drawing/2014/chart" uri="{C3380CC4-5D6E-409C-BE32-E72D297353CC}">
              <c16:uniqueId val="{00000001-D96B-4896-A489-44D2B486AE9B}"/>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2662.19</c:v>
                </c:pt>
                <c:pt idx="3">
                  <c:v>2721.67</c:v>
                </c:pt>
                <c:pt idx="4">
                  <c:v>2721.21</c:v>
                </c:pt>
              </c:numCache>
            </c:numRef>
          </c:val>
          <c:extLst>
            <c:ext xmlns:c16="http://schemas.microsoft.com/office/drawing/2014/chart" uri="{C3380CC4-5D6E-409C-BE32-E72D297353CC}">
              <c16:uniqueId val="{00000000-93A3-416B-A585-BFF8E2EDD455}"/>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1001.3</c:v>
                </c:pt>
                <c:pt idx="3">
                  <c:v>1050.51</c:v>
                </c:pt>
                <c:pt idx="4">
                  <c:v>1102.01</c:v>
                </c:pt>
              </c:numCache>
            </c:numRef>
          </c:val>
          <c:smooth val="0"/>
          <c:extLst>
            <c:ext xmlns:c16="http://schemas.microsoft.com/office/drawing/2014/chart" uri="{C3380CC4-5D6E-409C-BE32-E72D297353CC}">
              <c16:uniqueId val="{00000001-93A3-416B-A585-BFF8E2EDD455}"/>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87.13</c:v>
                </c:pt>
                <c:pt idx="3">
                  <c:v>89.2</c:v>
                </c:pt>
                <c:pt idx="4">
                  <c:v>88.66</c:v>
                </c:pt>
              </c:numCache>
            </c:numRef>
          </c:val>
          <c:extLst>
            <c:ext xmlns:c16="http://schemas.microsoft.com/office/drawing/2014/chart" uri="{C3380CC4-5D6E-409C-BE32-E72D297353CC}">
              <c16:uniqueId val="{00000000-C66C-4C55-B25D-1FBB46DDE70D}"/>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81.88</c:v>
                </c:pt>
                <c:pt idx="3">
                  <c:v>82.65</c:v>
                </c:pt>
                <c:pt idx="4">
                  <c:v>82.55</c:v>
                </c:pt>
              </c:numCache>
            </c:numRef>
          </c:val>
          <c:smooth val="0"/>
          <c:extLst>
            <c:ext xmlns:c16="http://schemas.microsoft.com/office/drawing/2014/chart" uri="{C3380CC4-5D6E-409C-BE32-E72D297353CC}">
              <c16:uniqueId val="{00000001-C66C-4C55-B25D-1FBB46DDE70D}"/>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188.75</c:v>
                </c:pt>
                <c:pt idx="3">
                  <c:v>181.94</c:v>
                </c:pt>
                <c:pt idx="4">
                  <c:v>183.86</c:v>
                </c:pt>
              </c:numCache>
            </c:numRef>
          </c:val>
          <c:extLst>
            <c:ext xmlns:c16="http://schemas.microsoft.com/office/drawing/2014/chart" uri="{C3380CC4-5D6E-409C-BE32-E72D297353CC}">
              <c16:uniqueId val="{00000000-D5EA-4DEE-8408-D148BD9E2704}"/>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187.55</c:v>
                </c:pt>
                <c:pt idx="3">
                  <c:v>186.3</c:v>
                </c:pt>
                <c:pt idx="4">
                  <c:v>188.38</c:v>
                </c:pt>
              </c:numCache>
            </c:numRef>
          </c:val>
          <c:smooth val="0"/>
          <c:extLst>
            <c:ext xmlns:c16="http://schemas.microsoft.com/office/drawing/2014/chart" uri="{C3380CC4-5D6E-409C-BE32-E72D297353CC}">
              <c16:uniqueId val="{00000001-D5EA-4DEE-8408-D148BD9E2704}"/>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【107.02】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【71.39】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【669.11】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【95.72】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【38.17】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【0.24】</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15">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15">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1" t="str">
        <f>データ!H6</f>
        <v>広島県　三次市</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0" t="s">
        <v>1</v>
      </c>
      <c r="C7" s="60"/>
      <c r="D7" s="60"/>
      <c r="E7" s="60"/>
      <c r="F7" s="60"/>
      <c r="G7" s="60"/>
      <c r="H7" s="60"/>
      <c r="I7" s="60" t="s">
        <v>2</v>
      </c>
      <c r="J7" s="60"/>
      <c r="K7" s="60"/>
      <c r="L7" s="60"/>
      <c r="M7" s="60"/>
      <c r="N7" s="60"/>
      <c r="O7" s="60"/>
      <c r="P7" s="60" t="s">
        <v>3</v>
      </c>
      <c r="Q7" s="60"/>
      <c r="R7" s="60"/>
      <c r="S7" s="60"/>
      <c r="T7" s="60"/>
      <c r="U7" s="60"/>
      <c r="V7" s="60"/>
      <c r="W7" s="60" t="s">
        <v>4</v>
      </c>
      <c r="X7" s="60"/>
      <c r="Y7" s="60"/>
      <c r="Z7" s="60"/>
      <c r="AA7" s="60"/>
      <c r="AB7" s="60"/>
      <c r="AC7" s="60"/>
      <c r="AD7" s="60" t="s">
        <v>5</v>
      </c>
      <c r="AE7" s="60"/>
      <c r="AF7" s="60"/>
      <c r="AG7" s="60"/>
      <c r="AH7" s="60"/>
      <c r="AI7" s="60"/>
      <c r="AJ7" s="60"/>
      <c r="AK7" s="3"/>
      <c r="AL7" s="60" t="s">
        <v>6</v>
      </c>
      <c r="AM7" s="60"/>
      <c r="AN7" s="60"/>
      <c r="AO7" s="60"/>
      <c r="AP7" s="60"/>
      <c r="AQ7" s="60"/>
      <c r="AR7" s="60"/>
      <c r="AS7" s="60"/>
      <c r="AT7" s="60" t="s">
        <v>7</v>
      </c>
      <c r="AU7" s="60"/>
      <c r="AV7" s="60"/>
      <c r="AW7" s="60"/>
      <c r="AX7" s="60"/>
      <c r="AY7" s="60"/>
      <c r="AZ7" s="60"/>
      <c r="BA7" s="60"/>
      <c r="BB7" s="60" t="s">
        <v>8</v>
      </c>
      <c r="BC7" s="60"/>
      <c r="BD7" s="60"/>
      <c r="BE7" s="60"/>
      <c r="BF7" s="60"/>
      <c r="BG7" s="60"/>
      <c r="BH7" s="60"/>
      <c r="BI7" s="60"/>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法適用</v>
      </c>
      <c r="C8" s="66"/>
      <c r="D8" s="66"/>
      <c r="E8" s="66"/>
      <c r="F8" s="66"/>
      <c r="G8" s="66"/>
      <c r="H8" s="66"/>
      <c r="I8" s="66" t="str">
        <f>データ!J6</f>
        <v>下水道事業</v>
      </c>
      <c r="J8" s="66"/>
      <c r="K8" s="66"/>
      <c r="L8" s="66"/>
      <c r="M8" s="66"/>
      <c r="N8" s="66"/>
      <c r="O8" s="66"/>
      <c r="P8" s="66" t="str">
        <f>データ!K6</f>
        <v>公共下水道</v>
      </c>
      <c r="Q8" s="66"/>
      <c r="R8" s="66"/>
      <c r="S8" s="66"/>
      <c r="T8" s="66"/>
      <c r="U8" s="66"/>
      <c r="V8" s="66"/>
      <c r="W8" s="66" t="str">
        <f>データ!L6</f>
        <v>Cc2</v>
      </c>
      <c r="X8" s="66"/>
      <c r="Y8" s="66"/>
      <c r="Z8" s="66"/>
      <c r="AA8" s="66"/>
      <c r="AB8" s="66"/>
      <c r="AC8" s="66"/>
      <c r="AD8" s="67" t="str">
        <f>データ!$M$6</f>
        <v>非設置</v>
      </c>
      <c r="AE8" s="67"/>
      <c r="AF8" s="67"/>
      <c r="AG8" s="67"/>
      <c r="AH8" s="67"/>
      <c r="AI8" s="67"/>
      <c r="AJ8" s="67"/>
      <c r="AK8" s="3"/>
      <c r="AL8" s="55">
        <f>データ!S6</f>
        <v>50398</v>
      </c>
      <c r="AM8" s="55"/>
      <c r="AN8" s="55"/>
      <c r="AO8" s="55"/>
      <c r="AP8" s="55"/>
      <c r="AQ8" s="55"/>
      <c r="AR8" s="55"/>
      <c r="AS8" s="55"/>
      <c r="AT8" s="54">
        <f>データ!T6</f>
        <v>778.18</v>
      </c>
      <c r="AU8" s="54"/>
      <c r="AV8" s="54"/>
      <c r="AW8" s="54"/>
      <c r="AX8" s="54"/>
      <c r="AY8" s="54"/>
      <c r="AZ8" s="54"/>
      <c r="BA8" s="54"/>
      <c r="BB8" s="54">
        <f>データ!U6</f>
        <v>64.760000000000005</v>
      </c>
      <c r="BC8" s="54"/>
      <c r="BD8" s="54"/>
      <c r="BE8" s="54"/>
      <c r="BF8" s="54"/>
      <c r="BG8" s="54"/>
      <c r="BH8" s="54"/>
      <c r="BI8" s="54"/>
      <c r="BJ8" s="3"/>
      <c r="BK8" s="3"/>
      <c r="BL8" s="68" t="s">
        <v>10</v>
      </c>
      <c r="BM8" s="69"/>
      <c r="BN8" s="58" t="s">
        <v>11</v>
      </c>
      <c r="BO8" s="58"/>
      <c r="BP8" s="58"/>
      <c r="BQ8" s="58"/>
      <c r="BR8" s="58"/>
      <c r="BS8" s="58"/>
      <c r="BT8" s="58"/>
      <c r="BU8" s="58"/>
      <c r="BV8" s="58"/>
      <c r="BW8" s="58"/>
      <c r="BX8" s="58"/>
      <c r="BY8" s="59"/>
    </row>
    <row r="9" spans="1:78" ht="18.75" customHeight="1" x14ac:dyDescent="0.15">
      <c r="A9" s="2"/>
      <c r="B9" s="60" t="s">
        <v>12</v>
      </c>
      <c r="C9" s="60"/>
      <c r="D9" s="60"/>
      <c r="E9" s="60"/>
      <c r="F9" s="60"/>
      <c r="G9" s="60"/>
      <c r="H9" s="60"/>
      <c r="I9" s="60" t="s">
        <v>13</v>
      </c>
      <c r="J9" s="60"/>
      <c r="K9" s="60"/>
      <c r="L9" s="60"/>
      <c r="M9" s="60"/>
      <c r="N9" s="60"/>
      <c r="O9" s="60"/>
      <c r="P9" s="60" t="s">
        <v>14</v>
      </c>
      <c r="Q9" s="60"/>
      <c r="R9" s="60"/>
      <c r="S9" s="60"/>
      <c r="T9" s="60"/>
      <c r="U9" s="60"/>
      <c r="V9" s="60"/>
      <c r="W9" s="60" t="s">
        <v>15</v>
      </c>
      <c r="X9" s="60"/>
      <c r="Y9" s="60"/>
      <c r="Z9" s="60"/>
      <c r="AA9" s="60"/>
      <c r="AB9" s="60"/>
      <c r="AC9" s="60"/>
      <c r="AD9" s="60" t="s">
        <v>16</v>
      </c>
      <c r="AE9" s="60"/>
      <c r="AF9" s="60"/>
      <c r="AG9" s="60"/>
      <c r="AH9" s="60"/>
      <c r="AI9" s="60"/>
      <c r="AJ9" s="60"/>
      <c r="AK9" s="3"/>
      <c r="AL9" s="60" t="s">
        <v>17</v>
      </c>
      <c r="AM9" s="60"/>
      <c r="AN9" s="60"/>
      <c r="AO9" s="60"/>
      <c r="AP9" s="60"/>
      <c r="AQ9" s="60"/>
      <c r="AR9" s="60"/>
      <c r="AS9" s="60"/>
      <c r="AT9" s="60" t="s">
        <v>18</v>
      </c>
      <c r="AU9" s="60"/>
      <c r="AV9" s="60"/>
      <c r="AW9" s="60"/>
      <c r="AX9" s="60"/>
      <c r="AY9" s="60"/>
      <c r="AZ9" s="60"/>
      <c r="BA9" s="60"/>
      <c r="BB9" s="60" t="s">
        <v>19</v>
      </c>
      <c r="BC9" s="60"/>
      <c r="BD9" s="60"/>
      <c r="BE9" s="60"/>
      <c r="BF9" s="60"/>
      <c r="BG9" s="60"/>
      <c r="BH9" s="60"/>
      <c r="BI9" s="60"/>
      <c r="BJ9" s="3"/>
      <c r="BK9" s="3"/>
      <c r="BL9" s="61" t="s">
        <v>20</v>
      </c>
      <c r="BM9" s="62"/>
      <c r="BN9" s="52" t="s">
        <v>21</v>
      </c>
      <c r="BO9" s="52"/>
      <c r="BP9" s="52"/>
      <c r="BQ9" s="52"/>
      <c r="BR9" s="52"/>
      <c r="BS9" s="52"/>
      <c r="BT9" s="52"/>
      <c r="BU9" s="52"/>
      <c r="BV9" s="52"/>
      <c r="BW9" s="52"/>
      <c r="BX9" s="52"/>
      <c r="BY9" s="53"/>
    </row>
    <row r="10" spans="1:78" ht="18.75" customHeight="1" x14ac:dyDescent="0.15">
      <c r="A10" s="2"/>
      <c r="B10" s="54" t="str">
        <f>データ!N6</f>
        <v>-</v>
      </c>
      <c r="C10" s="54"/>
      <c r="D10" s="54"/>
      <c r="E10" s="54"/>
      <c r="F10" s="54"/>
      <c r="G10" s="54"/>
      <c r="H10" s="54"/>
      <c r="I10" s="54">
        <f>データ!O6</f>
        <v>63.42</v>
      </c>
      <c r="J10" s="54"/>
      <c r="K10" s="54"/>
      <c r="L10" s="54"/>
      <c r="M10" s="54"/>
      <c r="N10" s="54"/>
      <c r="O10" s="54"/>
      <c r="P10" s="54">
        <f>データ!P6</f>
        <v>33.58</v>
      </c>
      <c r="Q10" s="54"/>
      <c r="R10" s="54"/>
      <c r="S10" s="54"/>
      <c r="T10" s="54"/>
      <c r="U10" s="54"/>
      <c r="V10" s="54"/>
      <c r="W10" s="54">
        <f>データ!Q6</f>
        <v>92.86</v>
      </c>
      <c r="X10" s="54"/>
      <c r="Y10" s="54"/>
      <c r="Z10" s="54"/>
      <c r="AA10" s="54"/>
      <c r="AB10" s="54"/>
      <c r="AC10" s="54"/>
      <c r="AD10" s="55">
        <f>データ!R6</f>
        <v>2992</v>
      </c>
      <c r="AE10" s="55"/>
      <c r="AF10" s="55"/>
      <c r="AG10" s="55"/>
      <c r="AH10" s="55"/>
      <c r="AI10" s="55"/>
      <c r="AJ10" s="55"/>
      <c r="AK10" s="2"/>
      <c r="AL10" s="55">
        <f>データ!V6</f>
        <v>16757</v>
      </c>
      <c r="AM10" s="55"/>
      <c r="AN10" s="55"/>
      <c r="AO10" s="55"/>
      <c r="AP10" s="55"/>
      <c r="AQ10" s="55"/>
      <c r="AR10" s="55"/>
      <c r="AS10" s="55"/>
      <c r="AT10" s="54">
        <f>データ!W6</f>
        <v>5.5</v>
      </c>
      <c r="AU10" s="54"/>
      <c r="AV10" s="54"/>
      <c r="AW10" s="54"/>
      <c r="AX10" s="54"/>
      <c r="AY10" s="54"/>
      <c r="AZ10" s="54"/>
      <c r="BA10" s="54"/>
      <c r="BB10" s="54">
        <f>データ!X6</f>
        <v>3046.73</v>
      </c>
      <c r="BC10" s="54"/>
      <c r="BD10" s="54"/>
      <c r="BE10" s="54"/>
      <c r="BF10" s="54"/>
      <c r="BG10" s="54"/>
      <c r="BH10" s="54"/>
      <c r="BI10" s="54"/>
      <c r="BJ10" s="2"/>
      <c r="BK10" s="2"/>
      <c r="BL10" s="56" t="s">
        <v>22</v>
      </c>
      <c r="BM10" s="57"/>
      <c r="BN10" s="45" t="s">
        <v>23</v>
      </c>
      <c r="BO10" s="45"/>
      <c r="BP10" s="45"/>
      <c r="BQ10" s="45"/>
      <c r="BR10" s="45"/>
      <c r="BS10" s="45"/>
      <c r="BT10" s="45"/>
      <c r="BU10" s="45"/>
      <c r="BV10" s="45"/>
      <c r="BW10" s="45"/>
      <c r="BX10" s="45"/>
      <c r="BY10" s="4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15">
      <c r="A14" s="2"/>
      <c r="B14" s="49" t="s">
        <v>25</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113</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114</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115</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【107.02】</v>
      </c>
      <c r="F85" s="12" t="str">
        <f>データ!AT6</f>
        <v>【3.09】</v>
      </c>
      <c r="G85" s="12" t="str">
        <f>データ!BE6</f>
        <v>【71.39】</v>
      </c>
      <c r="H85" s="12" t="str">
        <f>データ!BP6</f>
        <v>【669.11】</v>
      </c>
      <c r="I85" s="12" t="str">
        <f>データ!CA6</f>
        <v>【99.73】</v>
      </c>
      <c r="J85" s="12" t="str">
        <f>データ!CL6</f>
        <v>【134.98】</v>
      </c>
      <c r="K85" s="12" t="str">
        <f>データ!CW6</f>
        <v>【59.99】</v>
      </c>
      <c r="L85" s="12" t="str">
        <f>データ!DH6</f>
        <v>【95.72】</v>
      </c>
      <c r="M85" s="12" t="str">
        <f>データ!DS6</f>
        <v>【38.17】</v>
      </c>
      <c r="N85" s="12" t="str">
        <f>データ!ED6</f>
        <v>【6.54】</v>
      </c>
      <c r="O85" s="12" t="str">
        <f>データ!EO6</f>
        <v>【0.24】</v>
      </c>
    </row>
  </sheetData>
  <sheetProtection algorithmName="SHA-512" hashValue="ectZh3P4JTDny2QA1y/zlnhcgRxNRejjxsu+WiHrNWdJBIi9w7jxYiQpmbciSqk8AlnD5R10voihoVjMxyfwRQ==" saltValue="Mb57sAiU0lpJe2yc80+ZP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342092</v>
      </c>
      <c r="D6" s="19">
        <f t="shared" si="3"/>
        <v>46</v>
      </c>
      <c r="E6" s="19">
        <f t="shared" si="3"/>
        <v>17</v>
      </c>
      <c r="F6" s="19">
        <f t="shared" si="3"/>
        <v>1</v>
      </c>
      <c r="G6" s="19">
        <f t="shared" si="3"/>
        <v>0</v>
      </c>
      <c r="H6" s="19" t="str">
        <f t="shared" si="3"/>
        <v>広島県　三次市</v>
      </c>
      <c r="I6" s="19" t="str">
        <f t="shared" si="3"/>
        <v>法適用</v>
      </c>
      <c r="J6" s="19" t="str">
        <f t="shared" si="3"/>
        <v>下水道事業</v>
      </c>
      <c r="K6" s="19" t="str">
        <f t="shared" si="3"/>
        <v>公共下水道</v>
      </c>
      <c r="L6" s="19" t="str">
        <f t="shared" si="3"/>
        <v>Cc2</v>
      </c>
      <c r="M6" s="19" t="str">
        <f t="shared" si="3"/>
        <v>非設置</v>
      </c>
      <c r="N6" s="20" t="str">
        <f t="shared" si="3"/>
        <v>-</v>
      </c>
      <c r="O6" s="20">
        <f t="shared" si="3"/>
        <v>63.42</v>
      </c>
      <c r="P6" s="20">
        <f t="shared" si="3"/>
        <v>33.58</v>
      </c>
      <c r="Q6" s="20">
        <f t="shared" si="3"/>
        <v>92.86</v>
      </c>
      <c r="R6" s="20">
        <f t="shared" si="3"/>
        <v>2992</v>
      </c>
      <c r="S6" s="20">
        <f t="shared" si="3"/>
        <v>50398</v>
      </c>
      <c r="T6" s="20">
        <f t="shared" si="3"/>
        <v>778.18</v>
      </c>
      <c r="U6" s="20">
        <f t="shared" si="3"/>
        <v>64.760000000000005</v>
      </c>
      <c r="V6" s="20">
        <f t="shared" si="3"/>
        <v>16757</v>
      </c>
      <c r="W6" s="20">
        <f t="shared" si="3"/>
        <v>5.5</v>
      </c>
      <c r="X6" s="20">
        <f t="shared" si="3"/>
        <v>3046.73</v>
      </c>
      <c r="Y6" s="21" t="str">
        <f>IF(Y7="",NA(),Y7)</f>
        <v>-</v>
      </c>
      <c r="Z6" s="21" t="str">
        <f t="shared" ref="Z6:AH6" si="4">IF(Z7="",NA(),Z7)</f>
        <v>-</v>
      </c>
      <c r="AA6" s="21">
        <f t="shared" si="4"/>
        <v>109.71</v>
      </c>
      <c r="AB6" s="21">
        <f t="shared" si="4"/>
        <v>100.15</v>
      </c>
      <c r="AC6" s="21">
        <f t="shared" si="4"/>
        <v>100.03</v>
      </c>
      <c r="AD6" s="21" t="str">
        <f t="shared" si="4"/>
        <v>-</v>
      </c>
      <c r="AE6" s="21" t="str">
        <f t="shared" si="4"/>
        <v>-</v>
      </c>
      <c r="AF6" s="21">
        <f t="shared" si="4"/>
        <v>106.57</v>
      </c>
      <c r="AG6" s="21">
        <f t="shared" si="4"/>
        <v>107.21</v>
      </c>
      <c r="AH6" s="21">
        <f t="shared" si="4"/>
        <v>107.08</v>
      </c>
      <c r="AI6" s="20" t="str">
        <f>IF(AI7="","",IF(AI7="-","【-】","【"&amp;SUBSTITUTE(TEXT(AI7,"#,##0.00"),"-","△")&amp;"】"))</f>
        <v>【107.02】</v>
      </c>
      <c r="AJ6" s="21" t="str">
        <f>IF(AJ7="",NA(),AJ7)</f>
        <v>-</v>
      </c>
      <c r="AK6" s="21" t="str">
        <f t="shared" ref="AK6:AS6" si="5">IF(AK7="",NA(),AK7)</f>
        <v>-</v>
      </c>
      <c r="AL6" s="20">
        <f t="shared" si="5"/>
        <v>0</v>
      </c>
      <c r="AM6" s="20">
        <f t="shared" si="5"/>
        <v>0</v>
      </c>
      <c r="AN6" s="20">
        <f t="shared" si="5"/>
        <v>0</v>
      </c>
      <c r="AO6" s="21" t="str">
        <f t="shared" si="5"/>
        <v>-</v>
      </c>
      <c r="AP6" s="21" t="str">
        <f t="shared" si="5"/>
        <v>-</v>
      </c>
      <c r="AQ6" s="21">
        <f t="shared" si="5"/>
        <v>53.44</v>
      </c>
      <c r="AR6" s="21">
        <f t="shared" si="5"/>
        <v>43.71</v>
      </c>
      <c r="AS6" s="21">
        <f t="shared" si="5"/>
        <v>45.94</v>
      </c>
      <c r="AT6" s="20" t="str">
        <f>IF(AT7="","",IF(AT7="-","【-】","【"&amp;SUBSTITUTE(TEXT(AT7,"#,##0.00"),"-","△")&amp;"】"))</f>
        <v>【3.09】</v>
      </c>
      <c r="AU6" s="21" t="str">
        <f>IF(AU7="",NA(),AU7)</f>
        <v>-</v>
      </c>
      <c r="AV6" s="21" t="str">
        <f t="shared" ref="AV6:BD6" si="6">IF(AV7="",NA(),AV7)</f>
        <v>-</v>
      </c>
      <c r="AW6" s="21">
        <f t="shared" si="6"/>
        <v>40.64</v>
      </c>
      <c r="AX6" s="21">
        <f t="shared" si="6"/>
        <v>40.86</v>
      </c>
      <c r="AY6" s="21">
        <f t="shared" si="6"/>
        <v>46.61</v>
      </c>
      <c r="AZ6" s="21" t="str">
        <f t="shared" si="6"/>
        <v>-</v>
      </c>
      <c r="BA6" s="21" t="str">
        <f t="shared" si="6"/>
        <v>-</v>
      </c>
      <c r="BB6" s="21">
        <f t="shared" si="6"/>
        <v>47.03</v>
      </c>
      <c r="BC6" s="21">
        <f t="shared" si="6"/>
        <v>40.67</v>
      </c>
      <c r="BD6" s="21">
        <f t="shared" si="6"/>
        <v>47.7</v>
      </c>
      <c r="BE6" s="20" t="str">
        <f>IF(BE7="","",IF(BE7="-","【-】","【"&amp;SUBSTITUTE(TEXT(BE7,"#,##0.00"),"-","△")&amp;"】"))</f>
        <v>【71.39】</v>
      </c>
      <c r="BF6" s="21" t="str">
        <f>IF(BF7="",NA(),BF7)</f>
        <v>-</v>
      </c>
      <c r="BG6" s="21" t="str">
        <f t="shared" ref="BG6:BO6" si="7">IF(BG7="",NA(),BG7)</f>
        <v>-</v>
      </c>
      <c r="BH6" s="21">
        <f t="shared" si="7"/>
        <v>2662.19</v>
      </c>
      <c r="BI6" s="21">
        <f t="shared" si="7"/>
        <v>2721.67</v>
      </c>
      <c r="BJ6" s="21">
        <f t="shared" si="7"/>
        <v>2721.21</v>
      </c>
      <c r="BK6" s="21" t="str">
        <f t="shared" si="7"/>
        <v>-</v>
      </c>
      <c r="BL6" s="21" t="str">
        <f t="shared" si="7"/>
        <v>-</v>
      </c>
      <c r="BM6" s="21">
        <f t="shared" si="7"/>
        <v>1001.3</v>
      </c>
      <c r="BN6" s="21">
        <f t="shared" si="7"/>
        <v>1050.51</v>
      </c>
      <c r="BO6" s="21">
        <f t="shared" si="7"/>
        <v>1102.01</v>
      </c>
      <c r="BP6" s="20" t="str">
        <f>IF(BP7="","",IF(BP7="-","【-】","【"&amp;SUBSTITUTE(TEXT(BP7,"#,##0.00"),"-","△")&amp;"】"))</f>
        <v>【669.11】</v>
      </c>
      <c r="BQ6" s="21" t="str">
        <f>IF(BQ7="",NA(),BQ7)</f>
        <v>-</v>
      </c>
      <c r="BR6" s="21" t="str">
        <f t="shared" ref="BR6:BZ6" si="8">IF(BR7="",NA(),BR7)</f>
        <v>-</v>
      </c>
      <c r="BS6" s="21">
        <f t="shared" si="8"/>
        <v>87.13</v>
      </c>
      <c r="BT6" s="21">
        <f t="shared" si="8"/>
        <v>89.2</v>
      </c>
      <c r="BU6" s="21">
        <f t="shared" si="8"/>
        <v>88.66</v>
      </c>
      <c r="BV6" s="21" t="str">
        <f t="shared" si="8"/>
        <v>-</v>
      </c>
      <c r="BW6" s="21" t="str">
        <f t="shared" si="8"/>
        <v>-</v>
      </c>
      <c r="BX6" s="21">
        <f t="shared" si="8"/>
        <v>81.88</v>
      </c>
      <c r="BY6" s="21">
        <f t="shared" si="8"/>
        <v>82.65</v>
      </c>
      <c r="BZ6" s="21">
        <f t="shared" si="8"/>
        <v>82.55</v>
      </c>
      <c r="CA6" s="20" t="str">
        <f>IF(CA7="","",IF(CA7="-","【-】","【"&amp;SUBSTITUTE(TEXT(CA7,"#,##0.00"),"-","△")&amp;"】"))</f>
        <v>【99.73】</v>
      </c>
      <c r="CB6" s="21" t="str">
        <f>IF(CB7="",NA(),CB7)</f>
        <v>-</v>
      </c>
      <c r="CC6" s="21" t="str">
        <f t="shared" ref="CC6:CK6" si="9">IF(CC7="",NA(),CC7)</f>
        <v>-</v>
      </c>
      <c r="CD6" s="21">
        <f t="shared" si="9"/>
        <v>188.75</v>
      </c>
      <c r="CE6" s="21">
        <f t="shared" si="9"/>
        <v>181.94</v>
      </c>
      <c r="CF6" s="21">
        <f t="shared" si="9"/>
        <v>183.86</v>
      </c>
      <c r="CG6" s="21" t="str">
        <f t="shared" si="9"/>
        <v>-</v>
      </c>
      <c r="CH6" s="21" t="str">
        <f t="shared" si="9"/>
        <v>-</v>
      </c>
      <c r="CI6" s="21">
        <f t="shared" si="9"/>
        <v>187.55</v>
      </c>
      <c r="CJ6" s="21">
        <f t="shared" si="9"/>
        <v>186.3</v>
      </c>
      <c r="CK6" s="21">
        <f t="shared" si="9"/>
        <v>188.38</v>
      </c>
      <c r="CL6" s="20" t="str">
        <f>IF(CL7="","",IF(CL7="-","【-】","【"&amp;SUBSTITUTE(TEXT(CL7,"#,##0.00"),"-","△")&amp;"】"))</f>
        <v>【134.98】</v>
      </c>
      <c r="CM6" s="21" t="str">
        <f>IF(CM7="",NA(),CM7)</f>
        <v>-</v>
      </c>
      <c r="CN6" s="21" t="str">
        <f t="shared" ref="CN6:CV6" si="10">IF(CN7="",NA(),CN7)</f>
        <v>-</v>
      </c>
      <c r="CO6" s="21">
        <f t="shared" si="10"/>
        <v>49.75</v>
      </c>
      <c r="CP6" s="21">
        <f t="shared" si="10"/>
        <v>50.93</v>
      </c>
      <c r="CQ6" s="21">
        <f t="shared" si="10"/>
        <v>54.02</v>
      </c>
      <c r="CR6" s="21" t="str">
        <f t="shared" si="10"/>
        <v>-</v>
      </c>
      <c r="CS6" s="21" t="str">
        <f t="shared" si="10"/>
        <v>-</v>
      </c>
      <c r="CT6" s="21">
        <f t="shared" si="10"/>
        <v>50.94</v>
      </c>
      <c r="CU6" s="21">
        <f t="shared" si="10"/>
        <v>50.53</v>
      </c>
      <c r="CV6" s="21">
        <f t="shared" si="10"/>
        <v>51.42</v>
      </c>
      <c r="CW6" s="20" t="str">
        <f>IF(CW7="","",IF(CW7="-","【-】","【"&amp;SUBSTITUTE(TEXT(CW7,"#,##0.00"),"-","△")&amp;"】"))</f>
        <v>【59.99】</v>
      </c>
      <c r="CX6" s="21" t="str">
        <f>IF(CX7="",NA(),CX7)</f>
        <v>-</v>
      </c>
      <c r="CY6" s="21" t="str">
        <f t="shared" ref="CY6:DG6" si="11">IF(CY7="",NA(),CY7)</f>
        <v>-</v>
      </c>
      <c r="CZ6" s="21">
        <f t="shared" si="11"/>
        <v>81.599999999999994</v>
      </c>
      <c r="DA6" s="21">
        <f t="shared" si="11"/>
        <v>82.35</v>
      </c>
      <c r="DB6" s="21">
        <f t="shared" si="11"/>
        <v>82.12</v>
      </c>
      <c r="DC6" s="21" t="str">
        <f t="shared" si="11"/>
        <v>-</v>
      </c>
      <c r="DD6" s="21" t="str">
        <f t="shared" si="11"/>
        <v>-</v>
      </c>
      <c r="DE6" s="21">
        <f t="shared" si="11"/>
        <v>82.55</v>
      </c>
      <c r="DF6" s="21">
        <f t="shared" si="11"/>
        <v>82.08</v>
      </c>
      <c r="DG6" s="21">
        <f t="shared" si="11"/>
        <v>81.34</v>
      </c>
      <c r="DH6" s="20" t="str">
        <f>IF(DH7="","",IF(DH7="-","【-】","【"&amp;SUBSTITUTE(TEXT(DH7,"#,##0.00"),"-","△")&amp;"】"))</f>
        <v>【95.72】</v>
      </c>
      <c r="DI6" s="21" t="str">
        <f>IF(DI7="",NA(),DI7)</f>
        <v>-</v>
      </c>
      <c r="DJ6" s="21" t="str">
        <f t="shared" ref="DJ6:DR6" si="12">IF(DJ7="",NA(),DJ7)</f>
        <v>-</v>
      </c>
      <c r="DK6" s="21">
        <f t="shared" si="12"/>
        <v>3.19</v>
      </c>
      <c r="DL6" s="21">
        <f t="shared" si="12"/>
        <v>6.27</v>
      </c>
      <c r="DM6" s="21">
        <f t="shared" si="12"/>
        <v>9.1300000000000008</v>
      </c>
      <c r="DN6" s="21" t="str">
        <f t="shared" si="12"/>
        <v>-</v>
      </c>
      <c r="DO6" s="21" t="str">
        <f t="shared" si="12"/>
        <v>-</v>
      </c>
      <c r="DP6" s="21">
        <f t="shared" si="12"/>
        <v>15.85</v>
      </c>
      <c r="DQ6" s="21">
        <f t="shared" si="12"/>
        <v>12.7</v>
      </c>
      <c r="DR6" s="21">
        <f t="shared" si="12"/>
        <v>14.65</v>
      </c>
      <c r="DS6" s="20" t="str">
        <f>IF(DS7="","",IF(DS7="-","【-】","【"&amp;SUBSTITUTE(TEXT(DS7,"#,##0.00"),"-","△")&amp;"】"))</f>
        <v>【38.17】</v>
      </c>
      <c r="DT6" s="21" t="str">
        <f>IF(DT7="",NA(),DT7)</f>
        <v>-</v>
      </c>
      <c r="DU6" s="21" t="str">
        <f t="shared" ref="DU6:EC6" si="13">IF(DU7="",NA(),DU7)</f>
        <v>-</v>
      </c>
      <c r="DV6" s="20">
        <f t="shared" si="13"/>
        <v>0</v>
      </c>
      <c r="DW6" s="20">
        <f t="shared" si="13"/>
        <v>0</v>
      </c>
      <c r="DX6" s="20">
        <f t="shared" si="13"/>
        <v>0</v>
      </c>
      <c r="DY6" s="21" t="str">
        <f t="shared" si="13"/>
        <v>-</v>
      </c>
      <c r="DZ6" s="21" t="str">
        <f t="shared" si="13"/>
        <v>-</v>
      </c>
      <c r="EA6" s="20">
        <f t="shared" si="13"/>
        <v>0</v>
      </c>
      <c r="EB6" s="20">
        <f t="shared" si="13"/>
        <v>0</v>
      </c>
      <c r="EC6" s="21">
        <f t="shared" si="13"/>
        <v>0.1</v>
      </c>
      <c r="ED6" s="20" t="str">
        <f>IF(ED7="","",IF(ED7="-","【-】","【"&amp;SUBSTITUTE(TEXT(ED7,"#,##0.00"),"-","△")&amp;"】"))</f>
        <v>【6.54】</v>
      </c>
      <c r="EE6" s="21" t="str">
        <f>IF(EE7="",NA(),EE7)</f>
        <v>-</v>
      </c>
      <c r="EF6" s="21" t="str">
        <f t="shared" ref="EF6:EN6" si="14">IF(EF7="",NA(),EF7)</f>
        <v>-</v>
      </c>
      <c r="EG6" s="20">
        <f t="shared" si="14"/>
        <v>0</v>
      </c>
      <c r="EH6" s="21">
        <f t="shared" si="14"/>
        <v>5.38</v>
      </c>
      <c r="EI6" s="20">
        <f t="shared" si="14"/>
        <v>0</v>
      </c>
      <c r="EJ6" s="21" t="str">
        <f t="shared" si="14"/>
        <v>-</v>
      </c>
      <c r="EK6" s="21" t="str">
        <f t="shared" si="14"/>
        <v>-</v>
      </c>
      <c r="EL6" s="21">
        <f t="shared" si="14"/>
        <v>0.15</v>
      </c>
      <c r="EM6" s="21">
        <f t="shared" si="14"/>
        <v>1.65</v>
      </c>
      <c r="EN6" s="21">
        <f t="shared" si="14"/>
        <v>0.14000000000000001</v>
      </c>
      <c r="EO6" s="20" t="str">
        <f>IF(EO7="","",IF(EO7="-","【-】","【"&amp;SUBSTITUTE(TEXT(EO7,"#,##0.00"),"-","△")&amp;"】"))</f>
        <v>【0.24】</v>
      </c>
    </row>
    <row r="7" spans="1:148" s="22" customFormat="1" x14ac:dyDescent="0.15">
      <c r="A7" s="14"/>
      <c r="B7" s="23">
        <v>2021</v>
      </c>
      <c r="C7" s="23">
        <v>342092</v>
      </c>
      <c r="D7" s="23">
        <v>46</v>
      </c>
      <c r="E7" s="23">
        <v>17</v>
      </c>
      <c r="F7" s="23">
        <v>1</v>
      </c>
      <c r="G7" s="23">
        <v>0</v>
      </c>
      <c r="H7" s="23" t="s">
        <v>96</v>
      </c>
      <c r="I7" s="23" t="s">
        <v>97</v>
      </c>
      <c r="J7" s="23" t="s">
        <v>98</v>
      </c>
      <c r="K7" s="23" t="s">
        <v>99</v>
      </c>
      <c r="L7" s="23" t="s">
        <v>100</v>
      </c>
      <c r="M7" s="23" t="s">
        <v>101</v>
      </c>
      <c r="N7" s="24" t="s">
        <v>102</v>
      </c>
      <c r="O7" s="24">
        <v>63.42</v>
      </c>
      <c r="P7" s="24">
        <v>33.58</v>
      </c>
      <c r="Q7" s="24">
        <v>92.86</v>
      </c>
      <c r="R7" s="24">
        <v>2992</v>
      </c>
      <c r="S7" s="24">
        <v>50398</v>
      </c>
      <c r="T7" s="24">
        <v>778.18</v>
      </c>
      <c r="U7" s="24">
        <v>64.760000000000005</v>
      </c>
      <c r="V7" s="24">
        <v>16757</v>
      </c>
      <c r="W7" s="24">
        <v>5.5</v>
      </c>
      <c r="X7" s="24">
        <v>3046.73</v>
      </c>
      <c r="Y7" s="24" t="s">
        <v>102</v>
      </c>
      <c r="Z7" s="24" t="s">
        <v>102</v>
      </c>
      <c r="AA7" s="24">
        <v>109.71</v>
      </c>
      <c r="AB7" s="24">
        <v>100.15</v>
      </c>
      <c r="AC7" s="24">
        <v>100.03</v>
      </c>
      <c r="AD7" s="24" t="s">
        <v>102</v>
      </c>
      <c r="AE7" s="24" t="s">
        <v>102</v>
      </c>
      <c r="AF7" s="24">
        <v>106.57</v>
      </c>
      <c r="AG7" s="24">
        <v>107.21</v>
      </c>
      <c r="AH7" s="24">
        <v>107.08</v>
      </c>
      <c r="AI7" s="24">
        <v>107.02</v>
      </c>
      <c r="AJ7" s="24" t="s">
        <v>102</v>
      </c>
      <c r="AK7" s="24" t="s">
        <v>102</v>
      </c>
      <c r="AL7" s="24">
        <v>0</v>
      </c>
      <c r="AM7" s="24">
        <v>0</v>
      </c>
      <c r="AN7" s="24">
        <v>0</v>
      </c>
      <c r="AO7" s="24" t="s">
        <v>102</v>
      </c>
      <c r="AP7" s="24" t="s">
        <v>102</v>
      </c>
      <c r="AQ7" s="24">
        <v>53.44</v>
      </c>
      <c r="AR7" s="24">
        <v>43.71</v>
      </c>
      <c r="AS7" s="24">
        <v>45.94</v>
      </c>
      <c r="AT7" s="24">
        <v>3.09</v>
      </c>
      <c r="AU7" s="24" t="s">
        <v>102</v>
      </c>
      <c r="AV7" s="24" t="s">
        <v>102</v>
      </c>
      <c r="AW7" s="24">
        <v>40.64</v>
      </c>
      <c r="AX7" s="24">
        <v>40.86</v>
      </c>
      <c r="AY7" s="24">
        <v>46.61</v>
      </c>
      <c r="AZ7" s="24" t="s">
        <v>102</v>
      </c>
      <c r="BA7" s="24" t="s">
        <v>102</v>
      </c>
      <c r="BB7" s="24">
        <v>47.03</v>
      </c>
      <c r="BC7" s="24">
        <v>40.67</v>
      </c>
      <c r="BD7" s="24">
        <v>47.7</v>
      </c>
      <c r="BE7" s="24">
        <v>71.39</v>
      </c>
      <c r="BF7" s="24" t="s">
        <v>102</v>
      </c>
      <c r="BG7" s="24" t="s">
        <v>102</v>
      </c>
      <c r="BH7" s="24">
        <v>2662.19</v>
      </c>
      <c r="BI7" s="24">
        <v>2721.67</v>
      </c>
      <c r="BJ7" s="24">
        <v>2721.21</v>
      </c>
      <c r="BK7" s="24" t="s">
        <v>102</v>
      </c>
      <c r="BL7" s="24" t="s">
        <v>102</v>
      </c>
      <c r="BM7" s="24">
        <v>1001.3</v>
      </c>
      <c r="BN7" s="24">
        <v>1050.51</v>
      </c>
      <c r="BO7" s="24">
        <v>1102.01</v>
      </c>
      <c r="BP7" s="24">
        <v>669.11</v>
      </c>
      <c r="BQ7" s="24" t="s">
        <v>102</v>
      </c>
      <c r="BR7" s="24" t="s">
        <v>102</v>
      </c>
      <c r="BS7" s="24">
        <v>87.13</v>
      </c>
      <c r="BT7" s="24">
        <v>89.2</v>
      </c>
      <c r="BU7" s="24">
        <v>88.66</v>
      </c>
      <c r="BV7" s="24" t="s">
        <v>102</v>
      </c>
      <c r="BW7" s="24" t="s">
        <v>102</v>
      </c>
      <c r="BX7" s="24">
        <v>81.88</v>
      </c>
      <c r="BY7" s="24">
        <v>82.65</v>
      </c>
      <c r="BZ7" s="24">
        <v>82.55</v>
      </c>
      <c r="CA7" s="24">
        <v>99.73</v>
      </c>
      <c r="CB7" s="24" t="s">
        <v>102</v>
      </c>
      <c r="CC7" s="24" t="s">
        <v>102</v>
      </c>
      <c r="CD7" s="24">
        <v>188.75</v>
      </c>
      <c r="CE7" s="24">
        <v>181.94</v>
      </c>
      <c r="CF7" s="24">
        <v>183.86</v>
      </c>
      <c r="CG7" s="24" t="s">
        <v>102</v>
      </c>
      <c r="CH7" s="24" t="s">
        <v>102</v>
      </c>
      <c r="CI7" s="24">
        <v>187.55</v>
      </c>
      <c r="CJ7" s="24">
        <v>186.3</v>
      </c>
      <c r="CK7" s="24">
        <v>188.38</v>
      </c>
      <c r="CL7" s="24">
        <v>134.97999999999999</v>
      </c>
      <c r="CM7" s="24" t="s">
        <v>102</v>
      </c>
      <c r="CN7" s="24" t="s">
        <v>102</v>
      </c>
      <c r="CO7" s="24">
        <v>49.75</v>
      </c>
      <c r="CP7" s="24">
        <v>50.93</v>
      </c>
      <c r="CQ7" s="24">
        <v>54.02</v>
      </c>
      <c r="CR7" s="24" t="s">
        <v>102</v>
      </c>
      <c r="CS7" s="24" t="s">
        <v>102</v>
      </c>
      <c r="CT7" s="24">
        <v>50.94</v>
      </c>
      <c r="CU7" s="24">
        <v>50.53</v>
      </c>
      <c r="CV7" s="24">
        <v>51.42</v>
      </c>
      <c r="CW7" s="24">
        <v>59.99</v>
      </c>
      <c r="CX7" s="24" t="s">
        <v>102</v>
      </c>
      <c r="CY7" s="24" t="s">
        <v>102</v>
      </c>
      <c r="CZ7" s="24">
        <v>81.599999999999994</v>
      </c>
      <c r="DA7" s="24">
        <v>82.35</v>
      </c>
      <c r="DB7" s="24">
        <v>82.12</v>
      </c>
      <c r="DC7" s="24" t="s">
        <v>102</v>
      </c>
      <c r="DD7" s="24" t="s">
        <v>102</v>
      </c>
      <c r="DE7" s="24">
        <v>82.55</v>
      </c>
      <c r="DF7" s="24">
        <v>82.08</v>
      </c>
      <c r="DG7" s="24">
        <v>81.34</v>
      </c>
      <c r="DH7" s="24">
        <v>95.72</v>
      </c>
      <c r="DI7" s="24" t="s">
        <v>102</v>
      </c>
      <c r="DJ7" s="24" t="s">
        <v>102</v>
      </c>
      <c r="DK7" s="24">
        <v>3.19</v>
      </c>
      <c r="DL7" s="24">
        <v>6.27</v>
      </c>
      <c r="DM7" s="24">
        <v>9.1300000000000008</v>
      </c>
      <c r="DN7" s="24" t="s">
        <v>102</v>
      </c>
      <c r="DO7" s="24" t="s">
        <v>102</v>
      </c>
      <c r="DP7" s="24">
        <v>15.85</v>
      </c>
      <c r="DQ7" s="24">
        <v>12.7</v>
      </c>
      <c r="DR7" s="24">
        <v>14.65</v>
      </c>
      <c r="DS7" s="24">
        <v>38.17</v>
      </c>
      <c r="DT7" s="24" t="s">
        <v>102</v>
      </c>
      <c r="DU7" s="24" t="s">
        <v>102</v>
      </c>
      <c r="DV7" s="24">
        <v>0</v>
      </c>
      <c r="DW7" s="24">
        <v>0</v>
      </c>
      <c r="DX7" s="24">
        <v>0</v>
      </c>
      <c r="DY7" s="24" t="s">
        <v>102</v>
      </c>
      <c r="DZ7" s="24" t="s">
        <v>102</v>
      </c>
      <c r="EA7" s="24">
        <v>0</v>
      </c>
      <c r="EB7" s="24">
        <v>0</v>
      </c>
      <c r="EC7" s="24">
        <v>0.1</v>
      </c>
      <c r="ED7" s="24">
        <v>6.54</v>
      </c>
      <c r="EE7" s="24" t="s">
        <v>102</v>
      </c>
      <c r="EF7" s="24" t="s">
        <v>102</v>
      </c>
      <c r="EG7" s="24">
        <v>0</v>
      </c>
      <c r="EH7" s="24">
        <v>5.38</v>
      </c>
      <c r="EI7" s="24">
        <v>0</v>
      </c>
      <c r="EJ7" s="24" t="s">
        <v>102</v>
      </c>
      <c r="EK7" s="24" t="s">
        <v>102</v>
      </c>
      <c r="EL7" s="24">
        <v>0.15</v>
      </c>
      <c r="EM7" s="24">
        <v>1.65</v>
      </c>
      <c r="EN7" s="24">
        <v>0.14000000000000001</v>
      </c>
      <c r="EO7" s="24">
        <v>0.24</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k.sakamoto1146</cp:lastModifiedBy>
  <dcterms:created xsi:type="dcterms:W3CDTF">2023-01-12T23:34:02Z</dcterms:created>
  <dcterms:modified xsi:type="dcterms:W3CDTF">2023-01-24T09:19:20Z</dcterms:modified>
  <cp:category/>
</cp:coreProperties>
</file>