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927\Desktop\R5.1.11 公営企業に係る経営比較分析表（R3年度決算）の分析等について\"/>
    </mc:Choice>
  </mc:AlternateContent>
  <workbookProtection workbookAlgorithmName="SHA-512" workbookHashValue="vsczAHSWVPXMik3bGi9v2/VkQEbhsBa0glh0320EQ3xOYMkCFX2q7DGq2P3zHY/Dv/stVWRG8gt3WinAPJRnew==" workbookSaltValue="H1vsDGnaXsfuk4rXEwmceg=="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<sst xmlns="http://schemas.openxmlformats.org/spreadsheetml/2006/main" count="297" uniqueCount="117">
  <si>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</si>
  <si>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</si>
  <si>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</si>
  <si>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</si>
  <si>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</si>
  <si>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</si>
  <si>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</si>
  <si>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</si>
  <si>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</si>
  <si>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</si>
  <si>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</si>
  <si>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</si>
  <si>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</si>
  <si>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</si>
  <si>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</si>
  <si>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</si>
  <si>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</si>
  <si>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</si>
  <si>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</si>
  <si>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</si>
  <si>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</si>
  <si>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</si>
  <si>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</si>
  <si>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</si>
  <si>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</si>
  <si>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</si>
  <si>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</si>
  <si>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</si>
  <si>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</si>
  <si>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</si>
  <si>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</si>
  <si>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</si>
  <si>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</si>
  <si>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</si>
  <si>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</si>
  <si>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</si>
  <si>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</si>
  <si>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</si>
  <si>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</si>
  <si>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</si>
  <si>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</si>
  <si>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</si>
  <si>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</si>
  <si>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</si>
  <si>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</si>
  <si>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</si>
  <si>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</si>
  <si>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</si>
  <si>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</si>
  <si>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</si>
  <si>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</si>
  <si>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</si>
  <si>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</si>
  <si>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</si>
  <si>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</si>
  <si>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</si>
  <si>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</si>
  <si>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</si>
  <si>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</si>
  <si>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</si>
  <si>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</si>
  <si>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</si>
  <si>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</si>
  <si>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</si>
  <si>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</si>
  <si>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</si>
  <si>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</si>
  <si>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</si>
  <si>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</si>
  <si>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</si>
  <si>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</si>
  <si>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</si>
  <si>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</si>
  <si>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</si>
  <si>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</si>
  <si>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</si>
  <si>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</si>
  <si>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</si>
  <si>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</si>
  <si>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</si>
  <si>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</si>
  <si>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</si>
  <si>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</si>
  <si>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</si>
  <si>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</si>
  <si>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</si>
  <si>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</si>
  <si>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</si>
  <si>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</si>
  <si>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</si>
  <si>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</si>
  <si>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</si>
  <si>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</si>
  <si>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</si>
  <si>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</si>
  <si>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</si>
  <si>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</si>
  <si>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</si>
  <si>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</si>
  <si>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</si>
  <si>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</si>
  <si>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</si>
  <si>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</si>
  <si>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</si>
  <si>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</si>
  <si>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</si>
  <si>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</si>
  <si>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</si>
  <si>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</si>
  <si>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</si>
  <si>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</si>
  <si>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</si>
  <si>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</si>
  <si>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</si>
  <si>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①100％を超えて経営できております。一層の事業の効率化に努めて運営していきます。
②累積欠損金は発生しておりません。
③100％を大きく下回っていることから支払能力を高めるための経営改善を図っていく必要があります。
④企業債残高対事業規模比率は、全国平均、類似団体平均より高い比率となっており、経営改善を図っていく必要があります。
⑤経費回収率は、100％を下回っており、適正な使用料収入の確保及び汚水処理費の削減が必要です。
⑥汚水処理原価は、平均より上回っているため、維持管理経費の削減等を行っていく必要があります。
⑦府中市所有の処理場は上下地区のみを処理しており、府中地区は芦田川流域浄化センターへと流入しています。上下地区のみの計画処理能力を示しており、現在晴天時平均処理水量は府中地区、上下地区の合算となっているため、施設利用率が100％を超えます。公営企業前の施設利用率214％前後のため横ばいで推移しています。
⑧水洗化率は、平均よりも低いことから、下水道整備を実施しているところで水洗化向上に取り組んでいきます。</t>
  </si>
  <si>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</si>
  <si>
    <t>経費削減、料金の適正化など経営の健全化に努めていきます。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</si>
</sst>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3495-4E02-B2EF-78F98B87D03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1.65</c:v>
                </c:pt>
                <c:pt idx="4">
                  <c:v>0.14000000000000001</c:v>
                </c:pt>
              </c:numCache>
            </c:numRef>
          </c:val>
          <c:smooth val="0"/>
          <c:extLst>
            <c:ext xmlns:c16="http://schemas.microsoft.com/office/drawing/2014/chart" uri="{C3380CC4-5D6E-409C-BE32-E72D297353CC}">
              <c16:uniqueId val="{00000001-3495-4E02-B2EF-78F98B87D03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213.3</c:v>
                </c:pt>
                <c:pt idx="4">
                  <c:v>215.17</c:v>
                </c:pt>
              </c:numCache>
            </c:numRef>
          </c:val>
          <c:extLst>
            <c:ext xmlns:c16="http://schemas.microsoft.com/office/drawing/2014/chart" uri="{C3380CC4-5D6E-409C-BE32-E72D297353CC}">
              <c16:uniqueId val="{00000000-E592-4B3C-82FC-61601C91E05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50.53</c:v>
                </c:pt>
                <c:pt idx="4">
                  <c:v>51.42</c:v>
                </c:pt>
              </c:numCache>
            </c:numRef>
          </c:val>
          <c:smooth val="0"/>
          <c:extLst>
            <c:ext xmlns:c16="http://schemas.microsoft.com/office/drawing/2014/chart" uri="{C3380CC4-5D6E-409C-BE32-E72D297353CC}">
              <c16:uniqueId val="{00000001-E592-4B3C-82FC-61601C91E05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0</c:v>
                </c:pt>
                <c:pt idx="3">
                  <c:v>78.209999999999994</c:v>
                </c:pt>
                <c:pt idx="4">
                  <c:v>67.61</c:v>
                </c:pt>
              </c:numCache>
            </c:numRef>
          </c:val>
          <c:extLst>
            <c:ext xmlns:c16="http://schemas.microsoft.com/office/drawing/2014/chart" uri="{C3380CC4-5D6E-409C-BE32-E72D297353CC}">
              <c16:uniqueId val="{00000000-807A-4E6D-9448-1D5F36FABBF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82.08</c:v>
                </c:pt>
                <c:pt idx="4">
                  <c:v>81.34</c:v>
                </c:pt>
              </c:numCache>
            </c:numRef>
          </c:val>
          <c:smooth val="0"/>
          <c:extLst>
            <c:ext xmlns:c16="http://schemas.microsoft.com/office/drawing/2014/chart" uri="{C3380CC4-5D6E-409C-BE32-E72D297353CC}">
              <c16:uniqueId val="{00000001-807A-4E6D-9448-1D5F36FABBF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0</c:v>
                </c:pt>
                <c:pt idx="3">
                  <c:v>135.19999999999999</c:v>
                </c:pt>
                <c:pt idx="4">
                  <c:v>131.9</c:v>
                </c:pt>
              </c:numCache>
            </c:numRef>
          </c:val>
          <c:extLst>
            <c:ext xmlns:c16="http://schemas.microsoft.com/office/drawing/2014/chart" uri="{C3380CC4-5D6E-409C-BE32-E72D297353CC}">
              <c16:uniqueId val="{00000000-3A99-426F-8271-3EEC8185F32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107.21</c:v>
                </c:pt>
                <c:pt idx="4">
                  <c:v>107.08</c:v>
                </c:pt>
              </c:numCache>
            </c:numRef>
          </c:val>
          <c:smooth val="0"/>
          <c:extLst>
            <c:ext xmlns:c16="http://schemas.microsoft.com/office/drawing/2014/chart" uri="{C3380CC4-5D6E-409C-BE32-E72D297353CC}">
              <c16:uniqueId val="{00000001-3A99-426F-8271-3EEC8185F32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0</c:v>
                </c:pt>
                <c:pt idx="3">
                  <c:v>3.67</c:v>
                </c:pt>
                <c:pt idx="4">
                  <c:v>6.74</c:v>
                </c:pt>
              </c:numCache>
            </c:numRef>
          </c:val>
          <c:extLst>
            <c:ext xmlns:c16="http://schemas.microsoft.com/office/drawing/2014/chart" uri="{C3380CC4-5D6E-409C-BE32-E72D297353CC}">
              <c16:uniqueId val="{00000000-5B28-490B-B835-F0C5B42BEE8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12.7</c:v>
                </c:pt>
                <c:pt idx="4">
                  <c:v>14.65</c:v>
                </c:pt>
              </c:numCache>
            </c:numRef>
          </c:val>
          <c:smooth val="0"/>
          <c:extLst>
            <c:ext xmlns:c16="http://schemas.microsoft.com/office/drawing/2014/chart" uri="{C3380CC4-5D6E-409C-BE32-E72D297353CC}">
              <c16:uniqueId val="{00000001-5B28-490B-B835-F0C5B42BEE8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505C-4C20-8B44-7535191E581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c:v>0.1</c:v>
                </c:pt>
              </c:numCache>
            </c:numRef>
          </c:val>
          <c:smooth val="0"/>
          <c:extLst>
            <c:ext xmlns:c16="http://schemas.microsoft.com/office/drawing/2014/chart" uri="{C3380CC4-5D6E-409C-BE32-E72D297353CC}">
              <c16:uniqueId val="{00000001-505C-4C20-8B44-7535191E581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431B-482D-83F2-F2CA0B315DF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43.71</c:v>
                </c:pt>
                <c:pt idx="4">
                  <c:v>45.94</c:v>
                </c:pt>
              </c:numCache>
            </c:numRef>
          </c:val>
          <c:smooth val="0"/>
          <c:extLst>
            <c:ext xmlns:c16="http://schemas.microsoft.com/office/drawing/2014/chart" uri="{C3380CC4-5D6E-409C-BE32-E72D297353CC}">
              <c16:uniqueId val="{00000001-431B-482D-83F2-F2CA0B315DF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0</c:v>
                </c:pt>
                <c:pt idx="3">
                  <c:v>29.69</c:v>
                </c:pt>
                <c:pt idx="4">
                  <c:v>16.88</c:v>
                </c:pt>
              </c:numCache>
            </c:numRef>
          </c:val>
          <c:extLst>
            <c:ext xmlns:c16="http://schemas.microsoft.com/office/drawing/2014/chart" uri="{C3380CC4-5D6E-409C-BE32-E72D297353CC}">
              <c16:uniqueId val="{00000000-7047-434C-9B81-5AAA1A4D012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40.67</c:v>
                </c:pt>
                <c:pt idx="4">
                  <c:v>47.7</c:v>
                </c:pt>
              </c:numCache>
            </c:numRef>
          </c:val>
          <c:smooth val="0"/>
          <c:extLst>
            <c:ext xmlns:c16="http://schemas.microsoft.com/office/drawing/2014/chart" uri="{C3380CC4-5D6E-409C-BE32-E72D297353CC}">
              <c16:uniqueId val="{00000001-7047-434C-9B81-5AAA1A4D012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0</c:v>
                </c:pt>
                <c:pt idx="3">
                  <c:v>3690.23</c:v>
                </c:pt>
                <c:pt idx="4">
                  <c:v>3689.93</c:v>
                </c:pt>
              </c:numCache>
            </c:numRef>
          </c:val>
          <c:extLst>
            <c:ext xmlns:c16="http://schemas.microsoft.com/office/drawing/2014/chart" uri="{C3380CC4-5D6E-409C-BE32-E72D297353CC}">
              <c16:uniqueId val="{00000000-3076-47B2-B963-7B5574EDD33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1050.51</c:v>
                </c:pt>
                <c:pt idx="4">
                  <c:v>1102.01</c:v>
                </c:pt>
              </c:numCache>
            </c:numRef>
          </c:val>
          <c:smooth val="0"/>
          <c:extLst>
            <c:ext xmlns:c16="http://schemas.microsoft.com/office/drawing/2014/chart" uri="{C3380CC4-5D6E-409C-BE32-E72D297353CC}">
              <c16:uniqueId val="{00000001-3076-47B2-B963-7B5574EDD33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0</c:v>
                </c:pt>
                <c:pt idx="3">
                  <c:v>82.26</c:v>
                </c:pt>
                <c:pt idx="4">
                  <c:v>44.56</c:v>
                </c:pt>
              </c:numCache>
            </c:numRef>
          </c:val>
          <c:extLst>
            <c:ext xmlns:c16="http://schemas.microsoft.com/office/drawing/2014/chart" uri="{C3380CC4-5D6E-409C-BE32-E72D297353CC}">
              <c16:uniqueId val="{00000000-86B1-4C73-88A5-9BD84AEB0AD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82.65</c:v>
                </c:pt>
                <c:pt idx="4">
                  <c:v>82.55</c:v>
                </c:pt>
              </c:numCache>
            </c:numRef>
          </c:val>
          <c:smooth val="0"/>
          <c:extLst>
            <c:ext xmlns:c16="http://schemas.microsoft.com/office/drawing/2014/chart" uri="{C3380CC4-5D6E-409C-BE32-E72D297353CC}">
              <c16:uniqueId val="{00000001-86B1-4C73-88A5-9BD84AEB0AD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0</c:v>
                </c:pt>
                <c:pt idx="3">
                  <c:v>211.66</c:v>
                </c:pt>
                <c:pt idx="4">
                  <c:v>390.42</c:v>
                </c:pt>
              </c:numCache>
            </c:numRef>
          </c:val>
          <c:extLst>
            <c:ext xmlns:c16="http://schemas.microsoft.com/office/drawing/2014/chart" uri="{C3380CC4-5D6E-409C-BE32-E72D297353CC}">
              <c16:uniqueId val="{00000000-E785-4DB7-9274-726988878AD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186.3</c:v>
                </c:pt>
                <c:pt idx="4">
                  <c:v>188.38</c:v>
                </c:pt>
              </c:numCache>
            </c:numRef>
          </c:val>
          <c:smooth val="0"/>
          <c:extLst>
            <c:ext xmlns:c16="http://schemas.microsoft.com/office/drawing/2014/chart" uri="{C3380CC4-5D6E-409C-BE32-E72D297353CC}">
              <c16:uniqueId val="{00000001-E785-4DB7-9274-726988878AD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府中市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Cc2</v>
      </c>
      <c r="X8" s="35"/>
      <c r="Y8" s="35"/>
      <c r="Z8" s="35"/>
      <c r="AA8" s="35"/>
      <c r="AB8" s="35"/>
      <c r="AC8" s="35"/>
      <c r="AD8" s="36" t="str">
        <f>データ!$M$6</f>
        <v>非設置</v>
      </c>
      <c r="AE8" s="36"/>
      <c r="AF8" s="36"/>
      <c r="AG8" s="36"/>
      <c r="AH8" s="36"/>
      <c r="AI8" s="36"/>
      <c r="AJ8" s="36"/>
      <c r="AK8" s="3"/>
      <c r="AL8" s="37">
        <f>データ!S6</f>
        <v>37226</v>
      </c>
      <c r="AM8" s="37"/>
      <c r="AN8" s="37"/>
      <c r="AO8" s="37"/>
      <c r="AP8" s="37"/>
      <c r="AQ8" s="37"/>
      <c r="AR8" s="37"/>
      <c r="AS8" s="37"/>
      <c r="AT8" s="38">
        <f>データ!T6</f>
        <v>195.75</v>
      </c>
      <c r="AU8" s="38"/>
      <c r="AV8" s="38"/>
      <c r="AW8" s="38"/>
      <c r="AX8" s="38"/>
      <c r="AY8" s="38"/>
      <c r="AZ8" s="38"/>
      <c r="BA8" s="38"/>
      <c r="BB8" s="38">
        <f>データ!U6</f>
        <v>190.17</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f>データ!O6</f>
        <v>49.02</v>
      </c>
      <c r="J10" s="38"/>
      <c r="K10" s="38"/>
      <c r="L10" s="38"/>
      <c r="M10" s="38"/>
      <c r="N10" s="38"/>
      <c r="O10" s="38"/>
      <c r="P10" s="38">
        <f>データ!P6</f>
        <v>31.14</v>
      </c>
      <c r="Q10" s="38"/>
      <c r="R10" s="38"/>
      <c r="S10" s="38"/>
      <c r="T10" s="38"/>
      <c r="U10" s="38"/>
      <c r="V10" s="38"/>
      <c r="W10" s="38">
        <f>データ!Q6</f>
        <v>100</v>
      </c>
      <c r="X10" s="38"/>
      <c r="Y10" s="38"/>
      <c r="Z10" s="38"/>
      <c r="AA10" s="38"/>
      <c r="AB10" s="38"/>
      <c r="AC10" s="38"/>
      <c r="AD10" s="37">
        <f>データ!R6</f>
        <v>2541</v>
      </c>
      <c r="AE10" s="37"/>
      <c r="AF10" s="37"/>
      <c r="AG10" s="37"/>
      <c r="AH10" s="37"/>
      <c r="AI10" s="37"/>
      <c r="AJ10" s="37"/>
      <c r="AK10" s="2"/>
      <c r="AL10" s="37">
        <f>データ!V6</f>
        <v>11512</v>
      </c>
      <c r="AM10" s="37"/>
      <c r="AN10" s="37"/>
      <c r="AO10" s="37"/>
      <c r="AP10" s="37"/>
      <c r="AQ10" s="37"/>
      <c r="AR10" s="37"/>
      <c r="AS10" s="37"/>
      <c r="AT10" s="38">
        <f>データ!W6</f>
        <v>4.29</v>
      </c>
      <c r="AU10" s="38"/>
      <c r="AV10" s="38"/>
      <c r="AW10" s="38"/>
      <c r="AX10" s="38"/>
      <c r="AY10" s="38"/>
      <c r="AZ10" s="38"/>
      <c r="BA10" s="38"/>
      <c r="BB10" s="38">
        <f>データ!X6</f>
        <v>2683.45</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114</v>
      </c>
      <c r="BM16" s="75"/>
      <c r="BN16" s="75"/>
      <c r="BO16" s="75"/>
      <c r="BP16" s="75"/>
      <c r="BQ16" s="75"/>
      <c r="BR16" s="75"/>
      <c r="BS16" s="75"/>
      <c r="BT16" s="75"/>
      <c r="BU16" s="75"/>
      <c r="BV16" s="75"/>
      <c r="BW16" s="75"/>
      <c r="BX16" s="75"/>
      <c r="BY16" s="75"/>
      <c r="BZ16" s="7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115</v>
      </c>
      <c r="BM47" s="75"/>
      <c r="BN47" s="75"/>
      <c r="BO47" s="75"/>
      <c r="BP47" s="75"/>
      <c r="BQ47" s="75"/>
      <c r="BR47" s="75"/>
      <c r="BS47" s="75"/>
      <c r="BT47" s="75"/>
      <c r="BU47" s="75"/>
      <c r="BV47" s="75"/>
      <c r="BW47" s="75"/>
      <c r="BX47" s="75"/>
      <c r="BY47" s="75"/>
      <c r="BZ47" s="7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4"/>
      <c r="BM60" s="75"/>
      <c r="BN60" s="75"/>
      <c r="BO60" s="75"/>
      <c r="BP60" s="75"/>
      <c r="BQ60" s="75"/>
      <c r="BR60" s="75"/>
      <c r="BS60" s="75"/>
      <c r="BT60" s="75"/>
      <c r="BU60" s="75"/>
      <c r="BV60" s="75"/>
      <c r="BW60" s="75"/>
      <c r="BX60" s="75"/>
      <c r="BY60" s="75"/>
      <c r="BZ60" s="76"/>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4"/>
      <c r="BM61" s="75"/>
      <c r="BN61" s="75"/>
      <c r="BO61" s="75"/>
      <c r="BP61" s="75"/>
      <c r="BQ61" s="75"/>
      <c r="BR61" s="75"/>
      <c r="BS61" s="75"/>
      <c r="BT61" s="75"/>
      <c r="BU61" s="75"/>
      <c r="BV61" s="75"/>
      <c r="BW61" s="75"/>
      <c r="BX61" s="75"/>
      <c r="BY61" s="75"/>
      <c r="BZ61" s="7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116</v>
      </c>
      <c r="BM66" s="75"/>
      <c r="BN66" s="75"/>
      <c r="BO66" s="75"/>
      <c r="BP66" s="75"/>
      <c r="BQ66" s="75"/>
      <c r="BR66" s="75"/>
      <c r="BS66" s="75"/>
      <c r="BT66" s="75"/>
      <c r="BU66" s="75"/>
      <c r="BV66" s="75"/>
      <c r="BW66" s="75"/>
      <c r="BX66" s="75"/>
      <c r="BY66" s="75"/>
      <c r="BZ66" s="7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15">
      <c r="C83" s="65" t="s">
        <v>30</v>
      </c>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c r="BI83" s="65"/>
      <c r="BJ83" s="65"/>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b53bNAaRTk3lXf5/rzEP75s/ZOf2QpehtNGe1GBVPwW5JYKkIivtURh2VUpKimWOfCSKUm/YwBP06MyqvHl3kA==" saltValue="vSn+RD9G0GPWR93zJciOz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15">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342084</v>
      </c>
      <c r="D6" s="19">
        <f t="shared" si="3"/>
        <v>46</v>
      </c>
      <c r="E6" s="19">
        <f t="shared" si="3"/>
        <v>17</v>
      </c>
      <c r="F6" s="19">
        <f t="shared" si="3"/>
        <v>1</v>
      </c>
      <c r="G6" s="19">
        <f t="shared" si="3"/>
        <v>0</v>
      </c>
      <c r="H6" s="19" t="str">
        <f t="shared" si="3"/>
        <v>広島県　府中市</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49.02</v>
      </c>
      <c r="P6" s="20">
        <f t="shared" si="3"/>
        <v>31.14</v>
      </c>
      <c r="Q6" s="20">
        <f t="shared" si="3"/>
        <v>100</v>
      </c>
      <c r="R6" s="20">
        <f t="shared" si="3"/>
        <v>2541</v>
      </c>
      <c r="S6" s="20">
        <f t="shared" si="3"/>
        <v>37226</v>
      </c>
      <c r="T6" s="20">
        <f t="shared" si="3"/>
        <v>195.75</v>
      </c>
      <c r="U6" s="20">
        <f t="shared" si="3"/>
        <v>190.17</v>
      </c>
      <c r="V6" s="20">
        <f t="shared" si="3"/>
        <v>11512</v>
      </c>
      <c r="W6" s="20">
        <f t="shared" si="3"/>
        <v>4.29</v>
      </c>
      <c r="X6" s="20">
        <f t="shared" si="3"/>
        <v>2683.45</v>
      </c>
      <c r="Y6" s="21" t="str">
        <f>IF(Y7="",NA(),Y7)</f>
        <v>-</v>
      </c>
      <c r="Z6" s="21" t="str">
        <f t="shared" ref="Z6:AH6" si="4">IF(Z7="",NA(),Z7)</f>
        <v>-</v>
      </c>
      <c r="AA6" s="21" t="str">
        <f t="shared" si="4"/>
        <v>-</v>
      </c>
      <c r="AB6" s="21">
        <f t="shared" si="4"/>
        <v>135.19999999999999</v>
      </c>
      <c r="AC6" s="21">
        <f t="shared" si="4"/>
        <v>131.9</v>
      </c>
      <c r="AD6" s="21" t="str">
        <f t="shared" si="4"/>
        <v>-</v>
      </c>
      <c r="AE6" s="21" t="str">
        <f t="shared" si="4"/>
        <v>-</v>
      </c>
      <c r="AF6" s="21" t="str">
        <f t="shared" si="4"/>
        <v>-</v>
      </c>
      <c r="AG6" s="21">
        <f t="shared" si="4"/>
        <v>107.21</v>
      </c>
      <c r="AH6" s="21">
        <f t="shared" si="4"/>
        <v>107.08</v>
      </c>
      <c r="AI6" s="20" t="str">
        <f>IF(AI7="","",IF(AI7="-","【-】","【"&amp;SUBSTITUTE(TEXT(AI7,"#,##0.00"),"-","△")&amp;"】"))</f>
        <v>【107.02】</v>
      </c>
      <c r="AJ6" s="21" t="str">
        <f>IF(AJ7="",NA(),AJ7)</f>
        <v>-</v>
      </c>
      <c r="AK6" s="21" t="str">
        <f t="shared" ref="AK6:AS6" si="5">IF(AK7="",NA(),AK7)</f>
        <v>-</v>
      </c>
      <c r="AL6" s="21" t="str">
        <f t="shared" si="5"/>
        <v>-</v>
      </c>
      <c r="AM6" s="20">
        <f t="shared" si="5"/>
        <v>0</v>
      </c>
      <c r="AN6" s="20">
        <f t="shared" si="5"/>
        <v>0</v>
      </c>
      <c r="AO6" s="21" t="str">
        <f t="shared" si="5"/>
        <v>-</v>
      </c>
      <c r="AP6" s="21" t="str">
        <f t="shared" si="5"/>
        <v>-</v>
      </c>
      <c r="AQ6" s="21" t="str">
        <f t="shared" si="5"/>
        <v>-</v>
      </c>
      <c r="AR6" s="21">
        <f t="shared" si="5"/>
        <v>43.71</v>
      </c>
      <c r="AS6" s="21">
        <f t="shared" si="5"/>
        <v>45.94</v>
      </c>
      <c r="AT6" s="20" t="str">
        <f>IF(AT7="","",IF(AT7="-","【-】","【"&amp;SUBSTITUTE(TEXT(AT7,"#,##0.00"),"-","△")&amp;"】"))</f>
        <v>【3.09】</v>
      </c>
      <c r="AU6" s="21" t="str">
        <f>IF(AU7="",NA(),AU7)</f>
        <v>-</v>
      </c>
      <c r="AV6" s="21" t="str">
        <f t="shared" ref="AV6:BD6" si="6">IF(AV7="",NA(),AV7)</f>
        <v>-</v>
      </c>
      <c r="AW6" s="21" t="str">
        <f t="shared" si="6"/>
        <v>-</v>
      </c>
      <c r="AX6" s="21">
        <f t="shared" si="6"/>
        <v>29.69</v>
      </c>
      <c r="AY6" s="21">
        <f t="shared" si="6"/>
        <v>16.88</v>
      </c>
      <c r="AZ6" s="21" t="str">
        <f t="shared" si="6"/>
        <v>-</v>
      </c>
      <c r="BA6" s="21" t="str">
        <f t="shared" si="6"/>
        <v>-</v>
      </c>
      <c r="BB6" s="21" t="str">
        <f t="shared" si="6"/>
        <v>-</v>
      </c>
      <c r="BC6" s="21">
        <f t="shared" si="6"/>
        <v>40.67</v>
      </c>
      <c r="BD6" s="21">
        <f t="shared" si="6"/>
        <v>47.7</v>
      </c>
      <c r="BE6" s="20" t="str">
        <f>IF(BE7="","",IF(BE7="-","【-】","【"&amp;SUBSTITUTE(TEXT(BE7,"#,##0.00"),"-","△")&amp;"】"))</f>
        <v>【71.39】</v>
      </c>
      <c r="BF6" s="21" t="str">
        <f>IF(BF7="",NA(),BF7)</f>
        <v>-</v>
      </c>
      <c r="BG6" s="21" t="str">
        <f t="shared" ref="BG6:BO6" si="7">IF(BG7="",NA(),BG7)</f>
        <v>-</v>
      </c>
      <c r="BH6" s="21" t="str">
        <f t="shared" si="7"/>
        <v>-</v>
      </c>
      <c r="BI6" s="21">
        <f t="shared" si="7"/>
        <v>3690.23</v>
      </c>
      <c r="BJ6" s="21">
        <f t="shared" si="7"/>
        <v>3689.93</v>
      </c>
      <c r="BK6" s="21" t="str">
        <f t="shared" si="7"/>
        <v>-</v>
      </c>
      <c r="BL6" s="21" t="str">
        <f t="shared" si="7"/>
        <v>-</v>
      </c>
      <c r="BM6" s="21" t="str">
        <f t="shared" si="7"/>
        <v>-</v>
      </c>
      <c r="BN6" s="21">
        <f t="shared" si="7"/>
        <v>1050.51</v>
      </c>
      <c r="BO6" s="21">
        <f t="shared" si="7"/>
        <v>1102.01</v>
      </c>
      <c r="BP6" s="20" t="str">
        <f>IF(BP7="","",IF(BP7="-","【-】","【"&amp;SUBSTITUTE(TEXT(BP7,"#,##0.00"),"-","△")&amp;"】"))</f>
        <v>【669.11】</v>
      </c>
      <c r="BQ6" s="21" t="str">
        <f>IF(BQ7="",NA(),BQ7)</f>
        <v>-</v>
      </c>
      <c r="BR6" s="21" t="str">
        <f t="shared" ref="BR6:BZ6" si="8">IF(BR7="",NA(),BR7)</f>
        <v>-</v>
      </c>
      <c r="BS6" s="21" t="str">
        <f t="shared" si="8"/>
        <v>-</v>
      </c>
      <c r="BT6" s="21">
        <f t="shared" si="8"/>
        <v>82.26</v>
      </c>
      <c r="BU6" s="21">
        <f t="shared" si="8"/>
        <v>44.56</v>
      </c>
      <c r="BV6" s="21" t="str">
        <f t="shared" si="8"/>
        <v>-</v>
      </c>
      <c r="BW6" s="21" t="str">
        <f t="shared" si="8"/>
        <v>-</v>
      </c>
      <c r="BX6" s="21" t="str">
        <f t="shared" si="8"/>
        <v>-</v>
      </c>
      <c r="BY6" s="21">
        <f t="shared" si="8"/>
        <v>82.65</v>
      </c>
      <c r="BZ6" s="21">
        <f t="shared" si="8"/>
        <v>82.55</v>
      </c>
      <c r="CA6" s="20" t="str">
        <f>IF(CA7="","",IF(CA7="-","【-】","【"&amp;SUBSTITUTE(TEXT(CA7,"#,##0.00"),"-","△")&amp;"】"))</f>
        <v>【99.73】</v>
      </c>
      <c r="CB6" s="21" t="str">
        <f>IF(CB7="",NA(),CB7)</f>
        <v>-</v>
      </c>
      <c r="CC6" s="21" t="str">
        <f t="shared" ref="CC6:CK6" si="9">IF(CC7="",NA(),CC7)</f>
        <v>-</v>
      </c>
      <c r="CD6" s="21" t="str">
        <f t="shared" si="9"/>
        <v>-</v>
      </c>
      <c r="CE6" s="21">
        <f t="shared" si="9"/>
        <v>211.66</v>
      </c>
      <c r="CF6" s="21">
        <f t="shared" si="9"/>
        <v>390.42</v>
      </c>
      <c r="CG6" s="21" t="str">
        <f t="shared" si="9"/>
        <v>-</v>
      </c>
      <c r="CH6" s="21" t="str">
        <f t="shared" si="9"/>
        <v>-</v>
      </c>
      <c r="CI6" s="21" t="str">
        <f t="shared" si="9"/>
        <v>-</v>
      </c>
      <c r="CJ6" s="21">
        <f t="shared" si="9"/>
        <v>186.3</v>
      </c>
      <c r="CK6" s="21">
        <f t="shared" si="9"/>
        <v>188.38</v>
      </c>
      <c r="CL6" s="20" t="str">
        <f>IF(CL7="","",IF(CL7="-","【-】","【"&amp;SUBSTITUTE(TEXT(CL7,"#,##0.00"),"-","△")&amp;"】"))</f>
        <v>【134.98】</v>
      </c>
      <c r="CM6" s="21" t="str">
        <f>IF(CM7="",NA(),CM7)</f>
        <v>-</v>
      </c>
      <c r="CN6" s="21" t="str">
        <f t="shared" ref="CN6:CV6" si="10">IF(CN7="",NA(),CN7)</f>
        <v>-</v>
      </c>
      <c r="CO6" s="21" t="str">
        <f t="shared" si="10"/>
        <v>-</v>
      </c>
      <c r="CP6" s="21">
        <f t="shared" si="10"/>
        <v>213.3</v>
      </c>
      <c r="CQ6" s="21">
        <f t="shared" si="10"/>
        <v>215.17</v>
      </c>
      <c r="CR6" s="21" t="str">
        <f t="shared" si="10"/>
        <v>-</v>
      </c>
      <c r="CS6" s="21" t="str">
        <f t="shared" si="10"/>
        <v>-</v>
      </c>
      <c r="CT6" s="21" t="str">
        <f t="shared" si="10"/>
        <v>-</v>
      </c>
      <c r="CU6" s="21">
        <f t="shared" si="10"/>
        <v>50.53</v>
      </c>
      <c r="CV6" s="21">
        <f t="shared" si="10"/>
        <v>51.42</v>
      </c>
      <c r="CW6" s="20" t="str">
        <f>IF(CW7="","",IF(CW7="-","【-】","【"&amp;SUBSTITUTE(TEXT(CW7,"#,##0.00"),"-","△")&amp;"】"))</f>
        <v>【59.99】</v>
      </c>
      <c r="CX6" s="21" t="str">
        <f>IF(CX7="",NA(),CX7)</f>
        <v>-</v>
      </c>
      <c r="CY6" s="21" t="str">
        <f t="shared" ref="CY6:DG6" si="11">IF(CY7="",NA(),CY7)</f>
        <v>-</v>
      </c>
      <c r="CZ6" s="21" t="str">
        <f t="shared" si="11"/>
        <v>-</v>
      </c>
      <c r="DA6" s="21">
        <f t="shared" si="11"/>
        <v>78.209999999999994</v>
      </c>
      <c r="DB6" s="21">
        <f t="shared" si="11"/>
        <v>67.61</v>
      </c>
      <c r="DC6" s="21" t="str">
        <f t="shared" si="11"/>
        <v>-</v>
      </c>
      <c r="DD6" s="21" t="str">
        <f t="shared" si="11"/>
        <v>-</v>
      </c>
      <c r="DE6" s="21" t="str">
        <f t="shared" si="11"/>
        <v>-</v>
      </c>
      <c r="DF6" s="21">
        <f t="shared" si="11"/>
        <v>82.08</v>
      </c>
      <c r="DG6" s="21">
        <f t="shared" si="11"/>
        <v>81.34</v>
      </c>
      <c r="DH6" s="20" t="str">
        <f>IF(DH7="","",IF(DH7="-","【-】","【"&amp;SUBSTITUTE(TEXT(DH7,"#,##0.00"),"-","△")&amp;"】"))</f>
        <v>【95.72】</v>
      </c>
      <c r="DI6" s="21" t="str">
        <f>IF(DI7="",NA(),DI7)</f>
        <v>-</v>
      </c>
      <c r="DJ6" s="21" t="str">
        <f t="shared" ref="DJ6:DR6" si="12">IF(DJ7="",NA(),DJ7)</f>
        <v>-</v>
      </c>
      <c r="DK6" s="21" t="str">
        <f t="shared" si="12"/>
        <v>-</v>
      </c>
      <c r="DL6" s="21">
        <f t="shared" si="12"/>
        <v>3.67</v>
      </c>
      <c r="DM6" s="21">
        <f t="shared" si="12"/>
        <v>6.74</v>
      </c>
      <c r="DN6" s="21" t="str">
        <f t="shared" si="12"/>
        <v>-</v>
      </c>
      <c r="DO6" s="21" t="str">
        <f t="shared" si="12"/>
        <v>-</v>
      </c>
      <c r="DP6" s="21" t="str">
        <f t="shared" si="12"/>
        <v>-</v>
      </c>
      <c r="DQ6" s="21">
        <f t="shared" si="12"/>
        <v>12.7</v>
      </c>
      <c r="DR6" s="21">
        <f t="shared" si="12"/>
        <v>14.65</v>
      </c>
      <c r="DS6" s="20" t="str">
        <f>IF(DS7="","",IF(DS7="-","【-】","【"&amp;SUBSTITUTE(TEXT(DS7,"#,##0.00"),"-","△")&amp;"】"))</f>
        <v>【38.17】</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1">
        <f t="shared" si="13"/>
        <v>0.1</v>
      </c>
      <c r="ED6" s="20" t="str">
        <f>IF(ED7="","",IF(ED7="-","【-】","【"&amp;SUBSTITUTE(TEXT(ED7,"#,##0.00"),"-","△")&amp;"】"))</f>
        <v>【6.54】</v>
      </c>
      <c r="EE6" s="21" t="str">
        <f>IF(EE7="",NA(),EE7)</f>
        <v>-</v>
      </c>
      <c r="EF6" s="21" t="str">
        <f t="shared" ref="EF6:EN6" si="14">IF(EF7="",NA(),EF7)</f>
        <v>-</v>
      </c>
      <c r="EG6" s="21" t="str">
        <f t="shared" si="14"/>
        <v>-</v>
      </c>
      <c r="EH6" s="20">
        <f t="shared" si="14"/>
        <v>0</v>
      </c>
      <c r="EI6" s="20">
        <f t="shared" si="14"/>
        <v>0</v>
      </c>
      <c r="EJ6" s="21" t="str">
        <f t="shared" si="14"/>
        <v>-</v>
      </c>
      <c r="EK6" s="21" t="str">
        <f t="shared" si="14"/>
        <v>-</v>
      </c>
      <c r="EL6" s="21" t="str">
        <f t="shared" si="14"/>
        <v>-</v>
      </c>
      <c r="EM6" s="21">
        <f t="shared" si="14"/>
        <v>1.65</v>
      </c>
      <c r="EN6" s="21">
        <f t="shared" si="14"/>
        <v>0.14000000000000001</v>
      </c>
      <c r="EO6" s="20" t="str">
        <f>IF(EO7="","",IF(EO7="-","【-】","【"&amp;SUBSTITUTE(TEXT(EO7,"#,##0.00"),"-","△")&amp;"】"))</f>
        <v>【0.24】</v>
      </c>
    </row>
    <row r="7" spans="1:148" s="22" customFormat="1" x14ac:dyDescent="0.15">
      <c r="A7" s="14"/>
      <c r="B7" s="23">
        <v>2021</v>
      </c>
      <c r="C7" s="23">
        <v>342084</v>
      </c>
      <c r="D7" s="23">
        <v>46</v>
      </c>
      <c r="E7" s="23">
        <v>17</v>
      </c>
      <c r="F7" s="23">
        <v>1</v>
      </c>
      <c r="G7" s="23">
        <v>0</v>
      </c>
      <c r="H7" s="23" t="s">
        <v>96</v>
      </c>
      <c r="I7" s="23" t="s">
        <v>97</v>
      </c>
      <c r="J7" s="23" t="s">
        <v>98</v>
      </c>
      <c r="K7" s="23" t="s">
        <v>99</v>
      </c>
      <c r="L7" s="23" t="s">
        <v>100</v>
      </c>
      <c r="M7" s="23" t="s">
        <v>101</v>
      </c>
      <c r="N7" s="24" t="s">
        <v>102</v>
      </c>
      <c r="O7" s="24">
        <v>49.02</v>
      </c>
      <c r="P7" s="24">
        <v>31.14</v>
      </c>
      <c r="Q7" s="24">
        <v>100</v>
      </c>
      <c r="R7" s="24">
        <v>2541</v>
      </c>
      <c r="S7" s="24">
        <v>37226</v>
      </c>
      <c r="T7" s="24">
        <v>195.75</v>
      </c>
      <c r="U7" s="24">
        <v>190.17</v>
      </c>
      <c r="V7" s="24">
        <v>11512</v>
      </c>
      <c r="W7" s="24">
        <v>4.29</v>
      </c>
      <c r="X7" s="24">
        <v>2683.45</v>
      </c>
      <c r="Y7" s="24" t="s">
        <v>102</v>
      </c>
      <c r="Z7" s="24" t="s">
        <v>102</v>
      </c>
      <c r="AA7" s="24" t="s">
        <v>102</v>
      </c>
      <c r="AB7" s="24">
        <v>135.19999999999999</v>
      </c>
      <c r="AC7" s="24">
        <v>131.9</v>
      </c>
      <c r="AD7" s="24" t="s">
        <v>102</v>
      </c>
      <c r="AE7" s="24" t="s">
        <v>102</v>
      </c>
      <c r="AF7" s="24" t="s">
        <v>102</v>
      </c>
      <c r="AG7" s="24">
        <v>107.21</v>
      </c>
      <c r="AH7" s="24">
        <v>107.08</v>
      </c>
      <c r="AI7" s="24">
        <v>107.02</v>
      </c>
      <c r="AJ7" s="24" t="s">
        <v>102</v>
      </c>
      <c r="AK7" s="24" t="s">
        <v>102</v>
      </c>
      <c r="AL7" s="24" t="s">
        <v>102</v>
      </c>
      <c r="AM7" s="24">
        <v>0</v>
      </c>
      <c r="AN7" s="24">
        <v>0</v>
      </c>
      <c r="AO7" s="24" t="s">
        <v>102</v>
      </c>
      <c r="AP7" s="24" t="s">
        <v>102</v>
      </c>
      <c r="AQ7" s="24" t="s">
        <v>102</v>
      </c>
      <c r="AR7" s="24">
        <v>43.71</v>
      </c>
      <c r="AS7" s="24">
        <v>45.94</v>
      </c>
      <c r="AT7" s="24">
        <v>3.09</v>
      </c>
      <c r="AU7" s="24" t="s">
        <v>102</v>
      </c>
      <c r="AV7" s="24" t="s">
        <v>102</v>
      </c>
      <c r="AW7" s="24" t="s">
        <v>102</v>
      </c>
      <c r="AX7" s="24">
        <v>29.69</v>
      </c>
      <c r="AY7" s="24">
        <v>16.88</v>
      </c>
      <c r="AZ7" s="24" t="s">
        <v>102</v>
      </c>
      <c r="BA7" s="24" t="s">
        <v>102</v>
      </c>
      <c r="BB7" s="24" t="s">
        <v>102</v>
      </c>
      <c r="BC7" s="24">
        <v>40.67</v>
      </c>
      <c r="BD7" s="24">
        <v>47.7</v>
      </c>
      <c r="BE7" s="24">
        <v>71.39</v>
      </c>
      <c r="BF7" s="24" t="s">
        <v>102</v>
      </c>
      <c r="BG7" s="24" t="s">
        <v>102</v>
      </c>
      <c r="BH7" s="24" t="s">
        <v>102</v>
      </c>
      <c r="BI7" s="24">
        <v>3690.23</v>
      </c>
      <c r="BJ7" s="24">
        <v>3689.93</v>
      </c>
      <c r="BK7" s="24" t="s">
        <v>102</v>
      </c>
      <c r="BL7" s="24" t="s">
        <v>102</v>
      </c>
      <c r="BM7" s="24" t="s">
        <v>102</v>
      </c>
      <c r="BN7" s="24">
        <v>1050.51</v>
      </c>
      <c r="BO7" s="24">
        <v>1102.01</v>
      </c>
      <c r="BP7" s="24">
        <v>669.11</v>
      </c>
      <c r="BQ7" s="24" t="s">
        <v>102</v>
      </c>
      <c r="BR7" s="24" t="s">
        <v>102</v>
      </c>
      <c r="BS7" s="24" t="s">
        <v>102</v>
      </c>
      <c r="BT7" s="24">
        <v>82.26</v>
      </c>
      <c r="BU7" s="24">
        <v>44.56</v>
      </c>
      <c r="BV7" s="24" t="s">
        <v>102</v>
      </c>
      <c r="BW7" s="24" t="s">
        <v>102</v>
      </c>
      <c r="BX7" s="24" t="s">
        <v>102</v>
      </c>
      <c r="BY7" s="24">
        <v>82.65</v>
      </c>
      <c r="BZ7" s="24">
        <v>82.55</v>
      </c>
      <c r="CA7" s="24">
        <v>99.73</v>
      </c>
      <c r="CB7" s="24" t="s">
        <v>102</v>
      </c>
      <c r="CC7" s="24" t="s">
        <v>102</v>
      </c>
      <c r="CD7" s="24" t="s">
        <v>102</v>
      </c>
      <c r="CE7" s="24">
        <v>211.66</v>
      </c>
      <c r="CF7" s="24">
        <v>390.42</v>
      </c>
      <c r="CG7" s="24" t="s">
        <v>102</v>
      </c>
      <c r="CH7" s="24" t="s">
        <v>102</v>
      </c>
      <c r="CI7" s="24" t="s">
        <v>102</v>
      </c>
      <c r="CJ7" s="24">
        <v>186.3</v>
      </c>
      <c r="CK7" s="24">
        <v>188.38</v>
      </c>
      <c r="CL7" s="24">
        <v>134.97999999999999</v>
      </c>
      <c r="CM7" s="24" t="s">
        <v>102</v>
      </c>
      <c r="CN7" s="24" t="s">
        <v>102</v>
      </c>
      <c r="CO7" s="24" t="s">
        <v>102</v>
      </c>
      <c r="CP7" s="24">
        <v>213.3</v>
      </c>
      <c r="CQ7" s="24">
        <v>215.17</v>
      </c>
      <c r="CR7" s="24" t="s">
        <v>102</v>
      </c>
      <c r="CS7" s="24" t="s">
        <v>102</v>
      </c>
      <c r="CT7" s="24" t="s">
        <v>102</v>
      </c>
      <c r="CU7" s="24">
        <v>50.53</v>
      </c>
      <c r="CV7" s="24">
        <v>51.42</v>
      </c>
      <c r="CW7" s="24">
        <v>59.99</v>
      </c>
      <c r="CX7" s="24" t="s">
        <v>102</v>
      </c>
      <c r="CY7" s="24" t="s">
        <v>102</v>
      </c>
      <c r="CZ7" s="24" t="s">
        <v>102</v>
      </c>
      <c r="DA7" s="24">
        <v>78.209999999999994</v>
      </c>
      <c r="DB7" s="24">
        <v>67.61</v>
      </c>
      <c r="DC7" s="24" t="s">
        <v>102</v>
      </c>
      <c r="DD7" s="24" t="s">
        <v>102</v>
      </c>
      <c r="DE7" s="24" t="s">
        <v>102</v>
      </c>
      <c r="DF7" s="24">
        <v>82.08</v>
      </c>
      <c r="DG7" s="24">
        <v>81.34</v>
      </c>
      <c r="DH7" s="24">
        <v>95.72</v>
      </c>
      <c r="DI7" s="24" t="s">
        <v>102</v>
      </c>
      <c r="DJ7" s="24" t="s">
        <v>102</v>
      </c>
      <c r="DK7" s="24" t="s">
        <v>102</v>
      </c>
      <c r="DL7" s="24">
        <v>3.67</v>
      </c>
      <c r="DM7" s="24">
        <v>6.74</v>
      </c>
      <c r="DN7" s="24" t="s">
        <v>102</v>
      </c>
      <c r="DO7" s="24" t="s">
        <v>102</v>
      </c>
      <c r="DP7" s="24" t="s">
        <v>102</v>
      </c>
      <c r="DQ7" s="24">
        <v>12.7</v>
      </c>
      <c r="DR7" s="24">
        <v>14.65</v>
      </c>
      <c r="DS7" s="24">
        <v>38.17</v>
      </c>
      <c r="DT7" s="24" t="s">
        <v>102</v>
      </c>
      <c r="DU7" s="24" t="s">
        <v>102</v>
      </c>
      <c r="DV7" s="24" t="s">
        <v>102</v>
      </c>
      <c r="DW7" s="24">
        <v>0</v>
      </c>
      <c r="DX7" s="24">
        <v>0</v>
      </c>
      <c r="DY7" s="24" t="s">
        <v>102</v>
      </c>
      <c r="DZ7" s="24" t="s">
        <v>102</v>
      </c>
      <c r="EA7" s="24" t="s">
        <v>102</v>
      </c>
      <c r="EB7" s="24">
        <v>0</v>
      </c>
      <c r="EC7" s="24">
        <v>0.1</v>
      </c>
      <c r="ED7" s="24">
        <v>6.54</v>
      </c>
      <c r="EE7" s="24" t="s">
        <v>102</v>
      </c>
      <c r="EF7" s="24" t="s">
        <v>102</v>
      </c>
      <c r="EG7" s="24" t="s">
        <v>102</v>
      </c>
      <c r="EH7" s="24">
        <v>0</v>
      </c>
      <c r="EI7" s="24">
        <v>0</v>
      </c>
      <c r="EJ7" s="24" t="s">
        <v>102</v>
      </c>
      <c r="EK7" s="24" t="s">
        <v>102</v>
      </c>
      <c r="EL7" s="24" t="s">
        <v>102</v>
      </c>
      <c r="EM7" s="24">
        <v>1.65</v>
      </c>
      <c r="EN7" s="24">
        <v>0.14000000000000001</v>
      </c>
      <c r="EO7" s="24">
        <v>0.24</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2023-01-12T23:34:02Z</dcterms:created>
  <dcterms:modified xsi:type="dcterms:W3CDTF">2023-01-25T01:58:50Z</dcterms:modified>
  <cp:category/>
</cp:coreProperties>
</file>