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230 下水道課［共有］\02 下水\60 庶務係\回答調査一件\R4回答調査一件\20230116Fw：（竹原市）【0201〆】\回答\"/>
    </mc:Choice>
  </mc:AlternateContent>
  <workbookProtection workbookAlgorithmName="SHA-512" workbookHashValue="P5vBw5HiRyNzHF/kgmIaDTQbf0SCHDnTKcZqKWBPXqG5ucLroi0x4WYBcBH+Bf1krlcyHFgrmVk7NMTTlyIAgw==" workbookSaltValue="XBlkuDzCUUynOS00dGbNAA=="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Q6" i="5"/>
  <c r="W10" i="4" s="1"/>
  <c r="P6" i="5"/>
  <c r="O6" i="5"/>
  <c r="I10" i="4" s="1"/>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H85" i="4"/>
  <c r="E85" i="4"/>
  <c r="BB10" i="4"/>
  <c r="AT10" i="4"/>
  <c r="AD10" i="4"/>
  <c r="P10" i="4"/>
  <c r="B10" i="4"/>
  <c r="AT8" i="4"/>
  <c r="W8" i="4"/>
  <c r="P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<sst xmlns="http://schemas.openxmlformats.org/spreadsheetml/2006/main" count="297" uniqueCount="116">
  <si>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</si>
  <si>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</si>
  <si>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</si>
  <si>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</si>
  <si>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</si>
  <si>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</si>
  <si>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</si>
  <si>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</si>
  <si>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</si>
  <si>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</si>
  <si>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</si>
  <si>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</si>
  <si>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</si>
  <si>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</si>
  <si>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</si>
  <si>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</si>
  <si>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</si>
  <si>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</si>
  <si>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</si>
  <si>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</si>
  <si>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</si>
  <si>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</si>
  <si>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</si>
  <si>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</si>
  <si>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</si>
  <si>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</si>
  <si>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</si>
  <si>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</si>
  <si>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</si>
  <si>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</si>
  <si>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</si>
  <si>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</si>
  <si>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</si>
  <si>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</si>
  <si>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</si>
  <si>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</si>
  <si>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</si>
  <si>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</si>
  <si>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</si>
  <si>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</si>
  <si>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</si>
  <si>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</si>
  <si>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</si>
  <si>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</si>
  <si>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</si>
  <si>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</si>
  <si>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</si>
  <si>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</si>
  <si>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</si>
  <si>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</si>
  <si>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</si>
  <si>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</si>
  <si>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</si>
  <si>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</si>
  <si>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</si>
  <si>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</si>
  <si>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</si>
  <si>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</si>
  <si>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</si>
  <si>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</si>
  <si>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</si>
  <si>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</si>
  <si>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</si>
  <si>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</si>
  <si>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</si>
  <si>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</si>
  <si>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</si>
  <si>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</si>
  <si>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</si>
  <si>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</si>
  <si>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</si>
  <si>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</si>
  <si>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</si>
  <si>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</si>
  <si>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</si>
  <si>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</si>
  <si>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</si>
  <si>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</si>
  <si>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</si>
  <si>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</si>
  <si>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</si>
  <si>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</si>
  <si>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</si>
  <si>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</si>
  <si>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</si>
  <si>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</si>
  <si>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</si>
  <si>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</si>
  <si>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</si>
  <si>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</si>
  <si>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</si>
  <si>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</si>
  <si>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</si>
  <si>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</si>
  <si>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</si>
  <si>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</si>
  <si>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</si>
  <si>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</si>
  <si>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</si>
  <si>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</si>
  <si>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</si>
  <si>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</si>
  <si>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</si>
  <si>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</si>
  <si>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</si>
  <si>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</si>
  <si>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</si>
  <si>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</si>
  <si>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</si>
  <si>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</si>
  <si>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</si>
  <si>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</si>
  <si>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</si>
  <si>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本市下水道事業は，令和2年度から公営企業会計に移行したため，各項目の数値については令和2年度分からの記載となる。
　経常収支比率は100％であり黒字経営となるが，使用料収入以外の収入に依存しているため，経営改善を図る必要がある。
　累積欠損金比率は類似団体平均を上回っており，使用料収入の確保や維持管理費のコスト縮減などにより改善を図っていく必要がある。
　流動比率は類似団体平均を下回っている。これは１年以内に返済を要する企業債の比率が多いことが要因として考えられ，今後支払い能力を高めるための経営改善を図る必要がある。
　企業債残高対事業規模比率は類似団体平均を上回っている。これは現在も整備面積を拡大しており，使用料収入に比べ企業債残高の規模が大きいためである。今後は，初期に投資した終末処理場や排水ポンプ場に係る企業債の償還がピークを迎えており減少が見込まれる。
　経費回収率は，類似団体平均を下回り，汚水処理原価は平均を上回っている。これらの改善には，適正な使用料収入の確保，汚水処理費の縮減及び有収水量の向上に努める必要がある。
　施設利用率は，類似団体平均を上回っており適正規模の施設整備といえる。
　水洗化率は，類似団体平均を上回っているものの，使用料収入の確保を図るため，さらなる有収水量の向上に努める必要がある。</t>
    <phoneticPr fontId="4"/>
  </si>
  <si>
    <t xml:space="preserve">　法適用に伴い，令和２年度から資産の減価償却を開始したため，経理上の減価償却累計額が少なく，有形固定資産減価償却率は類似団体，全国平均と比較して低くなっている。
　本市は平成元年度に事業着手し，平成18年度から供用開始を行っている。そのため管渠老朽化率及び管渠改善率は0％となっており，現在は管渠・施設などにおいて耐用年数を経過した資産が無い状況ではあるものの，機械電気設備などにおいては一部耐用年数を超える資産が出始めている。
　適切な修繕による施設・設備の長寿命化に取り組むとともに，計画的かつ効率的な維持修繕・改築更新に努める。
</t>
    <phoneticPr fontId="4"/>
  </si>
  <si>
    <t>　平成18年度から供用開始したため管渠老朽化率や管渠改善率は0％となっているが，現在も下水道整備区域の拡大を図っているため，事業規模に対し企業債残高が多くなっており，流動比率も低い数値となっている。また，汚水処理の経費回収率が100％を下回り，汚水処理原価が類似団体平均を上回っているため，さらなる水洗化率向上による有収水量の増加と，使用料収入の確保，維持管理費用の縮減に取り組む必要がある。
　下水道事業の整備計画を見直したことから，事業進捗の適正化を図るとともに，令和2年度からの法適用開始により経営状況が今まで以上に明確になったことも踏まえ，より一層の経費削減や使用料の適正化など経営の健全化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</si>
</sst>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BF28-4AF6-807C-CBBE1BA4DB0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0.06</c:v>
                </c:pt>
                <c:pt idx="4">
                  <c:v>0.14000000000000001</c:v>
                </c:pt>
              </c:numCache>
            </c:numRef>
          </c:val>
          <c:smooth val="0"/>
          <c:extLst>
            <c:ext xmlns:c16="http://schemas.microsoft.com/office/drawing/2014/chart" uri="{C3380CC4-5D6E-409C-BE32-E72D297353CC}">
              <c16:uniqueId val="{00000001-BF28-4AF6-807C-CBBE1BA4DB0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64.400000000000006</c:v>
                </c:pt>
                <c:pt idx="4">
                  <c:v>65.900000000000006</c:v>
                </c:pt>
              </c:numCache>
            </c:numRef>
          </c:val>
          <c:extLst>
            <c:ext xmlns:c16="http://schemas.microsoft.com/office/drawing/2014/chart" uri="{C3380CC4-5D6E-409C-BE32-E72D297353CC}">
              <c16:uniqueId val="{00000000-0B3B-41BA-9F7E-01742D272C4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44.83</c:v>
                </c:pt>
                <c:pt idx="4">
                  <c:v>51.42</c:v>
                </c:pt>
              </c:numCache>
            </c:numRef>
          </c:val>
          <c:smooth val="0"/>
          <c:extLst>
            <c:ext xmlns:c16="http://schemas.microsoft.com/office/drawing/2014/chart" uri="{C3380CC4-5D6E-409C-BE32-E72D297353CC}">
              <c16:uniqueId val="{00000001-0B3B-41BA-9F7E-01742D272C4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83.71</c:v>
                </c:pt>
                <c:pt idx="4">
                  <c:v>87.28</c:v>
                </c:pt>
              </c:numCache>
            </c:numRef>
          </c:val>
          <c:extLst>
            <c:ext xmlns:c16="http://schemas.microsoft.com/office/drawing/2014/chart" uri="{C3380CC4-5D6E-409C-BE32-E72D297353CC}">
              <c16:uniqueId val="{00000000-83F6-442C-9283-E677F10703B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60.57</c:v>
                </c:pt>
                <c:pt idx="4">
                  <c:v>81.34</c:v>
                </c:pt>
              </c:numCache>
            </c:numRef>
          </c:val>
          <c:smooth val="0"/>
          <c:extLst>
            <c:ext xmlns:c16="http://schemas.microsoft.com/office/drawing/2014/chart" uri="{C3380CC4-5D6E-409C-BE32-E72D297353CC}">
              <c16:uniqueId val="{00000001-83F6-442C-9283-E677F10703B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99.74</c:v>
                </c:pt>
                <c:pt idx="4">
                  <c:v>100</c:v>
                </c:pt>
              </c:numCache>
            </c:numRef>
          </c:val>
          <c:extLst>
            <c:ext xmlns:c16="http://schemas.microsoft.com/office/drawing/2014/chart" uri="{C3380CC4-5D6E-409C-BE32-E72D297353CC}">
              <c16:uniqueId val="{00000000-4157-4461-97A3-D23D7A2D8A6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103.94</c:v>
                </c:pt>
                <c:pt idx="4">
                  <c:v>107.08</c:v>
                </c:pt>
              </c:numCache>
            </c:numRef>
          </c:val>
          <c:smooth val="0"/>
          <c:extLst>
            <c:ext xmlns:c16="http://schemas.microsoft.com/office/drawing/2014/chart" uri="{C3380CC4-5D6E-409C-BE32-E72D297353CC}">
              <c16:uniqueId val="{00000001-4157-4461-97A3-D23D7A2D8A6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3.92</c:v>
                </c:pt>
                <c:pt idx="4">
                  <c:v>7.86</c:v>
                </c:pt>
              </c:numCache>
            </c:numRef>
          </c:val>
          <c:extLst>
            <c:ext xmlns:c16="http://schemas.microsoft.com/office/drawing/2014/chart" uri="{C3380CC4-5D6E-409C-BE32-E72D297353CC}">
              <c16:uniqueId val="{00000000-6A74-493E-8D72-2AEFBACA777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7.48</c:v>
                </c:pt>
                <c:pt idx="4">
                  <c:v>14.65</c:v>
                </c:pt>
              </c:numCache>
            </c:numRef>
          </c:val>
          <c:smooth val="0"/>
          <c:extLst>
            <c:ext xmlns:c16="http://schemas.microsoft.com/office/drawing/2014/chart" uri="{C3380CC4-5D6E-409C-BE32-E72D297353CC}">
              <c16:uniqueId val="{00000001-6A74-493E-8D72-2AEFBACA777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3DF-4098-9DEA-181EA2F67AC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c:v>0.1</c:v>
                </c:pt>
              </c:numCache>
            </c:numRef>
          </c:val>
          <c:smooth val="0"/>
          <c:extLst>
            <c:ext xmlns:c16="http://schemas.microsoft.com/office/drawing/2014/chart" uri="{C3380CC4-5D6E-409C-BE32-E72D297353CC}">
              <c16:uniqueId val="{00000001-73DF-4098-9DEA-181EA2F67AC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132.08000000000001</c:v>
                </c:pt>
                <c:pt idx="4">
                  <c:v>135.53</c:v>
                </c:pt>
              </c:numCache>
            </c:numRef>
          </c:val>
          <c:extLst>
            <c:ext xmlns:c16="http://schemas.microsoft.com/office/drawing/2014/chart" uri="{C3380CC4-5D6E-409C-BE32-E72D297353CC}">
              <c16:uniqueId val="{00000000-B8DE-441F-9B24-F72306A1C2D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43.16</c:v>
                </c:pt>
                <c:pt idx="4">
                  <c:v>45.94</c:v>
                </c:pt>
              </c:numCache>
            </c:numRef>
          </c:val>
          <c:smooth val="0"/>
          <c:extLst>
            <c:ext xmlns:c16="http://schemas.microsoft.com/office/drawing/2014/chart" uri="{C3380CC4-5D6E-409C-BE32-E72D297353CC}">
              <c16:uniqueId val="{00000001-B8DE-441F-9B24-F72306A1C2D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16.420000000000002</c:v>
                </c:pt>
                <c:pt idx="4">
                  <c:v>22.31</c:v>
                </c:pt>
              </c:numCache>
            </c:numRef>
          </c:val>
          <c:extLst>
            <c:ext xmlns:c16="http://schemas.microsoft.com/office/drawing/2014/chart" uri="{C3380CC4-5D6E-409C-BE32-E72D297353CC}">
              <c16:uniqueId val="{00000000-6774-4640-9483-61CF467E10E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52.04</c:v>
                </c:pt>
                <c:pt idx="4">
                  <c:v>47.7</c:v>
                </c:pt>
              </c:numCache>
            </c:numRef>
          </c:val>
          <c:smooth val="0"/>
          <c:extLst>
            <c:ext xmlns:c16="http://schemas.microsoft.com/office/drawing/2014/chart" uri="{C3380CC4-5D6E-409C-BE32-E72D297353CC}">
              <c16:uniqueId val="{00000001-6774-4640-9483-61CF467E10E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7671.34</c:v>
                </c:pt>
                <c:pt idx="4">
                  <c:v>7456.77</c:v>
                </c:pt>
              </c:numCache>
            </c:numRef>
          </c:val>
          <c:extLst>
            <c:ext xmlns:c16="http://schemas.microsoft.com/office/drawing/2014/chart" uri="{C3380CC4-5D6E-409C-BE32-E72D297353CC}">
              <c16:uniqueId val="{00000000-1A72-4690-95C7-656CF17B04A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1575.64</c:v>
                </c:pt>
                <c:pt idx="4">
                  <c:v>1102.01</c:v>
                </c:pt>
              </c:numCache>
            </c:numRef>
          </c:val>
          <c:smooth val="0"/>
          <c:extLst>
            <c:ext xmlns:c16="http://schemas.microsoft.com/office/drawing/2014/chart" uri="{C3380CC4-5D6E-409C-BE32-E72D297353CC}">
              <c16:uniqueId val="{00000001-1A72-4690-95C7-656CF17B04A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62.82</c:v>
                </c:pt>
                <c:pt idx="4">
                  <c:v>57.58</c:v>
                </c:pt>
              </c:numCache>
            </c:numRef>
          </c:val>
          <c:extLst>
            <c:ext xmlns:c16="http://schemas.microsoft.com/office/drawing/2014/chart" uri="{C3380CC4-5D6E-409C-BE32-E72D297353CC}">
              <c16:uniqueId val="{00000000-A7BD-41D5-AE6C-71117561005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73.209999999999994</c:v>
                </c:pt>
                <c:pt idx="4">
                  <c:v>82.55</c:v>
                </c:pt>
              </c:numCache>
            </c:numRef>
          </c:val>
          <c:smooth val="0"/>
          <c:extLst>
            <c:ext xmlns:c16="http://schemas.microsoft.com/office/drawing/2014/chart" uri="{C3380CC4-5D6E-409C-BE32-E72D297353CC}">
              <c16:uniqueId val="{00000001-A7BD-41D5-AE6C-71117561005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239.18</c:v>
                </c:pt>
                <c:pt idx="4">
                  <c:v>260.32</c:v>
                </c:pt>
              </c:numCache>
            </c:numRef>
          </c:val>
          <c:extLst>
            <c:ext xmlns:c16="http://schemas.microsoft.com/office/drawing/2014/chart" uri="{C3380CC4-5D6E-409C-BE32-E72D297353CC}">
              <c16:uniqueId val="{00000000-3A21-4F2C-A9F6-CD9B8F764B1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229.52</c:v>
                </c:pt>
                <c:pt idx="4">
                  <c:v>188.38</c:v>
                </c:pt>
              </c:numCache>
            </c:numRef>
          </c:val>
          <c:smooth val="0"/>
          <c:extLst>
            <c:ext xmlns:c16="http://schemas.microsoft.com/office/drawing/2014/chart" uri="{C3380CC4-5D6E-409C-BE32-E72D297353CC}">
              <c16:uniqueId val="{00000001-3A21-4F2C-A9F6-CD9B8F764B1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K1" zoomScale="55" zoomScaleNormal="55" workbookViewId="0">
      <selection activeCell="CF71" sqref="CF71"/>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2">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2">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1" t="str">
        <f>データ!H6</f>
        <v>広島県　竹原市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2">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Cc2</v>
      </c>
      <c r="X8" s="66"/>
      <c r="Y8" s="66"/>
      <c r="Z8" s="66"/>
      <c r="AA8" s="66"/>
      <c r="AB8" s="66"/>
      <c r="AC8" s="66"/>
      <c r="AD8" s="67" t="str">
        <f>データ!$M$6</f>
        <v>非設置</v>
      </c>
      <c r="AE8" s="67"/>
      <c r="AF8" s="67"/>
      <c r="AG8" s="67"/>
      <c r="AH8" s="67"/>
      <c r="AI8" s="67"/>
      <c r="AJ8" s="67"/>
      <c r="AK8" s="3"/>
      <c r="AL8" s="55">
        <f>データ!S6</f>
        <v>24071</v>
      </c>
      <c r="AM8" s="55"/>
      <c r="AN8" s="55"/>
      <c r="AO8" s="55"/>
      <c r="AP8" s="55"/>
      <c r="AQ8" s="55"/>
      <c r="AR8" s="55"/>
      <c r="AS8" s="55"/>
      <c r="AT8" s="54">
        <f>データ!T6</f>
        <v>118.23</v>
      </c>
      <c r="AU8" s="54"/>
      <c r="AV8" s="54"/>
      <c r="AW8" s="54"/>
      <c r="AX8" s="54"/>
      <c r="AY8" s="54"/>
      <c r="AZ8" s="54"/>
      <c r="BA8" s="54"/>
      <c r="BB8" s="54">
        <f>データ!U6</f>
        <v>203.59</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2">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2">
      <c r="A10" s="2"/>
      <c r="B10" s="54" t="str">
        <f>データ!N6</f>
        <v>-</v>
      </c>
      <c r="C10" s="54"/>
      <c r="D10" s="54"/>
      <c r="E10" s="54"/>
      <c r="F10" s="54"/>
      <c r="G10" s="54"/>
      <c r="H10" s="54"/>
      <c r="I10" s="54">
        <f>データ!O6</f>
        <v>49.6</v>
      </c>
      <c r="J10" s="54"/>
      <c r="K10" s="54"/>
      <c r="L10" s="54"/>
      <c r="M10" s="54"/>
      <c r="N10" s="54"/>
      <c r="O10" s="54"/>
      <c r="P10" s="54">
        <f>データ!P6</f>
        <v>17.73</v>
      </c>
      <c r="Q10" s="54"/>
      <c r="R10" s="54"/>
      <c r="S10" s="54"/>
      <c r="T10" s="54"/>
      <c r="U10" s="54"/>
      <c r="V10" s="54"/>
      <c r="W10" s="54">
        <f>データ!Q6</f>
        <v>90.06</v>
      </c>
      <c r="X10" s="54"/>
      <c r="Y10" s="54"/>
      <c r="Z10" s="54"/>
      <c r="AA10" s="54"/>
      <c r="AB10" s="54"/>
      <c r="AC10" s="54"/>
      <c r="AD10" s="55">
        <f>データ!R6</f>
        <v>2728</v>
      </c>
      <c r="AE10" s="55"/>
      <c r="AF10" s="55"/>
      <c r="AG10" s="55"/>
      <c r="AH10" s="55"/>
      <c r="AI10" s="55"/>
      <c r="AJ10" s="55"/>
      <c r="AK10" s="2"/>
      <c r="AL10" s="55">
        <f>データ!V6</f>
        <v>4237</v>
      </c>
      <c r="AM10" s="55"/>
      <c r="AN10" s="55"/>
      <c r="AO10" s="55"/>
      <c r="AP10" s="55"/>
      <c r="AQ10" s="55"/>
      <c r="AR10" s="55"/>
      <c r="AS10" s="55"/>
      <c r="AT10" s="54">
        <f>データ!W6</f>
        <v>1.1100000000000001</v>
      </c>
      <c r="AU10" s="54"/>
      <c r="AV10" s="54"/>
      <c r="AW10" s="54"/>
      <c r="AX10" s="54"/>
      <c r="AY10" s="54"/>
      <c r="AZ10" s="54"/>
      <c r="BA10" s="54"/>
      <c r="BB10" s="54">
        <f>データ!X6</f>
        <v>3817.12</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2">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E5c+DQ9yVgahucggQvTFCSBkmIzg6nEcoHGFO1LW67oms/6AfSWoiqujbabLNQ74m0KwmF0gR5wf1/2JiS/H9g==" saltValue="z05n9oAPKEJGvcOps+UcU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342033</v>
      </c>
      <c r="D6" s="19">
        <f t="shared" si="3"/>
        <v>46</v>
      </c>
      <c r="E6" s="19">
        <f t="shared" si="3"/>
        <v>17</v>
      </c>
      <c r="F6" s="19">
        <f t="shared" si="3"/>
        <v>1</v>
      </c>
      <c r="G6" s="19">
        <f t="shared" si="3"/>
        <v>0</v>
      </c>
      <c r="H6" s="19" t="str">
        <f t="shared" si="3"/>
        <v>広島県　竹原市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49.6</v>
      </c>
      <c r="P6" s="20">
        <f t="shared" si="3"/>
        <v>17.73</v>
      </c>
      <c r="Q6" s="20">
        <f t="shared" si="3"/>
        <v>90.06</v>
      </c>
      <c r="R6" s="20">
        <f t="shared" si="3"/>
        <v>2728</v>
      </c>
      <c r="S6" s="20">
        <f t="shared" si="3"/>
        <v>24071</v>
      </c>
      <c r="T6" s="20">
        <f t="shared" si="3"/>
        <v>118.23</v>
      </c>
      <c r="U6" s="20">
        <f t="shared" si="3"/>
        <v>203.59</v>
      </c>
      <c r="V6" s="20">
        <f t="shared" si="3"/>
        <v>4237</v>
      </c>
      <c r="W6" s="20">
        <f t="shared" si="3"/>
        <v>1.1100000000000001</v>
      </c>
      <c r="X6" s="20">
        <f t="shared" si="3"/>
        <v>3817.12</v>
      </c>
      <c r="Y6" s="21" t="str">
        <f>IF(Y7="",NA(),Y7)</f>
        <v>-</v>
      </c>
      <c r="Z6" s="21" t="str">
        <f t="shared" ref="Z6:AH6" si="4">IF(Z7="",NA(),Z7)</f>
        <v>-</v>
      </c>
      <c r="AA6" s="21" t="str">
        <f t="shared" si="4"/>
        <v>-</v>
      </c>
      <c r="AB6" s="21">
        <f t="shared" si="4"/>
        <v>99.74</v>
      </c>
      <c r="AC6" s="21">
        <f t="shared" si="4"/>
        <v>100</v>
      </c>
      <c r="AD6" s="21" t="str">
        <f t="shared" si="4"/>
        <v>-</v>
      </c>
      <c r="AE6" s="21" t="str">
        <f t="shared" si="4"/>
        <v>-</v>
      </c>
      <c r="AF6" s="21" t="str">
        <f t="shared" si="4"/>
        <v>-</v>
      </c>
      <c r="AG6" s="21">
        <f t="shared" si="4"/>
        <v>103.94</v>
      </c>
      <c r="AH6" s="21">
        <f t="shared" si="4"/>
        <v>107.08</v>
      </c>
      <c r="AI6" s="20" t="str">
        <f>IF(AI7="","",IF(AI7="-","【-】","【"&amp;SUBSTITUTE(TEXT(AI7,"#,##0.00"),"-","△")&amp;"】"))</f>
        <v>【107.02】</v>
      </c>
      <c r="AJ6" s="21" t="str">
        <f>IF(AJ7="",NA(),AJ7)</f>
        <v>-</v>
      </c>
      <c r="AK6" s="21" t="str">
        <f t="shared" ref="AK6:AS6" si="5">IF(AK7="",NA(),AK7)</f>
        <v>-</v>
      </c>
      <c r="AL6" s="21" t="str">
        <f t="shared" si="5"/>
        <v>-</v>
      </c>
      <c r="AM6" s="21">
        <f t="shared" si="5"/>
        <v>132.08000000000001</v>
      </c>
      <c r="AN6" s="21">
        <f t="shared" si="5"/>
        <v>135.53</v>
      </c>
      <c r="AO6" s="21" t="str">
        <f t="shared" si="5"/>
        <v>-</v>
      </c>
      <c r="AP6" s="21" t="str">
        <f t="shared" si="5"/>
        <v>-</v>
      </c>
      <c r="AQ6" s="21" t="str">
        <f t="shared" si="5"/>
        <v>-</v>
      </c>
      <c r="AR6" s="21">
        <f t="shared" si="5"/>
        <v>43.16</v>
      </c>
      <c r="AS6" s="21">
        <f t="shared" si="5"/>
        <v>45.94</v>
      </c>
      <c r="AT6" s="20" t="str">
        <f>IF(AT7="","",IF(AT7="-","【-】","【"&amp;SUBSTITUTE(TEXT(AT7,"#,##0.00"),"-","△")&amp;"】"))</f>
        <v>【3.09】</v>
      </c>
      <c r="AU6" s="21" t="str">
        <f>IF(AU7="",NA(),AU7)</f>
        <v>-</v>
      </c>
      <c r="AV6" s="21" t="str">
        <f t="shared" ref="AV6:BD6" si="6">IF(AV7="",NA(),AV7)</f>
        <v>-</v>
      </c>
      <c r="AW6" s="21" t="str">
        <f t="shared" si="6"/>
        <v>-</v>
      </c>
      <c r="AX6" s="21">
        <f t="shared" si="6"/>
        <v>16.420000000000002</v>
      </c>
      <c r="AY6" s="21">
        <f t="shared" si="6"/>
        <v>22.31</v>
      </c>
      <c r="AZ6" s="21" t="str">
        <f t="shared" si="6"/>
        <v>-</v>
      </c>
      <c r="BA6" s="21" t="str">
        <f t="shared" si="6"/>
        <v>-</v>
      </c>
      <c r="BB6" s="21" t="str">
        <f t="shared" si="6"/>
        <v>-</v>
      </c>
      <c r="BC6" s="21">
        <f t="shared" si="6"/>
        <v>52.04</v>
      </c>
      <c r="BD6" s="21">
        <f t="shared" si="6"/>
        <v>47.7</v>
      </c>
      <c r="BE6" s="20" t="str">
        <f>IF(BE7="","",IF(BE7="-","【-】","【"&amp;SUBSTITUTE(TEXT(BE7,"#,##0.00"),"-","△")&amp;"】"))</f>
        <v>【71.39】</v>
      </c>
      <c r="BF6" s="21" t="str">
        <f>IF(BF7="",NA(),BF7)</f>
        <v>-</v>
      </c>
      <c r="BG6" s="21" t="str">
        <f t="shared" ref="BG6:BO6" si="7">IF(BG7="",NA(),BG7)</f>
        <v>-</v>
      </c>
      <c r="BH6" s="21" t="str">
        <f t="shared" si="7"/>
        <v>-</v>
      </c>
      <c r="BI6" s="21">
        <f t="shared" si="7"/>
        <v>7671.34</v>
      </c>
      <c r="BJ6" s="21">
        <f t="shared" si="7"/>
        <v>7456.77</v>
      </c>
      <c r="BK6" s="21" t="str">
        <f t="shared" si="7"/>
        <v>-</v>
      </c>
      <c r="BL6" s="21" t="str">
        <f t="shared" si="7"/>
        <v>-</v>
      </c>
      <c r="BM6" s="21" t="str">
        <f t="shared" si="7"/>
        <v>-</v>
      </c>
      <c r="BN6" s="21">
        <f t="shared" si="7"/>
        <v>1575.64</v>
      </c>
      <c r="BO6" s="21">
        <f t="shared" si="7"/>
        <v>1102.01</v>
      </c>
      <c r="BP6" s="20" t="str">
        <f>IF(BP7="","",IF(BP7="-","【-】","【"&amp;SUBSTITUTE(TEXT(BP7,"#,##0.00"),"-","△")&amp;"】"))</f>
        <v>【669.11】</v>
      </c>
      <c r="BQ6" s="21" t="str">
        <f>IF(BQ7="",NA(),BQ7)</f>
        <v>-</v>
      </c>
      <c r="BR6" s="21" t="str">
        <f t="shared" ref="BR6:BZ6" si="8">IF(BR7="",NA(),BR7)</f>
        <v>-</v>
      </c>
      <c r="BS6" s="21" t="str">
        <f t="shared" si="8"/>
        <v>-</v>
      </c>
      <c r="BT6" s="21">
        <f t="shared" si="8"/>
        <v>62.82</v>
      </c>
      <c r="BU6" s="21">
        <f t="shared" si="8"/>
        <v>57.58</v>
      </c>
      <c r="BV6" s="21" t="str">
        <f t="shared" si="8"/>
        <v>-</v>
      </c>
      <c r="BW6" s="21" t="str">
        <f t="shared" si="8"/>
        <v>-</v>
      </c>
      <c r="BX6" s="21" t="str">
        <f t="shared" si="8"/>
        <v>-</v>
      </c>
      <c r="BY6" s="21">
        <f t="shared" si="8"/>
        <v>73.209999999999994</v>
      </c>
      <c r="BZ6" s="21">
        <f t="shared" si="8"/>
        <v>82.55</v>
      </c>
      <c r="CA6" s="20" t="str">
        <f>IF(CA7="","",IF(CA7="-","【-】","【"&amp;SUBSTITUTE(TEXT(CA7,"#,##0.00"),"-","△")&amp;"】"))</f>
        <v>【99.73】</v>
      </c>
      <c r="CB6" s="21" t="str">
        <f>IF(CB7="",NA(),CB7)</f>
        <v>-</v>
      </c>
      <c r="CC6" s="21" t="str">
        <f t="shared" ref="CC6:CK6" si="9">IF(CC7="",NA(),CC7)</f>
        <v>-</v>
      </c>
      <c r="CD6" s="21" t="str">
        <f t="shared" si="9"/>
        <v>-</v>
      </c>
      <c r="CE6" s="21">
        <f t="shared" si="9"/>
        <v>239.18</v>
      </c>
      <c r="CF6" s="21">
        <f t="shared" si="9"/>
        <v>260.32</v>
      </c>
      <c r="CG6" s="21" t="str">
        <f t="shared" si="9"/>
        <v>-</v>
      </c>
      <c r="CH6" s="21" t="str">
        <f t="shared" si="9"/>
        <v>-</v>
      </c>
      <c r="CI6" s="21" t="str">
        <f t="shared" si="9"/>
        <v>-</v>
      </c>
      <c r="CJ6" s="21">
        <f t="shared" si="9"/>
        <v>229.52</v>
      </c>
      <c r="CK6" s="21">
        <f t="shared" si="9"/>
        <v>188.38</v>
      </c>
      <c r="CL6" s="20" t="str">
        <f>IF(CL7="","",IF(CL7="-","【-】","【"&amp;SUBSTITUTE(TEXT(CL7,"#,##0.00"),"-","△")&amp;"】"))</f>
        <v>【134.98】</v>
      </c>
      <c r="CM6" s="21" t="str">
        <f>IF(CM7="",NA(),CM7)</f>
        <v>-</v>
      </c>
      <c r="CN6" s="21" t="str">
        <f t="shared" ref="CN6:CV6" si="10">IF(CN7="",NA(),CN7)</f>
        <v>-</v>
      </c>
      <c r="CO6" s="21" t="str">
        <f t="shared" si="10"/>
        <v>-</v>
      </c>
      <c r="CP6" s="21">
        <f t="shared" si="10"/>
        <v>64.400000000000006</v>
      </c>
      <c r="CQ6" s="21">
        <f t="shared" si="10"/>
        <v>65.900000000000006</v>
      </c>
      <c r="CR6" s="21" t="str">
        <f t="shared" si="10"/>
        <v>-</v>
      </c>
      <c r="CS6" s="21" t="str">
        <f t="shared" si="10"/>
        <v>-</v>
      </c>
      <c r="CT6" s="21" t="str">
        <f t="shared" si="10"/>
        <v>-</v>
      </c>
      <c r="CU6" s="21">
        <f t="shared" si="10"/>
        <v>44.83</v>
      </c>
      <c r="CV6" s="21">
        <f t="shared" si="10"/>
        <v>51.42</v>
      </c>
      <c r="CW6" s="20" t="str">
        <f>IF(CW7="","",IF(CW7="-","【-】","【"&amp;SUBSTITUTE(TEXT(CW7,"#,##0.00"),"-","△")&amp;"】"))</f>
        <v>【59.99】</v>
      </c>
      <c r="CX6" s="21" t="str">
        <f>IF(CX7="",NA(),CX7)</f>
        <v>-</v>
      </c>
      <c r="CY6" s="21" t="str">
        <f t="shared" ref="CY6:DG6" si="11">IF(CY7="",NA(),CY7)</f>
        <v>-</v>
      </c>
      <c r="CZ6" s="21" t="str">
        <f t="shared" si="11"/>
        <v>-</v>
      </c>
      <c r="DA6" s="21">
        <f t="shared" si="11"/>
        <v>83.71</v>
      </c>
      <c r="DB6" s="21">
        <f t="shared" si="11"/>
        <v>87.28</v>
      </c>
      <c r="DC6" s="21" t="str">
        <f t="shared" si="11"/>
        <v>-</v>
      </c>
      <c r="DD6" s="21" t="str">
        <f t="shared" si="11"/>
        <v>-</v>
      </c>
      <c r="DE6" s="21" t="str">
        <f t="shared" si="11"/>
        <v>-</v>
      </c>
      <c r="DF6" s="21">
        <f t="shared" si="11"/>
        <v>60.57</v>
      </c>
      <c r="DG6" s="21">
        <f t="shared" si="11"/>
        <v>81.34</v>
      </c>
      <c r="DH6" s="20" t="str">
        <f>IF(DH7="","",IF(DH7="-","【-】","【"&amp;SUBSTITUTE(TEXT(DH7,"#,##0.00"),"-","△")&amp;"】"))</f>
        <v>【95.72】</v>
      </c>
      <c r="DI6" s="21" t="str">
        <f>IF(DI7="",NA(),DI7)</f>
        <v>-</v>
      </c>
      <c r="DJ6" s="21" t="str">
        <f t="shared" ref="DJ6:DR6" si="12">IF(DJ7="",NA(),DJ7)</f>
        <v>-</v>
      </c>
      <c r="DK6" s="21" t="str">
        <f t="shared" si="12"/>
        <v>-</v>
      </c>
      <c r="DL6" s="21">
        <f t="shared" si="12"/>
        <v>3.92</v>
      </c>
      <c r="DM6" s="21">
        <f t="shared" si="12"/>
        <v>7.86</v>
      </c>
      <c r="DN6" s="21" t="str">
        <f t="shared" si="12"/>
        <v>-</v>
      </c>
      <c r="DO6" s="21" t="str">
        <f t="shared" si="12"/>
        <v>-</v>
      </c>
      <c r="DP6" s="21" t="str">
        <f t="shared" si="12"/>
        <v>-</v>
      </c>
      <c r="DQ6" s="21">
        <f t="shared" si="12"/>
        <v>7.48</v>
      </c>
      <c r="DR6" s="21">
        <f t="shared" si="12"/>
        <v>14.65</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1">
        <f t="shared" si="13"/>
        <v>0.1</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0.06</v>
      </c>
      <c r="EN6" s="21">
        <f t="shared" si="14"/>
        <v>0.14000000000000001</v>
      </c>
      <c r="EO6" s="20" t="str">
        <f>IF(EO7="","",IF(EO7="-","【-】","【"&amp;SUBSTITUTE(TEXT(EO7,"#,##0.00"),"-","△")&amp;"】"))</f>
        <v>【0.24】</v>
      </c>
    </row>
    <row r="7" spans="1:148" s="22" customFormat="1" x14ac:dyDescent="0.2">
      <c r="A7" s="14"/>
      <c r="B7" s="23">
        <v>2021</v>
      </c>
      <c r="C7" s="23">
        <v>342033</v>
      </c>
      <c r="D7" s="23">
        <v>46</v>
      </c>
      <c r="E7" s="23">
        <v>17</v>
      </c>
      <c r="F7" s="23">
        <v>1</v>
      </c>
      <c r="G7" s="23">
        <v>0</v>
      </c>
      <c r="H7" s="23" t="s">
        <v>96</v>
      </c>
      <c r="I7" s="23" t="s">
        <v>97</v>
      </c>
      <c r="J7" s="23" t="s">
        <v>98</v>
      </c>
      <c r="K7" s="23" t="s">
        <v>99</v>
      </c>
      <c r="L7" s="23" t="s">
        <v>100</v>
      </c>
      <c r="M7" s="23" t="s">
        <v>101</v>
      </c>
      <c r="N7" s="24" t="s">
        <v>102</v>
      </c>
      <c r="O7" s="24">
        <v>49.6</v>
      </c>
      <c r="P7" s="24">
        <v>17.73</v>
      </c>
      <c r="Q7" s="24">
        <v>90.06</v>
      </c>
      <c r="R7" s="24">
        <v>2728</v>
      </c>
      <c r="S7" s="24">
        <v>24071</v>
      </c>
      <c r="T7" s="24">
        <v>118.23</v>
      </c>
      <c r="U7" s="24">
        <v>203.59</v>
      </c>
      <c r="V7" s="24">
        <v>4237</v>
      </c>
      <c r="W7" s="24">
        <v>1.1100000000000001</v>
      </c>
      <c r="X7" s="24">
        <v>3817.12</v>
      </c>
      <c r="Y7" s="24" t="s">
        <v>102</v>
      </c>
      <c r="Z7" s="24" t="s">
        <v>102</v>
      </c>
      <c r="AA7" s="24" t="s">
        <v>102</v>
      </c>
      <c r="AB7" s="24">
        <v>99.74</v>
      </c>
      <c r="AC7" s="24">
        <v>100</v>
      </c>
      <c r="AD7" s="24" t="s">
        <v>102</v>
      </c>
      <c r="AE7" s="24" t="s">
        <v>102</v>
      </c>
      <c r="AF7" s="24" t="s">
        <v>102</v>
      </c>
      <c r="AG7" s="24">
        <v>103.94</v>
      </c>
      <c r="AH7" s="24">
        <v>107.08</v>
      </c>
      <c r="AI7" s="24">
        <v>107.02</v>
      </c>
      <c r="AJ7" s="24" t="s">
        <v>102</v>
      </c>
      <c r="AK7" s="24" t="s">
        <v>102</v>
      </c>
      <c r="AL7" s="24" t="s">
        <v>102</v>
      </c>
      <c r="AM7" s="24">
        <v>132.08000000000001</v>
      </c>
      <c r="AN7" s="24">
        <v>135.53</v>
      </c>
      <c r="AO7" s="24" t="s">
        <v>102</v>
      </c>
      <c r="AP7" s="24" t="s">
        <v>102</v>
      </c>
      <c r="AQ7" s="24" t="s">
        <v>102</v>
      </c>
      <c r="AR7" s="24">
        <v>43.16</v>
      </c>
      <c r="AS7" s="24">
        <v>45.94</v>
      </c>
      <c r="AT7" s="24">
        <v>3.09</v>
      </c>
      <c r="AU7" s="24" t="s">
        <v>102</v>
      </c>
      <c r="AV7" s="24" t="s">
        <v>102</v>
      </c>
      <c r="AW7" s="24" t="s">
        <v>102</v>
      </c>
      <c r="AX7" s="24">
        <v>16.420000000000002</v>
      </c>
      <c r="AY7" s="24">
        <v>22.31</v>
      </c>
      <c r="AZ7" s="24" t="s">
        <v>102</v>
      </c>
      <c r="BA7" s="24" t="s">
        <v>102</v>
      </c>
      <c r="BB7" s="24" t="s">
        <v>102</v>
      </c>
      <c r="BC7" s="24">
        <v>52.04</v>
      </c>
      <c r="BD7" s="24">
        <v>47.7</v>
      </c>
      <c r="BE7" s="24">
        <v>71.39</v>
      </c>
      <c r="BF7" s="24" t="s">
        <v>102</v>
      </c>
      <c r="BG7" s="24" t="s">
        <v>102</v>
      </c>
      <c r="BH7" s="24" t="s">
        <v>102</v>
      </c>
      <c r="BI7" s="24">
        <v>7671.34</v>
      </c>
      <c r="BJ7" s="24">
        <v>7456.77</v>
      </c>
      <c r="BK7" s="24" t="s">
        <v>102</v>
      </c>
      <c r="BL7" s="24" t="s">
        <v>102</v>
      </c>
      <c r="BM7" s="24" t="s">
        <v>102</v>
      </c>
      <c r="BN7" s="24">
        <v>1575.64</v>
      </c>
      <c r="BO7" s="24">
        <v>1102.01</v>
      </c>
      <c r="BP7" s="24">
        <v>669.11</v>
      </c>
      <c r="BQ7" s="24" t="s">
        <v>102</v>
      </c>
      <c r="BR7" s="24" t="s">
        <v>102</v>
      </c>
      <c r="BS7" s="24" t="s">
        <v>102</v>
      </c>
      <c r="BT7" s="24">
        <v>62.82</v>
      </c>
      <c r="BU7" s="24">
        <v>57.58</v>
      </c>
      <c r="BV7" s="24" t="s">
        <v>102</v>
      </c>
      <c r="BW7" s="24" t="s">
        <v>102</v>
      </c>
      <c r="BX7" s="24" t="s">
        <v>102</v>
      </c>
      <c r="BY7" s="24">
        <v>73.209999999999994</v>
      </c>
      <c r="BZ7" s="24">
        <v>82.55</v>
      </c>
      <c r="CA7" s="24">
        <v>99.73</v>
      </c>
      <c r="CB7" s="24" t="s">
        <v>102</v>
      </c>
      <c r="CC7" s="24" t="s">
        <v>102</v>
      </c>
      <c r="CD7" s="24" t="s">
        <v>102</v>
      </c>
      <c r="CE7" s="24">
        <v>239.18</v>
      </c>
      <c r="CF7" s="24">
        <v>260.32</v>
      </c>
      <c r="CG7" s="24" t="s">
        <v>102</v>
      </c>
      <c r="CH7" s="24" t="s">
        <v>102</v>
      </c>
      <c r="CI7" s="24" t="s">
        <v>102</v>
      </c>
      <c r="CJ7" s="24">
        <v>229.52</v>
      </c>
      <c r="CK7" s="24">
        <v>188.38</v>
      </c>
      <c r="CL7" s="24">
        <v>134.97999999999999</v>
      </c>
      <c r="CM7" s="24" t="s">
        <v>102</v>
      </c>
      <c r="CN7" s="24" t="s">
        <v>102</v>
      </c>
      <c r="CO7" s="24" t="s">
        <v>102</v>
      </c>
      <c r="CP7" s="24">
        <v>64.400000000000006</v>
      </c>
      <c r="CQ7" s="24">
        <v>65.900000000000006</v>
      </c>
      <c r="CR7" s="24" t="s">
        <v>102</v>
      </c>
      <c r="CS7" s="24" t="s">
        <v>102</v>
      </c>
      <c r="CT7" s="24" t="s">
        <v>102</v>
      </c>
      <c r="CU7" s="24">
        <v>44.83</v>
      </c>
      <c r="CV7" s="24">
        <v>51.42</v>
      </c>
      <c r="CW7" s="24">
        <v>59.99</v>
      </c>
      <c r="CX7" s="24" t="s">
        <v>102</v>
      </c>
      <c r="CY7" s="24" t="s">
        <v>102</v>
      </c>
      <c r="CZ7" s="24" t="s">
        <v>102</v>
      </c>
      <c r="DA7" s="24">
        <v>83.71</v>
      </c>
      <c r="DB7" s="24">
        <v>87.28</v>
      </c>
      <c r="DC7" s="24" t="s">
        <v>102</v>
      </c>
      <c r="DD7" s="24" t="s">
        <v>102</v>
      </c>
      <c r="DE7" s="24" t="s">
        <v>102</v>
      </c>
      <c r="DF7" s="24">
        <v>60.57</v>
      </c>
      <c r="DG7" s="24">
        <v>81.34</v>
      </c>
      <c r="DH7" s="24">
        <v>95.72</v>
      </c>
      <c r="DI7" s="24" t="s">
        <v>102</v>
      </c>
      <c r="DJ7" s="24" t="s">
        <v>102</v>
      </c>
      <c r="DK7" s="24" t="s">
        <v>102</v>
      </c>
      <c r="DL7" s="24">
        <v>3.92</v>
      </c>
      <c r="DM7" s="24">
        <v>7.86</v>
      </c>
      <c r="DN7" s="24" t="s">
        <v>102</v>
      </c>
      <c r="DO7" s="24" t="s">
        <v>102</v>
      </c>
      <c r="DP7" s="24" t="s">
        <v>102</v>
      </c>
      <c r="DQ7" s="24">
        <v>7.48</v>
      </c>
      <c r="DR7" s="24">
        <v>14.65</v>
      </c>
      <c r="DS7" s="24">
        <v>38.17</v>
      </c>
      <c r="DT7" s="24" t="s">
        <v>102</v>
      </c>
      <c r="DU7" s="24" t="s">
        <v>102</v>
      </c>
      <c r="DV7" s="24" t="s">
        <v>102</v>
      </c>
      <c r="DW7" s="24">
        <v>0</v>
      </c>
      <c r="DX7" s="24">
        <v>0</v>
      </c>
      <c r="DY7" s="24" t="s">
        <v>102</v>
      </c>
      <c r="DZ7" s="24" t="s">
        <v>102</v>
      </c>
      <c r="EA7" s="24" t="s">
        <v>102</v>
      </c>
      <c r="EB7" s="24">
        <v>0</v>
      </c>
      <c r="EC7" s="24">
        <v>0.1</v>
      </c>
      <c r="ED7" s="24">
        <v>6.54</v>
      </c>
      <c r="EE7" s="24" t="s">
        <v>102</v>
      </c>
      <c r="EF7" s="24" t="s">
        <v>102</v>
      </c>
      <c r="EG7" s="24" t="s">
        <v>102</v>
      </c>
      <c r="EH7" s="24">
        <v>0</v>
      </c>
      <c r="EI7" s="24">
        <v>0</v>
      </c>
      <c r="EJ7" s="24" t="s">
        <v>102</v>
      </c>
      <c r="EK7" s="24" t="s">
        <v>102</v>
      </c>
      <c r="EL7" s="24" t="s">
        <v>102</v>
      </c>
      <c r="EM7" s="24">
        <v>0.06</v>
      </c>
      <c r="EN7" s="24">
        <v>0.14000000000000001</v>
      </c>
      <c r="EO7" s="24">
        <v>0.24</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濱岡 晃太</cp:lastModifiedBy>
  <dcterms:created xsi:type="dcterms:W3CDTF">2023-01-12T23:33:59Z</dcterms:created>
  <dcterms:modified xsi:type="dcterms:W3CDTF">2023-01-18T23:50:39Z</dcterms:modified>
  <cp:category/>
</cp:coreProperties>
</file>