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72.19.0.15\02経営企画課\01企画広報G\03_経営分析\◆04 経営分析\01 経営比較分析表（水道・公共下水・特環）\R03_経営比較分析表\02　回答\"/>
    </mc:Choice>
  </mc:AlternateContent>
  <xr:revisionPtr revIDLastSave="0" documentId="13_ncr:1_{E2909EA7-A8D3-45DC-9FA9-6FB4434C150C}" xr6:coauthVersionLast="36" xr6:coauthVersionMax="36" xr10:uidLastSave="{00000000-0000-0000-0000-000000000000}"/>
  <workbookProtection workbookAlgorithmName="SHA-512" workbookHashValue="FpJG2Gg6I+41HBaasWmaKD0e9VTo61Qu6o0fUp/Lm50Xpkhlvr+WUJNc3otTAiVF5w0Cp2y8W4Ul1D5axBr/uA==" workbookSaltValue="VeaHwHePxKeHA7mUpjU8+Q=="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H85" i="4"/>
  <c r="G85" i="4"/>
  <c r="E85" i="4"/>
  <c r="BB10" i="4"/>
  <c r="AD10" i="4"/>
  <c r="W10" i="4"/>
  <c r="P10" i="4"/>
  <c r="B10" i="4"/>
  <c r="BB8" i="4"/>
  <c r="AT8" i="4"/>
  <c r="AD8" i="4"/>
  <c r="W8" i="4"/>
  <c r="B8" i="4"/>
  <c r="B6" i="4"/>
</calcChain>
</file>

<file path=xl/sharedStrings.xml><?xml version="1.0" encoding="utf-8"?>
<sst xmlns="http://schemas.openxmlformats.org/spreadsheetml/2006/main" count="231" uniqueCount="118">
  <si>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</si>
  <si>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</si>
  <si>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</si>
  <si>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</si>
  <si>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</si>
  <si>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</si>
  <si>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</si>
  <si>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</si>
  <si>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</si>
  <si>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</si>
  <si>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</si>
  <si>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</si>
  <si>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</si>
  <si>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</si>
  <si>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</si>
  <si>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</si>
  <si>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</si>
  <si>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</si>
  <si>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</si>
  <si>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</si>
  <si>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</si>
  <si>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</si>
  <si>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</si>
  <si>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</si>
  <si>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</si>
  <si>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</si>
  <si>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</si>
  <si>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</si>
  <si>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</si>
  <si>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</si>
  <si>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</si>
  <si>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</si>
  <si>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</si>
  <si>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</si>
  <si>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</si>
  <si>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</si>
  <si>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</si>
  <si>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</si>
  <si>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</si>
  <si>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</si>
  <si>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</si>
  <si>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</si>
  <si>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</si>
  <si>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</si>
  <si>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</si>
  <si>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</si>
  <si>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</si>
  <si>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</si>
  <si>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</si>
  <si>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</si>
  <si>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</si>
  <si>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</si>
  <si>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</si>
  <si>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</si>
  <si>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</si>
  <si>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</si>
  <si>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</si>
  <si>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</si>
  <si>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</si>
  <si>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</si>
  <si>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</si>
  <si>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</si>
  <si>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</si>
  <si>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</si>
  <si>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</si>
  <si>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</si>
  <si>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</si>
  <si>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</si>
  <si>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</si>
  <si>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</si>
  <si>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</si>
  <si>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</si>
  <si>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</si>
  <si>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</si>
  <si>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</si>
  <si>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</si>
  <si>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</si>
  <si>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</si>
  <si>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</si>
  <si>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</si>
  <si>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</si>
  <si>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</si>
  <si>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</si>
  <si>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</si>
  <si>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</si>
  <si>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</si>
  <si>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</si>
  <si>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</si>
  <si>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</si>
  <si>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</si>
  <si>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</si>
  <si>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</si>
  <si>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</si>
  <si>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</si>
  <si>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</si>
  <si>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</si>
  <si>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</si>
  <si>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</si>
  <si>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</si>
  <si>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公共下水道</t>
  </si>
  <si>
    <t>Ac1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</si>
  <si>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</si>
  <si>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</si>
  <si>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</si>
  <si>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</si>
  <si>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</si>
  <si>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</si>
  <si>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</si>
  <si>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</si>
  <si>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</si>
  <si>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</si>
  <si>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</si>
  <si>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</si>
  <si>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</si>
  <si>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</si>
  <si>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「①有形固定資産減価償却率」
　昭和37年の供用開始から60年が経過していることから，類似団体平均値と比べ数値が高く，老朽化が進んでいることを示しています。
「②管渠老朽化率，③管渠改善率」
　現在は，施設のライフサイクルコストを勘案した更新又は改築による延命化を進めていますが，昭和40年代に，普及に重点をおいて整備した管渠が更新時期を迎え，②管渠老朽化率は悪化しました。
　更新には，長い年月と多額の費用が必要となることから，中長期的な収支バランスを保ちながら，適切な維持管理や改築更新による適正な資産管理に努めます。</t>
    <rPh sb="2" eb="13">
      <t>ユウケイコテイシサンゲンカショウキャクリツ</t>
    </rPh>
    <rPh sb="16" eb="18">
      <t>ショウワ</t>
    </rPh>
    <rPh sb="20" eb="21">
      <t>ネン</t>
    </rPh>
    <rPh sb="22" eb="24">
      <t>キョウヨウ</t>
    </rPh>
    <rPh sb="24" eb="26">
      <t>カイシ</t>
    </rPh>
    <rPh sb="30" eb="31">
      <t>ネン</t>
    </rPh>
    <rPh sb="32" eb="34">
      <t>ケイカ</t>
    </rPh>
    <rPh sb="43" eb="45">
      <t>ルイジ</t>
    </rPh>
    <rPh sb="45" eb="47">
      <t>ダンタイ</t>
    </rPh>
    <rPh sb="47" eb="50">
      <t>ヘイキンチ</t>
    </rPh>
    <rPh sb="51" eb="52">
      <t>クラ</t>
    </rPh>
    <rPh sb="53" eb="55">
      <t>スウチ</t>
    </rPh>
    <rPh sb="56" eb="57">
      <t>タカ</t>
    </rPh>
    <rPh sb="59" eb="62">
      <t>ロウキュウカ</t>
    </rPh>
    <rPh sb="63" eb="64">
      <t>スス</t>
    </rPh>
    <rPh sb="71" eb="72">
      <t>シメ</t>
    </rPh>
    <rPh sb="81" eb="83">
      <t>カンキョ</t>
    </rPh>
    <rPh sb="83" eb="86">
      <t>ロウキュウカ</t>
    </rPh>
    <rPh sb="86" eb="87">
      <t>リツ</t>
    </rPh>
    <rPh sb="89" eb="91">
      <t>カンキョ</t>
    </rPh>
    <rPh sb="91" eb="93">
      <t>カイゼン</t>
    </rPh>
    <rPh sb="93" eb="94">
      <t>リツ</t>
    </rPh>
    <rPh sb="97" eb="99">
      <t>ゲンザイ</t>
    </rPh>
    <rPh sb="101" eb="103">
      <t>シセツ</t>
    </rPh>
    <rPh sb="115" eb="117">
      <t>カンアン</t>
    </rPh>
    <rPh sb="119" eb="121">
      <t>コウシン</t>
    </rPh>
    <rPh sb="121" eb="122">
      <t>マタ</t>
    </rPh>
    <rPh sb="123" eb="125">
      <t>カイチク</t>
    </rPh>
    <rPh sb="128" eb="130">
      <t>エンメイ</t>
    </rPh>
    <rPh sb="130" eb="131">
      <t>カ</t>
    </rPh>
    <rPh sb="132" eb="133">
      <t>スス</t>
    </rPh>
    <rPh sb="140" eb="142">
      <t>ショウワ</t>
    </rPh>
    <rPh sb="144" eb="145">
      <t>ネン</t>
    </rPh>
    <rPh sb="145" eb="146">
      <t>ダイ</t>
    </rPh>
    <rPh sb="148" eb="150">
      <t>フキュウ</t>
    </rPh>
    <rPh sb="151" eb="153">
      <t>ジュウテン</t>
    </rPh>
    <rPh sb="157" eb="159">
      <t>セイビ</t>
    </rPh>
    <rPh sb="161" eb="163">
      <t>カンキョ</t>
    </rPh>
    <rPh sb="164" eb="166">
      <t>コウシン</t>
    </rPh>
    <rPh sb="166" eb="168">
      <t>ジキ</t>
    </rPh>
    <rPh sb="169" eb="170">
      <t>ムカ</t>
    </rPh>
    <rPh sb="180" eb="182">
      <t>アッカ</t>
    </rPh>
    <rPh sb="189" eb="191">
      <t>コウシン</t>
    </rPh>
    <rPh sb="194" eb="195">
      <t>ナガ</t>
    </rPh>
    <rPh sb="196" eb="198">
      <t>ネンゲツ</t>
    </rPh>
    <rPh sb="199" eb="201">
      <t>タガク</t>
    </rPh>
    <rPh sb="202" eb="204">
      <t>ヒヨウ</t>
    </rPh>
    <rPh sb="205" eb="207">
      <t>ヒツヨウ</t>
    </rPh>
    <rPh sb="215" eb="219">
      <t>チュウチョウキテキ</t>
    </rPh>
    <rPh sb="220" eb="222">
      <t>シュウシ</t>
    </rPh>
    <rPh sb="227" eb="228">
      <t>タモ</t>
    </rPh>
    <rPh sb="233" eb="235">
      <t>テキセツ</t>
    </rPh>
    <rPh sb="236" eb="238">
      <t>イジ</t>
    </rPh>
    <rPh sb="238" eb="240">
      <t>カンリ</t>
    </rPh>
    <rPh sb="241" eb="243">
      <t>カイチク</t>
    </rPh>
    <rPh sb="243" eb="245">
      <t>コウシン</t>
    </rPh>
    <rPh sb="248" eb="250">
      <t>テキセイ</t>
    </rPh>
    <rPh sb="251" eb="253">
      <t>シサン</t>
    </rPh>
    <rPh sb="253" eb="255">
      <t>カンリ</t>
    </rPh>
    <rPh sb="256" eb="257">
      <t>ツト</t>
    </rPh>
    <phoneticPr fontId="4"/>
  </si>
  <si>
    <t>　本市では平成30年度まで，中長期的な視点に立って策定した，呉市上下水道ビジョン及び前期経営計画に基づき事業を推進してきました。
　令和元年度に前期経営計画の成果目標の達成状況を把握する等分析を行い，計画期間を令和２年度から令和５年度までの４年間とする後期経営計画を策定しました。また，財政推計では，令和２年度から令和５年度までの４年間の総額で資金不足が見込まれるため，令和２年４月に使用料改定を行いました。
　</t>
    <rPh sb="172" eb="174">
      <t>シキン</t>
    </rPh>
    <rPh sb="174" eb="176">
      <t>ブソク</t>
    </rPh>
    <rPh sb="192" eb="195">
      <t>シヨウリョウ</t>
    </rPh>
    <phoneticPr fontId="4"/>
  </si>
  <si>
    <r>
      <rPr>
        <sz val="11"/>
        <rFont val="ＭＳ ゴシック"/>
        <family val="3"/>
        <charset val="128"/>
      </rPr>
      <t>「①経常収支比率，②累積欠損金比率，⑤経費回収率」
　①，⑤は，令和２年度の使用料改定の効果により大きく改善しました。黒字を示す100％を常に超えており，累積欠損金の発生もないため，健全経営を維持しています。</t>
    </r>
    <r>
      <rPr>
        <sz val="11"/>
        <color rgb="FFFF0000"/>
        <rFont val="ＭＳ ゴシック"/>
        <family val="3"/>
        <charset val="128"/>
      </rPr>
      <t xml:space="preserve">
</t>
    </r>
    <r>
      <rPr>
        <sz val="11"/>
        <rFont val="ＭＳ ゴシック"/>
        <family val="3"/>
        <charset val="128"/>
      </rPr>
      <t>「③流動比率」
　流動比率が100%を下回っていますが，令和２年度の使用料改定により以前よりも改善しています。　</t>
    </r>
    <r>
      <rPr>
        <sz val="11"/>
        <color rgb="FFFF0000"/>
        <rFont val="ＭＳ ゴシック"/>
        <family val="3"/>
        <charset val="128"/>
      </rPr>
      <t xml:space="preserve"> 
</t>
    </r>
    <r>
      <rPr>
        <sz val="11"/>
        <rFont val="ＭＳ ゴシック"/>
        <family val="3"/>
        <charset val="128"/>
      </rPr>
      <t>「④企業債残高対事業規模比率」</t>
    </r>
    <r>
      <rPr>
        <sz val="11"/>
        <color rgb="FFFF0000"/>
        <rFont val="ＭＳ ゴシック"/>
        <family val="3"/>
        <charset val="128"/>
      </rPr>
      <t xml:space="preserve">
　</t>
    </r>
    <r>
      <rPr>
        <sz val="11"/>
        <rFont val="ＭＳ ゴシック"/>
        <family val="3"/>
        <charset val="128"/>
      </rPr>
      <t>主に分子である企業債残高の減少により,着実に減少しています。</t>
    </r>
    <r>
      <rPr>
        <sz val="11"/>
        <color rgb="FFFF0000"/>
        <rFont val="ＭＳ ゴシック"/>
        <family val="3"/>
        <charset val="128"/>
      </rPr>
      <t xml:space="preserve">
</t>
    </r>
    <r>
      <rPr>
        <sz val="11"/>
        <rFont val="ＭＳ ゴシック"/>
        <family val="3"/>
        <charset val="128"/>
      </rPr>
      <t>「⑥汚水処理原価」
　年度間でばらつきはありますが,主に分母である有収水量の減少により,近年は増加傾向にあります。</t>
    </r>
    <r>
      <rPr>
        <sz val="11"/>
        <color rgb="FFFF0000"/>
        <rFont val="ＭＳ ゴシック"/>
        <family val="3"/>
        <charset val="128"/>
      </rPr>
      <t xml:space="preserve">
</t>
    </r>
    <r>
      <rPr>
        <sz val="11"/>
        <rFont val="ＭＳ ゴシック"/>
        <family val="3"/>
        <charset val="128"/>
      </rPr>
      <t xml:space="preserve">「⑦施設利用率」
　施設能力は一定ですが，晴天時汚水処理水量の増により，近年は増加傾向となっています。
「⑧水洗化率」
　類似団体平均値と比べて高い水準となっており，水洗化率向上の取組が功を奏しています。
</t>
    </r>
    <r>
      <rPr>
        <sz val="11"/>
        <color rgb="FFFF0000"/>
        <rFont val="ＭＳ ゴシック"/>
        <family val="3"/>
        <charset val="128"/>
      </rPr>
      <t>　</t>
    </r>
    <r>
      <rPr>
        <sz val="11"/>
        <rFont val="ＭＳ ゴシック"/>
        <family val="3"/>
        <charset val="128"/>
      </rPr>
      <t xml:space="preserve">
　海まで張り出した山塊によって分断された地域ごとに下水処理場が必要な本市の特性により，特に処汚水処理原価が類似団体と比較し高くなっています。　
　</t>
    </r>
    <rPh sb="2" eb="4">
      <t>ケイジョウ</t>
    </rPh>
    <rPh sb="4" eb="6">
      <t>シュウシ</t>
    </rPh>
    <rPh sb="6" eb="8">
      <t>ヒリツ</t>
    </rPh>
    <rPh sb="10" eb="12">
      <t>ルイセキ</t>
    </rPh>
    <rPh sb="12" eb="15">
      <t>ケッソンキン</t>
    </rPh>
    <rPh sb="15" eb="17">
      <t>ヒリツ</t>
    </rPh>
    <rPh sb="69" eb="70">
      <t>ツネ</t>
    </rPh>
    <rPh sb="94" eb="96">
      <t>ルイセキ</t>
    </rPh>
    <rPh sb="96" eb="99">
      <t>ケッソンキン</t>
    </rPh>
    <rPh sb="100" eb="102">
      <t>ハッセイ</t>
    </rPh>
    <rPh sb="113" eb="115">
      <t>ヒリツ</t>
    </rPh>
    <rPh sb="117" eb="119">
      <t>キギョウ</t>
    </rPh>
    <rPh sb="119" eb="120">
      <t>サイ</t>
    </rPh>
    <rPh sb="120" eb="122">
      <t>ザンダカ</t>
    </rPh>
    <rPh sb="122" eb="123">
      <t>タイ</t>
    </rPh>
    <rPh sb="123" eb="125">
      <t>ジギョウ</t>
    </rPh>
    <rPh sb="133" eb="135">
      <t>レイワ</t>
    </rPh>
    <rPh sb="136" eb="138">
      <t>ネンド</t>
    </rPh>
    <rPh sb="139" eb="142">
      <t>シヨウリョウ</t>
    </rPh>
    <rPh sb="142" eb="144">
      <t>カイテイ</t>
    </rPh>
    <rPh sb="147" eb="149">
      <t>イゼン</t>
    </rPh>
    <rPh sb="152" eb="154">
      <t>カイゼン</t>
    </rPh>
    <rPh sb="180" eb="181">
      <t>オモ</t>
    </rPh>
    <rPh sb="182" eb="184">
      <t>ブンシ</t>
    </rPh>
    <rPh sb="187" eb="190">
      <t>キギョウサイ</t>
    </rPh>
    <rPh sb="190" eb="192">
      <t>ザンダカ</t>
    </rPh>
    <rPh sb="193" eb="195">
      <t>ゲンショウ</t>
    </rPh>
    <rPh sb="199" eb="201">
      <t>チャクジツ</t>
    </rPh>
    <rPh sb="202" eb="204">
      <t>ゲンショウ</t>
    </rPh>
    <rPh sb="222" eb="224">
      <t>ネンド</t>
    </rPh>
    <rPh sb="224" eb="225">
      <t>カン</t>
    </rPh>
    <rPh sb="237" eb="238">
      <t>オモ</t>
    </rPh>
    <rPh sb="239" eb="241">
      <t>ブンボ</t>
    </rPh>
    <rPh sb="270" eb="272">
      <t>ネンネン</t>
    </rPh>
    <rPh sb="272" eb="274">
      <t>ユウシュウ</t>
    </rPh>
    <rPh sb="274" eb="276">
      <t>スイリョウ</t>
    </rPh>
    <rPh sb="278" eb="280">
      <t>ゲンショウ</t>
    </rPh>
    <rPh sb="280" eb="281">
      <t>トウ</t>
    </rPh>
    <rPh sb="284" eb="286">
      <t>アッカ</t>
    </rPh>
    <rPh sb="293" eb="295">
      <t>ヨソウ</t>
    </rPh>
    <rPh sb="300" eb="301">
      <t>ゾウ</t>
    </rPh>
    <rPh sb="302" eb="304">
      <t>シセツ</t>
    </rPh>
    <rPh sb="304" eb="306">
      <t>リヨウ</t>
    </rPh>
    <rPh sb="306" eb="307">
      <t>リツ</t>
    </rPh>
    <rPh sb="311" eb="313">
      <t>ノウリョク</t>
    </rPh>
    <rPh sb="314" eb="316">
      <t>イッテイ</t>
    </rPh>
    <rPh sb="323" eb="324">
      <t>ジ</t>
    </rPh>
    <rPh sb="324" eb="326">
      <t>オスイ</t>
    </rPh>
    <rPh sb="329" eb="331">
      <t>スイリョウ</t>
    </rPh>
    <rPh sb="332" eb="333">
      <t>ゲン</t>
    </rPh>
    <rPh sb="334" eb="337">
      <t>ヘイキンチ</t>
    </rPh>
    <rPh sb="345" eb="347">
      <t>ケイコウ</t>
    </rPh>
    <rPh sb="357" eb="360">
      <t>スイセンカ</t>
    </rPh>
    <rPh sb="360" eb="361">
      <t>リツ</t>
    </rPh>
    <rPh sb="363" eb="367">
      <t>ルイジダンタイ</t>
    </rPh>
    <rPh sb="368" eb="370">
      <t>ヒカク</t>
    </rPh>
    <rPh sb="372" eb="373">
      <t>タカ</t>
    </rPh>
    <rPh sb="374" eb="375">
      <t>アタイ</t>
    </rPh>
    <rPh sb="382" eb="385">
      <t>スイセンカ</t>
    </rPh>
    <rPh sb="385" eb="386">
      <t>リツ</t>
    </rPh>
    <rPh sb="386" eb="388">
      <t>コウジョウ</t>
    </rPh>
    <rPh sb="389" eb="391">
      <t>トリクミ</t>
    </rPh>
    <rPh sb="392" eb="393">
      <t>コウ</t>
    </rPh>
    <rPh sb="394" eb="395">
      <t>ソウ</t>
    </rPh>
    <rPh sb="405" eb="406">
      <t>ウミ</t>
    </rPh>
    <rPh sb="408" eb="409">
      <t>ハ</t>
    </rPh>
    <rPh sb="410" eb="411">
      <t>ダ</t>
    </rPh>
    <rPh sb="413" eb="415">
      <t>サンカイ</t>
    </rPh>
    <rPh sb="419" eb="421">
      <t>ブンダン</t>
    </rPh>
    <rPh sb="424" eb="426">
      <t>チイキ</t>
    </rPh>
    <rPh sb="429" eb="431">
      <t>ゲスイ</t>
    </rPh>
    <rPh sb="431" eb="434">
      <t>ショリジョウ</t>
    </rPh>
    <rPh sb="435" eb="437">
      <t>ヒツヨウ</t>
    </rPh>
    <rPh sb="438" eb="440">
      <t>ホンシ</t>
    </rPh>
    <rPh sb="441" eb="443">
      <t>トクセイトク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</si>
</sst>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0.06</c:v>
                </c:pt>
                <c:pt idx="1">
                  <c:v>0.08</c:v>
                </c:pt>
                <c:pt idx="2">
                  <c:v>0.16</c:v>
                </c:pt>
                <c:pt idx="3">
                  <c:v>0.16</c:v>
                </c:pt>
                <c:pt idx="4">
                  <c:v>0.06</c:v>
                </c:pt>
              </c:numCache>
            </c:numRef>
          </c:val>
          <c:extLst>
            <c:ext xmlns:c16="http://schemas.microsoft.com/office/drawing/2014/chart" uri="{C3380CC4-5D6E-409C-BE32-E72D297353CC}">
              <c16:uniqueId val="{00000000-9B49-471D-9E96-5E2CCEA88B7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0.21</c:v>
                </c:pt>
                <c:pt idx="2">
                  <c:v>0.19</c:v>
                </c:pt>
                <c:pt idx="3">
                  <c:v>0.19</c:v>
                </c:pt>
                <c:pt idx="4">
                  <c:v>0.19</c:v>
                </c:pt>
              </c:numCache>
            </c:numRef>
          </c:val>
          <c:smooth val="0"/>
          <c:extLst>
            <c:ext xmlns:c16="http://schemas.microsoft.com/office/drawing/2014/chart" uri="{C3380CC4-5D6E-409C-BE32-E72D297353CC}">
              <c16:uniqueId val="{00000001-9B49-471D-9E96-5E2CCEA88B7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56.98</c:v>
                </c:pt>
                <c:pt idx="1">
                  <c:v>55.73</c:v>
                </c:pt>
                <c:pt idx="2">
                  <c:v>56.32</c:v>
                </c:pt>
                <c:pt idx="3">
                  <c:v>57.06</c:v>
                </c:pt>
                <c:pt idx="4">
                  <c:v>56.69</c:v>
                </c:pt>
              </c:numCache>
            </c:numRef>
          </c:val>
          <c:extLst>
            <c:ext xmlns:c16="http://schemas.microsoft.com/office/drawing/2014/chart" uri="{C3380CC4-5D6E-409C-BE32-E72D297353CC}">
              <c16:uniqueId val="{00000000-22A3-419B-817A-AB980D16353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61.54</c:v>
                </c:pt>
                <c:pt idx="1">
                  <c:v>61.93</c:v>
                </c:pt>
                <c:pt idx="2">
                  <c:v>61.32</c:v>
                </c:pt>
                <c:pt idx="3">
                  <c:v>61.7</c:v>
                </c:pt>
                <c:pt idx="4">
                  <c:v>63.04</c:v>
                </c:pt>
              </c:numCache>
            </c:numRef>
          </c:val>
          <c:smooth val="0"/>
          <c:extLst>
            <c:ext xmlns:c16="http://schemas.microsoft.com/office/drawing/2014/chart" uri="{C3380CC4-5D6E-409C-BE32-E72D297353CC}">
              <c16:uniqueId val="{00000001-22A3-419B-817A-AB980D16353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97.13</c:v>
                </c:pt>
                <c:pt idx="1">
                  <c:v>97.3</c:v>
                </c:pt>
                <c:pt idx="2">
                  <c:v>97.51</c:v>
                </c:pt>
                <c:pt idx="3">
                  <c:v>97.55</c:v>
                </c:pt>
                <c:pt idx="4">
                  <c:v>98.06</c:v>
                </c:pt>
              </c:numCache>
            </c:numRef>
          </c:val>
          <c:extLst>
            <c:ext xmlns:c16="http://schemas.microsoft.com/office/drawing/2014/chart" uri="{C3380CC4-5D6E-409C-BE32-E72D297353CC}">
              <c16:uniqueId val="{00000000-965C-4055-9A37-50D0C92B5A9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94.13</c:v>
                </c:pt>
                <c:pt idx="1">
                  <c:v>94.45</c:v>
                </c:pt>
                <c:pt idx="2">
                  <c:v>94.58</c:v>
                </c:pt>
                <c:pt idx="3">
                  <c:v>94.56</c:v>
                </c:pt>
                <c:pt idx="4">
                  <c:v>94.75</c:v>
                </c:pt>
              </c:numCache>
            </c:numRef>
          </c:val>
          <c:smooth val="0"/>
          <c:extLst>
            <c:ext xmlns:c16="http://schemas.microsoft.com/office/drawing/2014/chart" uri="{C3380CC4-5D6E-409C-BE32-E72D297353CC}">
              <c16:uniqueId val="{00000001-965C-4055-9A37-50D0C92B5A9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106.79</c:v>
                </c:pt>
                <c:pt idx="1">
                  <c:v>105.47</c:v>
                </c:pt>
                <c:pt idx="2">
                  <c:v>105.6</c:v>
                </c:pt>
                <c:pt idx="3">
                  <c:v>110.47</c:v>
                </c:pt>
                <c:pt idx="4">
                  <c:v>107.88</c:v>
                </c:pt>
              </c:numCache>
            </c:numRef>
          </c:val>
          <c:extLst>
            <c:ext xmlns:c16="http://schemas.microsoft.com/office/drawing/2014/chart" uri="{C3380CC4-5D6E-409C-BE32-E72D297353CC}">
              <c16:uniqueId val="{00000000-008D-4DDF-9408-F9083EC85F0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107.43</c:v>
                </c:pt>
                <c:pt idx="1">
                  <c:v>107.64</c:v>
                </c:pt>
                <c:pt idx="2">
                  <c:v>107.03</c:v>
                </c:pt>
                <c:pt idx="3">
                  <c:v>106.55</c:v>
                </c:pt>
                <c:pt idx="4">
                  <c:v>106.01</c:v>
                </c:pt>
              </c:numCache>
            </c:numRef>
          </c:val>
          <c:smooth val="0"/>
          <c:extLst>
            <c:ext xmlns:c16="http://schemas.microsoft.com/office/drawing/2014/chart" uri="{C3380CC4-5D6E-409C-BE32-E72D297353CC}">
              <c16:uniqueId val="{00000001-008D-4DDF-9408-F9083EC85F0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49.96</c:v>
                </c:pt>
                <c:pt idx="1">
                  <c:v>51.55</c:v>
                </c:pt>
                <c:pt idx="2">
                  <c:v>53.02</c:v>
                </c:pt>
                <c:pt idx="3">
                  <c:v>54.5</c:v>
                </c:pt>
                <c:pt idx="4">
                  <c:v>55.42</c:v>
                </c:pt>
              </c:numCache>
            </c:numRef>
          </c:val>
          <c:extLst>
            <c:ext xmlns:c16="http://schemas.microsoft.com/office/drawing/2014/chart" uri="{C3380CC4-5D6E-409C-BE32-E72D297353CC}">
              <c16:uniqueId val="{00000000-2102-43BD-B234-2F32C70A29F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30.11</c:v>
                </c:pt>
                <c:pt idx="1">
                  <c:v>30.45</c:v>
                </c:pt>
                <c:pt idx="2">
                  <c:v>31.01</c:v>
                </c:pt>
                <c:pt idx="3">
                  <c:v>28.87</c:v>
                </c:pt>
                <c:pt idx="4">
                  <c:v>31.34</c:v>
                </c:pt>
              </c:numCache>
            </c:numRef>
          </c:val>
          <c:smooth val="0"/>
          <c:extLst>
            <c:ext xmlns:c16="http://schemas.microsoft.com/office/drawing/2014/chart" uri="{C3380CC4-5D6E-409C-BE32-E72D297353CC}">
              <c16:uniqueId val="{00000001-2102-43BD-B234-2F32C70A29F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2.0299999999999998</c:v>
                </c:pt>
                <c:pt idx="1">
                  <c:v>1.96</c:v>
                </c:pt>
                <c:pt idx="2">
                  <c:v>2.02</c:v>
                </c:pt>
                <c:pt idx="3">
                  <c:v>5.84</c:v>
                </c:pt>
                <c:pt idx="4">
                  <c:v>7</c:v>
                </c:pt>
              </c:numCache>
            </c:numRef>
          </c:val>
          <c:extLst>
            <c:ext xmlns:c16="http://schemas.microsoft.com/office/drawing/2014/chart" uri="{C3380CC4-5D6E-409C-BE32-E72D297353CC}">
              <c16:uniqueId val="{00000000-5827-4A9E-8BD9-59FEE6E5282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4.54</c:v>
                </c:pt>
                <c:pt idx="1">
                  <c:v>4.8499999999999996</c:v>
                </c:pt>
                <c:pt idx="2">
                  <c:v>4.95</c:v>
                </c:pt>
                <c:pt idx="3">
                  <c:v>5.64</c:v>
                </c:pt>
                <c:pt idx="4">
                  <c:v>6.43</c:v>
                </c:pt>
              </c:numCache>
            </c:numRef>
          </c:val>
          <c:smooth val="0"/>
          <c:extLst>
            <c:ext xmlns:c16="http://schemas.microsoft.com/office/drawing/2014/chart" uri="{C3380CC4-5D6E-409C-BE32-E72D297353CC}">
              <c16:uniqueId val="{00000001-5827-4A9E-8BD9-59FEE6E5282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AF7-4B73-BAE7-EE843DE1A67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10.199999999999999</c:v>
                </c:pt>
                <c:pt idx="1">
                  <c:v>9.1999999999999993</c:v>
                </c:pt>
                <c:pt idx="2">
                  <c:v>7.69</c:v>
                </c:pt>
                <c:pt idx="3">
                  <c:v>5.95</c:v>
                </c:pt>
                <c:pt idx="4">
                  <c:v>5.27</c:v>
                </c:pt>
              </c:numCache>
            </c:numRef>
          </c:val>
          <c:smooth val="0"/>
          <c:extLst>
            <c:ext xmlns:c16="http://schemas.microsoft.com/office/drawing/2014/chart" uri="{C3380CC4-5D6E-409C-BE32-E72D297353CC}">
              <c16:uniqueId val="{00000001-4AF7-4B73-BAE7-EE843DE1A67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55.51</c:v>
                </c:pt>
                <c:pt idx="1">
                  <c:v>56.33</c:v>
                </c:pt>
                <c:pt idx="2">
                  <c:v>52.96</c:v>
                </c:pt>
                <c:pt idx="3">
                  <c:v>59.17</c:v>
                </c:pt>
                <c:pt idx="4">
                  <c:v>66.510000000000005</c:v>
                </c:pt>
              </c:numCache>
            </c:numRef>
          </c:val>
          <c:extLst>
            <c:ext xmlns:c16="http://schemas.microsoft.com/office/drawing/2014/chart" uri="{C3380CC4-5D6E-409C-BE32-E72D297353CC}">
              <c16:uniqueId val="{00000000-F1A8-4DFC-BC11-4C843893B63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65.83</c:v>
                </c:pt>
                <c:pt idx="1">
                  <c:v>72.22</c:v>
                </c:pt>
                <c:pt idx="2">
                  <c:v>73.02</c:v>
                </c:pt>
                <c:pt idx="3">
                  <c:v>72.930000000000007</c:v>
                </c:pt>
                <c:pt idx="4">
                  <c:v>80.08</c:v>
                </c:pt>
              </c:numCache>
            </c:numRef>
          </c:val>
          <c:smooth val="0"/>
          <c:extLst>
            <c:ext xmlns:c16="http://schemas.microsoft.com/office/drawing/2014/chart" uri="{C3380CC4-5D6E-409C-BE32-E72D297353CC}">
              <c16:uniqueId val="{00000001-F1A8-4DFC-BC11-4C843893B63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760.4</c:v>
                </c:pt>
                <c:pt idx="1">
                  <c:v>739.52</c:v>
                </c:pt>
                <c:pt idx="2">
                  <c:v>660.34</c:v>
                </c:pt>
                <c:pt idx="3">
                  <c:v>595.53</c:v>
                </c:pt>
                <c:pt idx="4">
                  <c:v>553.01</c:v>
                </c:pt>
              </c:numCache>
            </c:numRef>
          </c:val>
          <c:extLst>
            <c:ext xmlns:c16="http://schemas.microsoft.com/office/drawing/2014/chart" uri="{C3380CC4-5D6E-409C-BE32-E72D297353CC}">
              <c16:uniqueId val="{00000000-8E5B-45E3-82F6-6CBACB0FABD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805.14</c:v>
                </c:pt>
                <c:pt idx="1">
                  <c:v>730.93</c:v>
                </c:pt>
                <c:pt idx="2">
                  <c:v>708.89</c:v>
                </c:pt>
                <c:pt idx="3">
                  <c:v>730.52</c:v>
                </c:pt>
                <c:pt idx="4">
                  <c:v>672.33</c:v>
                </c:pt>
              </c:numCache>
            </c:numRef>
          </c:val>
          <c:smooth val="0"/>
          <c:extLst>
            <c:ext xmlns:c16="http://schemas.microsoft.com/office/drawing/2014/chart" uri="{C3380CC4-5D6E-409C-BE32-E72D297353CC}">
              <c16:uniqueId val="{00000001-8E5B-45E3-82F6-6CBACB0FABD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111.64</c:v>
                </c:pt>
                <c:pt idx="4">
                  <c:v>106.27</c:v>
                </c:pt>
              </c:numCache>
            </c:numRef>
          </c:val>
          <c:extLst>
            <c:ext xmlns:c16="http://schemas.microsoft.com/office/drawing/2014/chart" uri="{C3380CC4-5D6E-409C-BE32-E72D297353CC}">
              <c16:uniqueId val="{00000000-C209-448F-BAE1-C0D4F9C826E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100.22</c:v>
                </c:pt>
                <c:pt idx="1">
                  <c:v>98.09</c:v>
                </c:pt>
                <c:pt idx="2">
                  <c:v>97.91</c:v>
                </c:pt>
                <c:pt idx="3">
                  <c:v>98.61</c:v>
                </c:pt>
                <c:pt idx="4">
                  <c:v>98.75</c:v>
                </c:pt>
              </c:numCache>
            </c:numRef>
          </c:val>
          <c:smooth val="0"/>
          <c:extLst>
            <c:ext xmlns:c16="http://schemas.microsoft.com/office/drawing/2014/chart" uri="{C3380CC4-5D6E-409C-BE32-E72D297353CC}">
              <c16:uniqueId val="{00000001-C209-448F-BAE1-C0D4F9C826E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195.05</c:v>
                </c:pt>
                <c:pt idx="1">
                  <c:v>191.73</c:v>
                </c:pt>
                <c:pt idx="2">
                  <c:v>196.78</c:v>
                </c:pt>
                <c:pt idx="3">
                  <c:v>190.52</c:v>
                </c:pt>
                <c:pt idx="4">
                  <c:v>203.78</c:v>
                </c:pt>
              </c:numCache>
            </c:numRef>
          </c:val>
          <c:extLst>
            <c:ext xmlns:c16="http://schemas.microsoft.com/office/drawing/2014/chart" uri="{C3380CC4-5D6E-409C-BE32-E72D297353CC}">
              <c16:uniqueId val="{00000000-382D-427D-B9D1-504442A76A7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144.79</c:v>
                </c:pt>
                <c:pt idx="1">
                  <c:v>146.08000000000001</c:v>
                </c:pt>
                <c:pt idx="2">
                  <c:v>144.11000000000001</c:v>
                </c:pt>
                <c:pt idx="3">
                  <c:v>141.24</c:v>
                </c:pt>
                <c:pt idx="4">
                  <c:v>142.03</c:v>
                </c:pt>
              </c:numCache>
            </c:numRef>
          </c:val>
          <c:smooth val="0"/>
          <c:extLst>
            <c:ext xmlns:c16="http://schemas.microsoft.com/office/drawing/2014/chart" uri="{C3380CC4-5D6E-409C-BE32-E72D297353CC}">
              <c16:uniqueId val="{00000001-382D-427D-B9D1-504442A76A7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1" zoomScale="70" zoomScaleNormal="7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呉市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Ac1</v>
      </c>
      <c r="X8" s="35"/>
      <c r="Y8" s="35"/>
      <c r="Z8" s="35"/>
      <c r="AA8" s="35"/>
      <c r="AB8" s="35"/>
      <c r="AC8" s="35"/>
      <c r="AD8" s="36" t="str">
        <f>データ!$M$6</f>
        <v>自治体職員</v>
      </c>
      <c r="AE8" s="36"/>
      <c r="AF8" s="36"/>
      <c r="AG8" s="36"/>
      <c r="AH8" s="36"/>
      <c r="AI8" s="36"/>
      <c r="AJ8" s="36"/>
      <c r="AK8" s="3"/>
      <c r="AL8" s="37">
        <f>データ!S6</f>
        <v>213008</v>
      </c>
      <c r="AM8" s="37"/>
      <c r="AN8" s="37"/>
      <c r="AO8" s="37"/>
      <c r="AP8" s="37"/>
      <c r="AQ8" s="37"/>
      <c r="AR8" s="37"/>
      <c r="AS8" s="37"/>
      <c r="AT8" s="38">
        <f>データ!T6</f>
        <v>352.83</v>
      </c>
      <c r="AU8" s="38"/>
      <c r="AV8" s="38"/>
      <c r="AW8" s="38"/>
      <c r="AX8" s="38"/>
      <c r="AY8" s="38"/>
      <c r="AZ8" s="38"/>
      <c r="BA8" s="38"/>
      <c r="BB8" s="38">
        <f>データ!U6</f>
        <v>603.71</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59.84</v>
      </c>
      <c r="J10" s="38"/>
      <c r="K10" s="38"/>
      <c r="L10" s="38"/>
      <c r="M10" s="38"/>
      <c r="N10" s="38"/>
      <c r="O10" s="38"/>
      <c r="P10" s="38">
        <f>データ!P6</f>
        <v>85.4</v>
      </c>
      <c r="Q10" s="38"/>
      <c r="R10" s="38"/>
      <c r="S10" s="38"/>
      <c r="T10" s="38"/>
      <c r="U10" s="38"/>
      <c r="V10" s="38"/>
      <c r="W10" s="38">
        <f>データ!Q6</f>
        <v>82.4</v>
      </c>
      <c r="X10" s="38"/>
      <c r="Y10" s="38"/>
      <c r="Z10" s="38"/>
      <c r="AA10" s="38"/>
      <c r="AB10" s="38"/>
      <c r="AC10" s="38"/>
      <c r="AD10" s="37">
        <f>データ!R6</f>
        <v>3894</v>
      </c>
      <c r="AE10" s="37"/>
      <c r="AF10" s="37"/>
      <c r="AG10" s="37"/>
      <c r="AH10" s="37"/>
      <c r="AI10" s="37"/>
      <c r="AJ10" s="37"/>
      <c r="AK10" s="2"/>
      <c r="AL10" s="37">
        <f>データ!V6</f>
        <v>180498</v>
      </c>
      <c r="AM10" s="37"/>
      <c r="AN10" s="37"/>
      <c r="AO10" s="37"/>
      <c r="AP10" s="37"/>
      <c r="AQ10" s="37"/>
      <c r="AR10" s="37"/>
      <c r="AS10" s="37"/>
      <c r="AT10" s="38">
        <f>データ!W6</f>
        <v>35.75</v>
      </c>
      <c r="AU10" s="38"/>
      <c r="AV10" s="38"/>
      <c r="AW10" s="38"/>
      <c r="AX10" s="38"/>
      <c r="AY10" s="38"/>
      <c r="AZ10" s="38"/>
      <c r="BA10" s="38"/>
      <c r="BB10" s="38">
        <f>データ!X6</f>
        <v>5048.8999999999996</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115</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116</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JRnf+XByS0S1TDg1BKL1SY7lMLRNEQhEBm4ryjilebPBnJkQwIkvGWJGHfz59xGra9o4IFlLPLS0Kd/8Mi94hA==" saltValue="Hz0vvlYVo/Qk8dUCpZkTa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342025</v>
      </c>
      <c r="D6" s="19">
        <f t="shared" si="3"/>
        <v>46</v>
      </c>
      <c r="E6" s="19">
        <f t="shared" si="3"/>
        <v>17</v>
      </c>
      <c r="F6" s="19">
        <f t="shared" si="3"/>
        <v>1</v>
      </c>
      <c r="G6" s="19">
        <f t="shared" si="3"/>
        <v>0</v>
      </c>
      <c r="H6" s="19" t="str">
        <f t="shared" si="3"/>
        <v>広島県　呉市</v>
      </c>
      <c r="I6" s="19" t="str">
        <f t="shared" si="3"/>
        <v>法適用</v>
      </c>
      <c r="J6" s="19" t="str">
        <f t="shared" si="3"/>
        <v>下水道事業</v>
      </c>
      <c r="K6" s="19" t="str">
        <f t="shared" si="3"/>
        <v>公共下水道</v>
      </c>
      <c r="L6" s="19" t="str">
        <f t="shared" si="3"/>
        <v>Ac1</v>
      </c>
      <c r="M6" s="19" t="str">
        <f t="shared" si="3"/>
        <v>自治体職員</v>
      </c>
      <c r="N6" s="20" t="str">
        <f t="shared" si="3"/>
        <v>-</v>
      </c>
      <c r="O6" s="20">
        <f t="shared" si="3"/>
        <v>59.84</v>
      </c>
      <c r="P6" s="20">
        <f t="shared" si="3"/>
        <v>85.4</v>
      </c>
      <c r="Q6" s="20">
        <f t="shared" si="3"/>
        <v>82.4</v>
      </c>
      <c r="R6" s="20">
        <f t="shared" si="3"/>
        <v>3894</v>
      </c>
      <c r="S6" s="20">
        <f t="shared" si="3"/>
        <v>213008</v>
      </c>
      <c r="T6" s="20">
        <f t="shared" si="3"/>
        <v>352.83</v>
      </c>
      <c r="U6" s="20">
        <f t="shared" si="3"/>
        <v>603.71</v>
      </c>
      <c r="V6" s="20">
        <f t="shared" si="3"/>
        <v>180498</v>
      </c>
      <c r="W6" s="20">
        <f t="shared" si="3"/>
        <v>35.75</v>
      </c>
      <c r="X6" s="20">
        <f t="shared" si="3"/>
        <v>5048.8999999999996</v>
      </c>
      <c r="Y6" s="21">
        <f>IF(Y7="",NA(),Y7)</f>
        <v>106.79</v>
      </c>
      <c r="Z6" s="21">
        <f t="shared" ref="Z6:AH6" si="4">IF(Z7="",NA(),Z7)</f>
        <v>105.47</v>
      </c>
      <c r="AA6" s="21">
        <f t="shared" si="4"/>
        <v>105.6</v>
      </c>
      <c r="AB6" s="21">
        <f t="shared" si="4"/>
        <v>110.47</v>
      </c>
      <c r="AC6" s="21">
        <f t="shared" si="4"/>
        <v>107.88</v>
      </c>
      <c r="AD6" s="21">
        <f t="shared" si="4"/>
        <v>107.43</v>
      </c>
      <c r="AE6" s="21">
        <f t="shared" si="4"/>
        <v>107.64</v>
      </c>
      <c r="AF6" s="21">
        <f t="shared" si="4"/>
        <v>107.03</v>
      </c>
      <c r="AG6" s="21">
        <f t="shared" si="4"/>
        <v>106.55</v>
      </c>
      <c r="AH6" s="21">
        <f t="shared" si="4"/>
        <v>106.01</v>
      </c>
      <c r="AI6" s="20" t="str">
        <f>IF(AI7="","",IF(AI7="-","【-】","【"&amp;SUBSTITUTE(TEXT(AI7,"#,##0.00"),"-","△")&amp;"】"))</f>
        <v>【107.02】</v>
      </c>
      <c r="AJ6" s="20">
        <f>IF(AJ7="",NA(),AJ7)</f>
        <v>0</v>
      </c>
      <c r="AK6" s="20">
        <f t="shared" ref="AK6:AS6" si="5">IF(AK7="",NA(),AK7)</f>
        <v>0</v>
      </c>
      <c r="AL6" s="20">
        <f t="shared" si="5"/>
        <v>0</v>
      </c>
      <c r="AM6" s="20">
        <f t="shared" si="5"/>
        <v>0</v>
      </c>
      <c r="AN6" s="20">
        <f t="shared" si="5"/>
        <v>0</v>
      </c>
      <c r="AO6" s="21">
        <f t="shared" si="5"/>
        <v>10.199999999999999</v>
      </c>
      <c r="AP6" s="21">
        <f t="shared" si="5"/>
        <v>9.1999999999999993</v>
      </c>
      <c r="AQ6" s="21">
        <f t="shared" si="5"/>
        <v>7.69</v>
      </c>
      <c r="AR6" s="21">
        <f t="shared" si="5"/>
        <v>5.95</v>
      </c>
      <c r="AS6" s="21">
        <f t="shared" si="5"/>
        <v>5.27</v>
      </c>
      <c r="AT6" s="20" t="str">
        <f>IF(AT7="","",IF(AT7="-","【-】","【"&amp;SUBSTITUTE(TEXT(AT7,"#,##0.00"),"-","△")&amp;"】"))</f>
        <v>【3.09】</v>
      </c>
      <c r="AU6" s="21">
        <f>IF(AU7="",NA(),AU7)</f>
        <v>55.51</v>
      </c>
      <c r="AV6" s="21">
        <f t="shared" ref="AV6:BD6" si="6">IF(AV7="",NA(),AV7)</f>
        <v>56.33</v>
      </c>
      <c r="AW6" s="21">
        <f t="shared" si="6"/>
        <v>52.96</v>
      </c>
      <c r="AX6" s="21">
        <f t="shared" si="6"/>
        <v>59.17</v>
      </c>
      <c r="AY6" s="21">
        <f t="shared" si="6"/>
        <v>66.510000000000005</v>
      </c>
      <c r="AZ6" s="21">
        <f t="shared" si="6"/>
        <v>65.83</v>
      </c>
      <c r="BA6" s="21">
        <f t="shared" si="6"/>
        <v>72.22</v>
      </c>
      <c r="BB6" s="21">
        <f t="shared" si="6"/>
        <v>73.02</v>
      </c>
      <c r="BC6" s="21">
        <f t="shared" si="6"/>
        <v>72.930000000000007</v>
      </c>
      <c r="BD6" s="21">
        <f t="shared" si="6"/>
        <v>80.08</v>
      </c>
      <c r="BE6" s="20" t="str">
        <f>IF(BE7="","",IF(BE7="-","【-】","【"&amp;SUBSTITUTE(TEXT(BE7,"#,##0.00"),"-","△")&amp;"】"))</f>
        <v>【71.39】</v>
      </c>
      <c r="BF6" s="21">
        <f>IF(BF7="",NA(),BF7)</f>
        <v>760.4</v>
      </c>
      <c r="BG6" s="21">
        <f t="shared" ref="BG6:BO6" si="7">IF(BG7="",NA(),BG7)</f>
        <v>739.52</v>
      </c>
      <c r="BH6" s="21">
        <f t="shared" si="7"/>
        <v>660.34</v>
      </c>
      <c r="BI6" s="21">
        <f t="shared" si="7"/>
        <v>595.53</v>
      </c>
      <c r="BJ6" s="21">
        <f t="shared" si="7"/>
        <v>553.01</v>
      </c>
      <c r="BK6" s="21">
        <f t="shared" si="7"/>
        <v>805.14</v>
      </c>
      <c r="BL6" s="21">
        <f t="shared" si="7"/>
        <v>730.93</v>
      </c>
      <c r="BM6" s="21">
        <f t="shared" si="7"/>
        <v>708.89</v>
      </c>
      <c r="BN6" s="21">
        <f t="shared" si="7"/>
        <v>730.52</v>
      </c>
      <c r="BO6" s="21">
        <f t="shared" si="7"/>
        <v>672.33</v>
      </c>
      <c r="BP6" s="20" t="str">
        <f>IF(BP7="","",IF(BP7="-","【-】","【"&amp;SUBSTITUTE(TEXT(BP7,"#,##0.00"),"-","△")&amp;"】"))</f>
        <v>【669.11】</v>
      </c>
      <c r="BQ6" s="21">
        <f>IF(BQ7="",NA(),BQ7)</f>
        <v>100</v>
      </c>
      <c r="BR6" s="21">
        <f t="shared" ref="BR6:BZ6" si="8">IF(BR7="",NA(),BR7)</f>
        <v>100</v>
      </c>
      <c r="BS6" s="21">
        <f t="shared" si="8"/>
        <v>100</v>
      </c>
      <c r="BT6" s="21">
        <f t="shared" si="8"/>
        <v>111.64</v>
      </c>
      <c r="BU6" s="21">
        <f t="shared" si="8"/>
        <v>106.27</v>
      </c>
      <c r="BV6" s="21">
        <f t="shared" si="8"/>
        <v>100.22</v>
      </c>
      <c r="BW6" s="21">
        <f t="shared" si="8"/>
        <v>98.09</v>
      </c>
      <c r="BX6" s="21">
        <f t="shared" si="8"/>
        <v>97.91</v>
      </c>
      <c r="BY6" s="21">
        <f t="shared" si="8"/>
        <v>98.61</v>
      </c>
      <c r="BZ6" s="21">
        <f t="shared" si="8"/>
        <v>98.75</v>
      </c>
      <c r="CA6" s="20" t="str">
        <f>IF(CA7="","",IF(CA7="-","【-】","【"&amp;SUBSTITUTE(TEXT(CA7,"#,##0.00"),"-","△")&amp;"】"))</f>
        <v>【99.73】</v>
      </c>
      <c r="CB6" s="21">
        <f>IF(CB7="",NA(),CB7)</f>
        <v>195.05</v>
      </c>
      <c r="CC6" s="21">
        <f t="shared" ref="CC6:CK6" si="9">IF(CC7="",NA(),CC7)</f>
        <v>191.73</v>
      </c>
      <c r="CD6" s="21">
        <f t="shared" si="9"/>
        <v>196.78</v>
      </c>
      <c r="CE6" s="21">
        <f t="shared" si="9"/>
        <v>190.52</v>
      </c>
      <c r="CF6" s="21">
        <f t="shared" si="9"/>
        <v>203.78</v>
      </c>
      <c r="CG6" s="21">
        <f t="shared" si="9"/>
        <v>144.79</v>
      </c>
      <c r="CH6" s="21">
        <f t="shared" si="9"/>
        <v>146.08000000000001</v>
      </c>
      <c r="CI6" s="21">
        <f t="shared" si="9"/>
        <v>144.11000000000001</v>
      </c>
      <c r="CJ6" s="21">
        <f t="shared" si="9"/>
        <v>141.24</v>
      </c>
      <c r="CK6" s="21">
        <f t="shared" si="9"/>
        <v>142.03</v>
      </c>
      <c r="CL6" s="20" t="str">
        <f>IF(CL7="","",IF(CL7="-","【-】","【"&amp;SUBSTITUTE(TEXT(CL7,"#,##0.00"),"-","△")&amp;"】"))</f>
        <v>【134.98】</v>
      </c>
      <c r="CM6" s="21">
        <f>IF(CM7="",NA(),CM7)</f>
        <v>56.98</v>
      </c>
      <c r="CN6" s="21">
        <f t="shared" ref="CN6:CV6" si="10">IF(CN7="",NA(),CN7)</f>
        <v>55.73</v>
      </c>
      <c r="CO6" s="21">
        <f t="shared" si="10"/>
        <v>56.32</v>
      </c>
      <c r="CP6" s="21">
        <f t="shared" si="10"/>
        <v>57.06</v>
      </c>
      <c r="CQ6" s="21">
        <f t="shared" si="10"/>
        <v>56.69</v>
      </c>
      <c r="CR6" s="21">
        <f t="shared" si="10"/>
        <v>61.54</v>
      </c>
      <c r="CS6" s="21">
        <f t="shared" si="10"/>
        <v>61.93</v>
      </c>
      <c r="CT6" s="21">
        <f t="shared" si="10"/>
        <v>61.32</v>
      </c>
      <c r="CU6" s="21">
        <f t="shared" si="10"/>
        <v>61.7</v>
      </c>
      <c r="CV6" s="21">
        <f t="shared" si="10"/>
        <v>63.04</v>
      </c>
      <c r="CW6" s="20" t="str">
        <f>IF(CW7="","",IF(CW7="-","【-】","【"&amp;SUBSTITUTE(TEXT(CW7,"#,##0.00"),"-","△")&amp;"】"))</f>
        <v>【59.99】</v>
      </c>
      <c r="CX6" s="21">
        <f>IF(CX7="",NA(),CX7)</f>
        <v>97.13</v>
      </c>
      <c r="CY6" s="21">
        <f t="shared" ref="CY6:DG6" si="11">IF(CY7="",NA(),CY7)</f>
        <v>97.3</v>
      </c>
      <c r="CZ6" s="21">
        <f t="shared" si="11"/>
        <v>97.51</v>
      </c>
      <c r="DA6" s="21">
        <f t="shared" si="11"/>
        <v>97.55</v>
      </c>
      <c r="DB6" s="21">
        <f t="shared" si="11"/>
        <v>98.06</v>
      </c>
      <c r="DC6" s="21">
        <f t="shared" si="11"/>
        <v>94.13</v>
      </c>
      <c r="DD6" s="21">
        <f t="shared" si="11"/>
        <v>94.45</v>
      </c>
      <c r="DE6" s="21">
        <f t="shared" si="11"/>
        <v>94.58</v>
      </c>
      <c r="DF6" s="21">
        <f t="shared" si="11"/>
        <v>94.56</v>
      </c>
      <c r="DG6" s="21">
        <f t="shared" si="11"/>
        <v>94.75</v>
      </c>
      <c r="DH6" s="20" t="str">
        <f>IF(DH7="","",IF(DH7="-","【-】","【"&amp;SUBSTITUTE(TEXT(DH7,"#,##0.00"),"-","△")&amp;"】"))</f>
        <v>【95.72】</v>
      </c>
      <c r="DI6" s="21">
        <f>IF(DI7="",NA(),DI7)</f>
        <v>49.96</v>
      </c>
      <c r="DJ6" s="21">
        <f t="shared" ref="DJ6:DR6" si="12">IF(DJ7="",NA(),DJ7)</f>
        <v>51.55</v>
      </c>
      <c r="DK6" s="21">
        <f t="shared" si="12"/>
        <v>53.02</v>
      </c>
      <c r="DL6" s="21">
        <f t="shared" si="12"/>
        <v>54.5</v>
      </c>
      <c r="DM6" s="21">
        <f t="shared" si="12"/>
        <v>55.42</v>
      </c>
      <c r="DN6" s="21">
        <f t="shared" si="12"/>
        <v>30.11</v>
      </c>
      <c r="DO6" s="21">
        <f t="shared" si="12"/>
        <v>30.45</v>
      </c>
      <c r="DP6" s="21">
        <f t="shared" si="12"/>
        <v>31.01</v>
      </c>
      <c r="DQ6" s="21">
        <f t="shared" si="12"/>
        <v>28.87</v>
      </c>
      <c r="DR6" s="21">
        <f t="shared" si="12"/>
        <v>31.34</v>
      </c>
      <c r="DS6" s="20" t="str">
        <f>IF(DS7="","",IF(DS7="-","【-】","【"&amp;SUBSTITUTE(TEXT(DS7,"#,##0.00"),"-","△")&amp;"】"))</f>
        <v>【38.17】</v>
      </c>
      <c r="DT6" s="21">
        <f>IF(DT7="",NA(),DT7)</f>
        <v>2.0299999999999998</v>
      </c>
      <c r="DU6" s="21">
        <f t="shared" ref="DU6:EC6" si="13">IF(DU7="",NA(),DU7)</f>
        <v>1.96</v>
      </c>
      <c r="DV6" s="21">
        <f t="shared" si="13"/>
        <v>2.02</v>
      </c>
      <c r="DW6" s="21">
        <f t="shared" si="13"/>
        <v>5.84</v>
      </c>
      <c r="DX6" s="21">
        <f t="shared" si="13"/>
        <v>7</v>
      </c>
      <c r="DY6" s="21">
        <f t="shared" si="13"/>
        <v>4.54</v>
      </c>
      <c r="DZ6" s="21">
        <f t="shared" si="13"/>
        <v>4.8499999999999996</v>
      </c>
      <c r="EA6" s="21">
        <f t="shared" si="13"/>
        <v>4.95</v>
      </c>
      <c r="EB6" s="21">
        <f t="shared" si="13"/>
        <v>5.64</v>
      </c>
      <c r="EC6" s="21">
        <f t="shared" si="13"/>
        <v>6.43</v>
      </c>
      <c r="ED6" s="20" t="str">
        <f>IF(ED7="","",IF(ED7="-","【-】","【"&amp;SUBSTITUTE(TEXT(ED7,"#,##0.00"),"-","△")&amp;"】"))</f>
        <v>【6.54】</v>
      </c>
      <c r="EE6" s="21">
        <f>IF(EE7="",NA(),EE7)</f>
        <v>0.06</v>
      </c>
      <c r="EF6" s="21">
        <f t="shared" ref="EF6:EN6" si="14">IF(EF7="",NA(),EF7)</f>
        <v>0.08</v>
      </c>
      <c r="EG6" s="21">
        <f t="shared" si="14"/>
        <v>0.16</v>
      </c>
      <c r="EH6" s="21">
        <f t="shared" si="14"/>
        <v>0.16</v>
      </c>
      <c r="EI6" s="21">
        <f t="shared" si="14"/>
        <v>0.06</v>
      </c>
      <c r="EJ6" s="21">
        <f t="shared" si="14"/>
        <v>0.17</v>
      </c>
      <c r="EK6" s="21">
        <f t="shared" si="14"/>
        <v>0.21</v>
      </c>
      <c r="EL6" s="21">
        <f t="shared" si="14"/>
        <v>0.19</v>
      </c>
      <c r="EM6" s="21">
        <f t="shared" si="14"/>
        <v>0.19</v>
      </c>
      <c r="EN6" s="21">
        <f t="shared" si="14"/>
        <v>0.19</v>
      </c>
      <c r="EO6" s="20" t="str">
        <f>IF(EO7="","",IF(EO7="-","【-】","【"&amp;SUBSTITUTE(TEXT(EO7,"#,##0.00"),"-","△")&amp;"】"))</f>
        <v>【0.24】</v>
      </c>
    </row>
    <row r="7" spans="1:148" s="22" customFormat="1" x14ac:dyDescent="0.15">
      <c r="A7" s="14"/>
      <c r="B7" s="23">
        <v>2021</v>
      </c>
      <c r="C7" s="23">
        <v>342025</v>
      </c>
      <c r="D7" s="23">
        <v>46</v>
      </c>
      <c r="E7" s="23">
        <v>17</v>
      </c>
      <c r="F7" s="23">
        <v>1</v>
      </c>
      <c r="G7" s="23">
        <v>0</v>
      </c>
      <c r="H7" s="23" t="s">
        <v>96</v>
      </c>
      <c r="I7" s="23" t="s">
        <v>97</v>
      </c>
      <c r="J7" s="23" t="s">
        <v>98</v>
      </c>
      <c r="K7" s="23" t="s">
        <v>99</v>
      </c>
      <c r="L7" s="23" t="s">
        <v>100</v>
      </c>
      <c r="M7" s="23" t="s">
        <v>101</v>
      </c>
      <c r="N7" s="24" t="s">
        <v>102</v>
      </c>
      <c r="O7" s="24">
        <v>59.84</v>
      </c>
      <c r="P7" s="24">
        <v>85.4</v>
      </c>
      <c r="Q7" s="24">
        <v>82.4</v>
      </c>
      <c r="R7" s="24">
        <v>3894</v>
      </c>
      <c r="S7" s="24">
        <v>213008</v>
      </c>
      <c r="T7" s="24">
        <v>352.83</v>
      </c>
      <c r="U7" s="24">
        <v>603.71</v>
      </c>
      <c r="V7" s="24">
        <v>180498</v>
      </c>
      <c r="W7" s="24">
        <v>35.75</v>
      </c>
      <c r="X7" s="24">
        <v>5048.8999999999996</v>
      </c>
      <c r="Y7" s="24">
        <v>106.79</v>
      </c>
      <c r="Z7" s="24">
        <v>105.47</v>
      </c>
      <c r="AA7" s="24">
        <v>105.6</v>
      </c>
      <c r="AB7" s="24">
        <v>110.47</v>
      </c>
      <c r="AC7" s="24">
        <v>107.88</v>
      </c>
      <c r="AD7" s="24">
        <v>107.43</v>
      </c>
      <c r="AE7" s="24">
        <v>107.64</v>
      </c>
      <c r="AF7" s="24">
        <v>107.03</v>
      </c>
      <c r="AG7" s="24">
        <v>106.55</v>
      </c>
      <c r="AH7" s="24">
        <v>106.01</v>
      </c>
      <c r="AI7" s="24">
        <v>107.02</v>
      </c>
      <c r="AJ7" s="24">
        <v>0</v>
      </c>
      <c r="AK7" s="24">
        <v>0</v>
      </c>
      <c r="AL7" s="24">
        <v>0</v>
      </c>
      <c r="AM7" s="24">
        <v>0</v>
      </c>
      <c r="AN7" s="24">
        <v>0</v>
      </c>
      <c r="AO7" s="24">
        <v>10.199999999999999</v>
      </c>
      <c r="AP7" s="24">
        <v>9.1999999999999993</v>
      </c>
      <c r="AQ7" s="24">
        <v>7.69</v>
      </c>
      <c r="AR7" s="24">
        <v>5.95</v>
      </c>
      <c r="AS7" s="24">
        <v>5.27</v>
      </c>
      <c r="AT7" s="24">
        <v>3.09</v>
      </c>
      <c r="AU7" s="24">
        <v>55.51</v>
      </c>
      <c r="AV7" s="24">
        <v>56.33</v>
      </c>
      <c r="AW7" s="24">
        <v>52.96</v>
      </c>
      <c r="AX7" s="24">
        <v>59.17</v>
      </c>
      <c r="AY7" s="24">
        <v>66.510000000000005</v>
      </c>
      <c r="AZ7" s="24">
        <v>65.83</v>
      </c>
      <c r="BA7" s="24">
        <v>72.22</v>
      </c>
      <c r="BB7" s="24">
        <v>73.02</v>
      </c>
      <c r="BC7" s="24">
        <v>72.930000000000007</v>
      </c>
      <c r="BD7" s="24">
        <v>80.08</v>
      </c>
      <c r="BE7" s="24">
        <v>71.39</v>
      </c>
      <c r="BF7" s="24">
        <v>760.4</v>
      </c>
      <c r="BG7" s="24">
        <v>739.52</v>
      </c>
      <c r="BH7" s="24">
        <v>660.34</v>
      </c>
      <c r="BI7" s="24">
        <v>595.53</v>
      </c>
      <c r="BJ7" s="24">
        <v>553.01</v>
      </c>
      <c r="BK7" s="24">
        <v>805.14</v>
      </c>
      <c r="BL7" s="24">
        <v>730.93</v>
      </c>
      <c r="BM7" s="24">
        <v>708.89</v>
      </c>
      <c r="BN7" s="24">
        <v>730.52</v>
      </c>
      <c r="BO7" s="24">
        <v>672.33</v>
      </c>
      <c r="BP7" s="24">
        <v>669.11</v>
      </c>
      <c r="BQ7" s="24">
        <v>100</v>
      </c>
      <c r="BR7" s="24">
        <v>100</v>
      </c>
      <c r="BS7" s="24">
        <v>100</v>
      </c>
      <c r="BT7" s="24">
        <v>111.64</v>
      </c>
      <c r="BU7" s="24">
        <v>106.27</v>
      </c>
      <c r="BV7" s="24">
        <v>100.22</v>
      </c>
      <c r="BW7" s="24">
        <v>98.09</v>
      </c>
      <c r="BX7" s="24">
        <v>97.91</v>
      </c>
      <c r="BY7" s="24">
        <v>98.61</v>
      </c>
      <c r="BZ7" s="24">
        <v>98.75</v>
      </c>
      <c r="CA7" s="24">
        <v>99.73</v>
      </c>
      <c r="CB7" s="24">
        <v>195.05</v>
      </c>
      <c r="CC7" s="24">
        <v>191.73</v>
      </c>
      <c r="CD7" s="24">
        <v>196.78</v>
      </c>
      <c r="CE7" s="24">
        <v>190.52</v>
      </c>
      <c r="CF7" s="24">
        <v>203.78</v>
      </c>
      <c r="CG7" s="24">
        <v>144.79</v>
      </c>
      <c r="CH7" s="24">
        <v>146.08000000000001</v>
      </c>
      <c r="CI7" s="24">
        <v>144.11000000000001</v>
      </c>
      <c r="CJ7" s="24">
        <v>141.24</v>
      </c>
      <c r="CK7" s="24">
        <v>142.03</v>
      </c>
      <c r="CL7" s="24">
        <v>134.97999999999999</v>
      </c>
      <c r="CM7" s="24">
        <v>56.98</v>
      </c>
      <c r="CN7" s="24">
        <v>55.73</v>
      </c>
      <c r="CO7" s="24">
        <v>56.32</v>
      </c>
      <c r="CP7" s="24">
        <v>57.06</v>
      </c>
      <c r="CQ7" s="24">
        <v>56.69</v>
      </c>
      <c r="CR7" s="24">
        <v>61.54</v>
      </c>
      <c r="CS7" s="24">
        <v>61.93</v>
      </c>
      <c r="CT7" s="24">
        <v>61.32</v>
      </c>
      <c r="CU7" s="24">
        <v>61.7</v>
      </c>
      <c r="CV7" s="24">
        <v>63.04</v>
      </c>
      <c r="CW7" s="24">
        <v>59.99</v>
      </c>
      <c r="CX7" s="24">
        <v>97.13</v>
      </c>
      <c r="CY7" s="24">
        <v>97.3</v>
      </c>
      <c r="CZ7" s="24">
        <v>97.51</v>
      </c>
      <c r="DA7" s="24">
        <v>97.55</v>
      </c>
      <c r="DB7" s="24">
        <v>98.06</v>
      </c>
      <c r="DC7" s="24">
        <v>94.13</v>
      </c>
      <c r="DD7" s="24">
        <v>94.45</v>
      </c>
      <c r="DE7" s="24">
        <v>94.58</v>
      </c>
      <c r="DF7" s="24">
        <v>94.56</v>
      </c>
      <c r="DG7" s="24">
        <v>94.75</v>
      </c>
      <c r="DH7" s="24">
        <v>95.72</v>
      </c>
      <c r="DI7" s="24">
        <v>49.96</v>
      </c>
      <c r="DJ7" s="24">
        <v>51.55</v>
      </c>
      <c r="DK7" s="24">
        <v>53.02</v>
      </c>
      <c r="DL7" s="24">
        <v>54.5</v>
      </c>
      <c r="DM7" s="24">
        <v>55.42</v>
      </c>
      <c r="DN7" s="24">
        <v>30.11</v>
      </c>
      <c r="DO7" s="24">
        <v>30.45</v>
      </c>
      <c r="DP7" s="24">
        <v>31.01</v>
      </c>
      <c r="DQ7" s="24">
        <v>28.87</v>
      </c>
      <c r="DR7" s="24">
        <v>31.34</v>
      </c>
      <c r="DS7" s="24">
        <v>38.17</v>
      </c>
      <c r="DT7" s="24">
        <v>2.0299999999999998</v>
      </c>
      <c r="DU7" s="24">
        <v>1.96</v>
      </c>
      <c r="DV7" s="24">
        <v>2.02</v>
      </c>
      <c r="DW7" s="24">
        <v>5.84</v>
      </c>
      <c r="DX7" s="24">
        <v>7</v>
      </c>
      <c r="DY7" s="24">
        <v>4.54</v>
      </c>
      <c r="DZ7" s="24">
        <v>4.8499999999999996</v>
      </c>
      <c r="EA7" s="24">
        <v>4.95</v>
      </c>
      <c r="EB7" s="24">
        <v>5.64</v>
      </c>
      <c r="EC7" s="24">
        <v>6.43</v>
      </c>
      <c r="ED7" s="24">
        <v>6.54</v>
      </c>
      <c r="EE7" s="24">
        <v>0.06</v>
      </c>
      <c r="EF7" s="24">
        <v>0.08</v>
      </c>
      <c r="EG7" s="24">
        <v>0.16</v>
      </c>
      <c r="EH7" s="24">
        <v>0.16</v>
      </c>
      <c r="EI7" s="24">
        <v>0.06</v>
      </c>
      <c r="EJ7" s="24">
        <v>0.17</v>
      </c>
      <c r="EK7" s="24">
        <v>0.21</v>
      </c>
      <c r="EL7" s="24">
        <v>0.19</v>
      </c>
      <c r="EM7" s="24">
        <v>0.19</v>
      </c>
      <c r="EN7" s="24">
        <v>0.19</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ｸﾗﾓﾄ ﾀｶﾋﾄ</cp:lastModifiedBy>
  <dcterms:created xsi:type="dcterms:W3CDTF">2023-01-12T23:33:58Z</dcterms:created>
  <dcterms:modified xsi:type="dcterms:W3CDTF">2023-01-21T01:26:59Z</dcterms:modified>
  <cp:category/>
</cp:coreProperties>
</file>