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5\02経営企画課\01企画広報G\03_経営分析\◆04 経営分析\01 経営比較分析表（水道・公共下水・特環）\R03_経営比較分析表\02　回答\"/>
    </mc:Choice>
  </mc:AlternateContent>
  <xr:revisionPtr revIDLastSave="0" documentId="13_ncr:1_{302F613B-3EE5-4AED-A546-D132958A7EB5}" xr6:coauthVersionLast="36" xr6:coauthVersionMax="36" xr10:uidLastSave="{00000000-0000-0000-0000-000000000000}"/>
  <workbookProtection workbookAlgorithmName="SHA-512" workbookHashValue="QMN94DJ6ugmNZKbqX4YDuZ8wS3TL/HO57k7KIERV5Tj22uxVisv2ESSv8djogEKMUxSOLXOZgTLKUzKObmhJcA==" workbookSaltValue="jz1Q4aMcmEchP3vfVnfn4Q=="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BB10" i="4"/>
  <c r="AT10" i="4"/>
  <c r="W10" i="4"/>
  <c r="P10" i="4"/>
  <c r="I10" i="4"/>
  <c r="BB8" i="4"/>
  <c r="AT8" i="4"/>
  <c r="AL8" i="4"/>
  <c r="W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<sst xmlns="http://schemas.openxmlformats.org/spreadsheetml/2006/main" count="231" uniqueCount="116">
  <si>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</si>
  <si>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</si>
  <si>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</si>
  <si>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</si>
  <si>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</si>
  <si>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</si>
  <si>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</si>
  <si>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</si>
  <si>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</si>
  <si>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</si>
  <si>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</si>
  <si>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</si>
  <si>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</si>
  <si>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</si>
  <si>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</si>
  <si>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</si>
  <si>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</si>
  <si>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</si>
  <si>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</si>
  <si>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</si>
  <si>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</si>
  <si>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</si>
  <si>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</si>
  <si>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</si>
  <si>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</si>
  <si>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</si>
  <si>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</si>
  <si>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</si>
  <si>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</si>
  <si>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</si>
  <si>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</si>
  <si>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</si>
  <si>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</si>
  <si>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</si>
  <si>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</si>
  <si>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</si>
  <si>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</si>
  <si>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</si>
  <si>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</si>
  <si>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</si>
  <si>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</si>
  <si>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</si>
  <si>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</si>
  <si>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</si>
  <si>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</si>
  <si>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</si>
  <si>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</si>
  <si>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</si>
  <si>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</si>
  <si>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</si>
  <si>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</si>
  <si>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</si>
  <si>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</si>
  <si>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</si>
  <si>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</si>
  <si>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</si>
  <si>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</si>
  <si>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</si>
  <si>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</si>
  <si>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</si>
  <si>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</si>
  <si>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</si>
  <si>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</si>
  <si>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</si>
  <si>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</si>
  <si>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</si>
  <si>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</si>
  <si>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</si>
  <si>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</si>
  <si>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</si>
  <si>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</si>
  <si>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</si>
  <si>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</si>
  <si>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</si>
  <si>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</si>
  <si>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</si>
  <si>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</si>
  <si>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</si>
  <si>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</si>
  <si>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</si>
  <si>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</si>
  <si>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</si>
  <si>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</si>
  <si>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</si>
  <si>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</si>
  <si>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</si>
  <si>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</si>
  <si>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</si>
  <si>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</si>
  <si>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</si>
  <si>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</si>
  <si>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</si>
  <si>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</si>
  <si>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</si>
  <si>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</si>
  <si>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</si>
  <si>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</si>
  <si>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</si>
  <si>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</si>
  <si>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</si>
  <si>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</si>
  <si>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</si>
  <si>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</si>
  <si>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</si>
  <si>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</si>
  <si>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</si>
  <si>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</si>
  <si>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</si>
  <si>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</si>
  <si>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</si>
  <si>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</si>
  <si>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</si>
  <si>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</si>
  <si>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「①有形固定資産減価償却率」
　有形固定資産減価償却率は徐々に上昇しており，全国平均，類似団体を上回る水準になっています。
「②管渠老朽化率，③管渠改善率」
　平成５年の併用開始から29年が経過しましたが，法定耐用年数を経過した管渠はありません。
　将来の更新需要を見据えた上で，中長期的な収支バランスを保持しながら，適切な維持管理や改築更新による資産管理を計画的に実施することが必要です。
　</t>
    <rPh sb="2" eb="13">
      <t>ユウケイコテイシサンゲンカショウキャクリツ</t>
    </rPh>
    <rPh sb="16" eb="27">
      <t>ユウケイコテイシサンゲンカショウキャクリツ</t>
    </rPh>
    <rPh sb="28" eb="30">
      <t>ジョジョ</t>
    </rPh>
    <rPh sb="31" eb="33">
      <t>ジョウショウ</t>
    </rPh>
    <rPh sb="38" eb="40">
      <t>ゼンコク</t>
    </rPh>
    <rPh sb="40" eb="42">
      <t>ヘイキン</t>
    </rPh>
    <rPh sb="43" eb="47">
      <t>ルイジダンタイ</t>
    </rPh>
    <rPh sb="48" eb="50">
      <t>ウワマワ</t>
    </rPh>
    <rPh sb="51" eb="53">
      <t>スイジュン</t>
    </rPh>
    <rPh sb="64" eb="66">
      <t>カンキョ</t>
    </rPh>
    <rPh sb="66" eb="69">
      <t>ロウキュウカ</t>
    </rPh>
    <rPh sb="69" eb="70">
      <t>リツ</t>
    </rPh>
    <rPh sb="72" eb="74">
      <t>カンキョ</t>
    </rPh>
    <rPh sb="74" eb="76">
      <t>カイゼン</t>
    </rPh>
    <rPh sb="76" eb="77">
      <t>リツ</t>
    </rPh>
    <rPh sb="80" eb="82">
      <t>ヘイセイ</t>
    </rPh>
    <rPh sb="83" eb="84">
      <t>ネン</t>
    </rPh>
    <rPh sb="85" eb="87">
      <t>ヘイヨウ</t>
    </rPh>
    <rPh sb="87" eb="89">
      <t>カイシ</t>
    </rPh>
    <rPh sb="93" eb="94">
      <t>ネン</t>
    </rPh>
    <rPh sb="95" eb="97">
      <t>ケイカ</t>
    </rPh>
    <rPh sb="103" eb="105">
      <t>ホウテイ</t>
    </rPh>
    <rPh sb="105" eb="107">
      <t>タイヨウ</t>
    </rPh>
    <rPh sb="107" eb="109">
      <t>ネンスウ</t>
    </rPh>
    <rPh sb="110" eb="112">
      <t>ケイカ</t>
    </rPh>
    <rPh sb="114" eb="116">
      <t>カンキョ</t>
    </rPh>
    <rPh sb="125" eb="127">
      <t>ショウライ</t>
    </rPh>
    <rPh sb="128" eb="130">
      <t>コウシン</t>
    </rPh>
    <rPh sb="130" eb="132">
      <t>ジュヨウ</t>
    </rPh>
    <rPh sb="133" eb="135">
      <t>ミス</t>
    </rPh>
    <rPh sb="137" eb="138">
      <t>ウエ</t>
    </rPh>
    <rPh sb="140" eb="144">
      <t>チュウチョウキテキ</t>
    </rPh>
    <rPh sb="145" eb="147">
      <t>シュウシ</t>
    </rPh>
    <rPh sb="152" eb="154">
      <t>ホジ</t>
    </rPh>
    <rPh sb="159" eb="161">
      <t>テキセツ</t>
    </rPh>
    <rPh sb="162" eb="164">
      <t>イジ</t>
    </rPh>
    <rPh sb="164" eb="166">
      <t>カンリ</t>
    </rPh>
    <rPh sb="167" eb="171">
      <t>カイチクコウシン</t>
    </rPh>
    <rPh sb="174" eb="176">
      <t>シサン</t>
    </rPh>
    <rPh sb="176" eb="178">
      <t>カンリ</t>
    </rPh>
    <rPh sb="179" eb="182">
      <t>ケイカクテキ</t>
    </rPh>
    <rPh sb="183" eb="185">
      <t>ジッシ</t>
    </rPh>
    <rPh sb="190" eb="192">
      <t>ヒツヨウ</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</si>
  <si>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いました。
　令和５年度には供用開始から30年が経過し一般会計からの高資本費対策補助金がなくなるため,財政状況は一層厳しいものとなりますが,公共下水道事業と一体で収支の均衡を維持していけるよう，経営の効率化に努めます。
　</t>
    <rPh sb="172" eb="176">
      <t>シキンブソク</t>
    </rPh>
    <rPh sb="192" eb="195">
      <t>シヨウリョウ</t>
    </rPh>
    <rPh sb="206" eb="208">
      <t>レイワ</t>
    </rPh>
    <rPh sb="209" eb="211">
      <t>ネンド</t>
    </rPh>
    <rPh sb="213" eb="215">
      <t>キョウヨウ</t>
    </rPh>
    <rPh sb="215" eb="217">
      <t>カイシ</t>
    </rPh>
    <rPh sb="221" eb="222">
      <t>ネン</t>
    </rPh>
    <rPh sb="223" eb="225">
      <t>ケイカ</t>
    </rPh>
    <rPh sb="226" eb="228">
      <t>イッパン</t>
    </rPh>
    <rPh sb="228" eb="230">
      <t>カイケイ</t>
    </rPh>
    <rPh sb="233" eb="236">
      <t>コウシホン</t>
    </rPh>
    <rPh sb="236" eb="237">
      <t>ヒ</t>
    </rPh>
    <rPh sb="237" eb="239">
      <t>タイサク</t>
    </rPh>
    <rPh sb="239" eb="242">
      <t>ホジョキン</t>
    </rPh>
    <rPh sb="250" eb="252">
      <t>ザイセイ</t>
    </rPh>
    <rPh sb="252" eb="254">
      <t>ジョウキョウ</t>
    </rPh>
    <rPh sb="255" eb="257">
      <t>イッソウ</t>
    </rPh>
    <rPh sb="257" eb="258">
      <t>キビ</t>
    </rPh>
    <phoneticPr fontId="4"/>
  </si>
  <si>
    <r>
      <rPr>
        <sz val="11"/>
        <rFont val="ＭＳ ゴシック"/>
        <family val="3"/>
        <charset val="128"/>
      </rPr>
      <t>「①経常収支比率，⑤経費回収率，⑥汚水処理原価」</t>
    </r>
    <r>
      <rPr>
        <sz val="11"/>
        <color rgb="FFFF0000"/>
        <rFont val="ＭＳ ゴシック"/>
        <family val="3"/>
        <charset val="128"/>
      </rPr>
      <t xml:space="preserve">
　</t>
    </r>
    <r>
      <rPr>
        <sz val="11"/>
        <rFont val="ＭＳ ゴシック"/>
        <family val="3"/>
        <charset val="128"/>
      </rPr>
      <t>令和２年度の使用料改定による収入の増加や,繰出基準に基づく一般会計からの繰入金により①経常収支比率は100%を超え,⑤経費回収率は100%で推移しています。また⑥汚水処理原価も改善しています。
「②累積欠損金比率，③流動比率」
　当該事業はいわゆる不採算地区で行われており，公共下水道事業と同一会計で経理することで経営がなりたっています。当該事業単独での利益剰余金及び流動資産を保有していないため，累積欠損金が発生し，流動比率はゼロとなっています。なお，累積欠損金は当年度収支の改善によりゼロとなりました。
「④企業債残高対事業規模比率」</t>
    </r>
    <r>
      <rPr>
        <sz val="11"/>
        <color rgb="FFFF0000"/>
        <rFont val="ＭＳ ゴシック"/>
        <family val="3"/>
        <charset val="128"/>
      </rPr>
      <t xml:space="preserve">
　</t>
    </r>
    <r>
      <rPr>
        <sz val="11"/>
        <rFont val="ＭＳ ゴシック"/>
        <family val="3"/>
        <charset val="128"/>
      </rPr>
      <t>ここ２年は改善傾向にありますが,今後の未普及地区の解消工事に伴う企業債残高の増加により，悪化していく可能性があります。</t>
    </r>
    <r>
      <rPr>
        <sz val="11"/>
        <color rgb="FFFF0000"/>
        <rFont val="ＭＳ ゴシック"/>
        <family val="3"/>
        <charset val="128"/>
      </rPr>
      <t xml:space="preserve">
</t>
    </r>
    <r>
      <rPr>
        <sz val="11"/>
        <rFont val="ＭＳ ゴシック"/>
        <family val="3"/>
        <charset val="128"/>
      </rPr>
      <t>「⑦施設利用率」
　施設利用率は改善し，類似団体と比べて高くなっています。
「⑧水洗化率」
　まだ普及促進段階にあり，また水洗化率が低迷しており，類似団体と比べて低くなっています。</t>
    </r>
    <rPh sb="2" eb="9">
      <t>ケイジョウシュウシヒリツ、</t>
    </rPh>
    <rPh sb="10" eb="16">
      <t>ケイヒカイシュウリツ、</t>
    </rPh>
    <rPh sb="17" eb="19">
      <t>オスイ</t>
    </rPh>
    <rPh sb="19" eb="21">
      <t>ショリ</t>
    </rPh>
    <rPh sb="21" eb="23">
      <t>ゲンカ</t>
    </rPh>
    <rPh sb="26" eb="28">
      <t>レイワ</t>
    </rPh>
    <rPh sb="29" eb="31">
      <t>ネンド</t>
    </rPh>
    <rPh sb="32" eb="35">
      <t>シヨウリョウ</t>
    </rPh>
    <rPh sb="35" eb="37">
      <t>カイテイ</t>
    </rPh>
    <rPh sb="40" eb="42">
      <t>シュウニュウ</t>
    </rPh>
    <rPh sb="43" eb="45">
      <t>ゾウカ</t>
    </rPh>
    <rPh sb="47" eb="48">
      <t>ク</t>
    </rPh>
    <rPh sb="55" eb="57">
      <t>イッパン</t>
    </rPh>
    <rPh sb="57" eb="59">
      <t>カイケイ</t>
    </rPh>
    <rPh sb="62" eb="64">
      <t>クリイレ</t>
    </rPh>
    <rPh sb="64" eb="65">
      <t>キン</t>
    </rPh>
    <rPh sb="69" eb="71">
      <t>ケイジョウ</t>
    </rPh>
    <rPh sb="71" eb="73">
      <t>シュウシ</t>
    </rPh>
    <rPh sb="73" eb="75">
      <t>ヒリツ</t>
    </rPh>
    <rPh sb="81" eb="82">
      <t>コ</t>
    </rPh>
    <rPh sb="85" eb="87">
      <t>ケイヒ</t>
    </rPh>
    <rPh sb="87" eb="90">
      <t>カイシュウリツ</t>
    </rPh>
    <rPh sb="96" eb="98">
      <t>スイイ</t>
    </rPh>
    <rPh sb="107" eb="109">
      <t>オスイ</t>
    </rPh>
    <rPh sb="109" eb="111">
      <t>ショリ</t>
    </rPh>
    <rPh sb="111" eb="113">
      <t>ゲンカ</t>
    </rPh>
    <rPh sb="114" eb="116">
      <t>カイゼン</t>
    </rPh>
    <rPh sb="125" eb="127">
      <t>ルイセキ</t>
    </rPh>
    <rPh sb="127" eb="130">
      <t>ケッソンキン</t>
    </rPh>
    <rPh sb="130" eb="132">
      <t>ヒリツ</t>
    </rPh>
    <rPh sb="134" eb="136">
      <t>リュウドウ</t>
    </rPh>
    <rPh sb="136" eb="138">
      <t>ヒリツ</t>
    </rPh>
    <rPh sb="141" eb="143">
      <t>トウガイ</t>
    </rPh>
    <rPh sb="143" eb="145">
      <t>ジギョウ</t>
    </rPh>
    <rPh sb="150" eb="153">
      <t>フサイサン</t>
    </rPh>
    <rPh sb="153" eb="155">
      <t>チク</t>
    </rPh>
    <rPh sb="156" eb="157">
      <t>オコナ</t>
    </rPh>
    <rPh sb="163" eb="165">
      <t>コウキョウ</t>
    </rPh>
    <rPh sb="165" eb="168">
      <t>ゲスイドウ</t>
    </rPh>
    <rPh sb="168" eb="170">
      <t>ジギョウ</t>
    </rPh>
    <rPh sb="171" eb="173">
      <t>ドウイツ</t>
    </rPh>
    <rPh sb="173" eb="175">
      <t>カイケイ</t>
    </rPh>
    <rPh sb="176" eb="178">
      <t>ケイリ</t>
    </rPh>
    <rPh sb="183" eb="185">
      <t>ケイエイ</t>
    </rPh>
    <rPh sb="195" eb="197">
      <t>トウガイ</t>
    </rPh>
    <rPh sb="197" eb="199">
      <t>ジギョウ</t>
    </rPh>
    <rPh sb="199" eb="201">
      <t>タンドク</t>
    </rPh>
    <rPh sb="203" eb="205">
      <t>リエキ</t>
    </rPh>
    <rPh sb="205" eb="208">
      <t>ジョウヨキン</t>
    </rPh>
    <rPh sb="208" eb="209">
      <t>オヨ</t>
    </rPh>
    <rPh sb="210" eb="212">
      <t>リュウドウ</t>
    </rPh>
    <rPh sb="212" eb="214">
      <t>シサン</t>
    </rPh>
    <rPh sb="215" eb="217">
      <t>ホユウ</t>
    </rPh>
    <rPh sb="225" eb="227">
      <t>ルイセキ</t>
    </rPh>
    <rPh sb="227" eb="230">
      <t>ケッソンキン</t>
    </rPh>
    <rPh sb="231" eb="233">
      <t>ハッセイ</t>
    </rPh>
    <rPh sb="235" eb="237">
      <t>リュウドウ</t>
    </rPh>
    <rPh sb="237" eb="239">
      <t>ヒリツ</t>
    </rPh>
    <rPh sb="253" eb="255">
      <t>ルイセキ</t>
    </rPh>
    <rPh sb="255" eb="258">
      <t>ケッソンキン</t>
    </rPh>
    <rPh sb="259" eb="260">
      <t>トウ</t>
    </rPh>
    <rPh sb="260" eb="261">
      <t>ネン</t>
    </rPh>
    <rPh sb="261" eb="262">
      <t>ド</t>
    </rPh>
    <rPh sb="262" eb="264">
      <t>シュウシ</t>
    </rPh>
    <rPh sb="265" eb="267">
      <t>カイゼン</t>
    </rPh>
    <rPh sb="282" eb="284">
      <t>キギョウ</t>
    </rPh>
    <rPh sb="284" eb="285">
      <t>サイ</t>
    </rPh>
    <rPh sb="285" eb="287">
      <t>ザンダカ</t>
    </rPh>
    <rPh sb="287" eb="288">
      <t>タイ</t>
    </rPh>
    <rPh sb="288" eb="290">
      <t>ジギョウ</t>
    </rPh>
    <rPh sb="290" eb="292">
      <t>キボ</t>
    </rPh>
    <rPh sb="292" eb="294">
      <t>ヒリツ</t>
    </rPh>
    <rPh sb="300" eb="301">
      <t>ネン</t>
    </rPh>
    <rPh sb="302" eb="304">
      <t>カイゼン</t>
    </rPh>
    <rPh sb="304" eb="306">
      <t>ケイコウ</t>
    </rPh>
    <rPh sb="313" eb="315">
      <t>コンゴ</t>
    </rPh>
    <rPh sb="316" eb="317">
      <t>ミ</t>
    </rPh>
    <rPh sb="317" eb="319">
      <t>フキュウ</t>
    </rPh>
    <rPh sb="319" eb="321">
      <t>チク</t>
    </rPh>
    <rPh sb="322" eb="324">
      <t>カイショウ</t>
    </rPh>
    <rPh sb="324" eb="326">
      <t>コウジ</t>
    </rPh>
    <rPh sb="327" eb="328">
      <t>トモナ</t>
    </rPh>
    <rPh sb="329" eb="331">
      <t>キギョウ</t>
    </rPh>
    <rPh sb="331" eb="332">
      <t>サイ</t>
    </rPh>
    <rPh sb="332" eb="334">
      <t>ザンダカ</t>
    </rPh>
    <rPh sb="335" eb="337">
      <t>ゾウカ</t>
    </rPh>
    <rPh sb="341" eb="343">
      <t>アッカ</t>
    </rPh>
    <rPh sb="347" eb="350">
      <t>カノウセイ</t>
    </rPh>
    <rPh sb="359" eb="361">
      <t>シセツ</t>
    </rPh>
    <rPh sb="361" eb="363">
      <t>リヨウ</t>
    </rPh>
    <rPh sb="363" eb="364">
      <t>リツ</t>
    </rPh>
    <rPh sb="373" eb="375">
      <t>カイゼン</t>
    </rPh>
    <rPh sb="385" eb="386">
      <t>タカ</t>
    </rPh>
    <rPh sb="397" eb="400">
      <t>スイセンカ</t>
    </rPh>
    <rPh sb="400" eb="401">
      <t>リツ</t>
    </rPh>
    <rPh sb="406" eb="408">
      <t>フキュウ</t>
    </rPh>
    <rPh sb="408" eb="410">
      <t>ソクシン</t>
    </rPh>
    <rPh sb="410" eb="412">
      <t>ダンカイ</t>
    </rPh>
    <rPh sb="418" eb="421">
      <t>スイセンカ</t>
    </rPh>
    <rPh sb="421" eb="422">
      <t>リツ</t>
    </rPh>
    <rPh sb="423" eb="425">
      <t>テイメイ</t>
    </rPh>
    <rPh sb="430" eb="432">
      <t>ルイジ</t>
    </rPh>
    <rPh sb="432" eb="434">
      <t>ダンタイ</t>
    </rPh>
    <rPh sb="435" eb="436">
      <t>クラ</t>
    </rPh>
    <rPh sb="438" eb="439">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</si>
</sst>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4B-47EC-993C-B28EA9972CB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0.13</c:v>
                </c:pt>
                <c:pt idx="2">
                  <c:v>0.36</c:v>
                </c:pt>
                <c:pt idx="3">
                  <c:v>0.39</c:v>
                </c:pt>
                <c:pt idx="4">
                  <c:v>0.1</c:v>
                </c:pt>
              </c:numCache>
            </c:numRef>
          </c:val>
          <c:smooth val="0"/>
          <c:extLst>
            <c:ext xmlns:c16="http://schemas.microsoft.com/office/drawing/2014/chart" uri="{C3380CC4-5D6E-409C-BE32-E72D297353CC}">
              <c16:uniqueId val="{00000001-C74B-47EC-993C-B28EA9972CB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35.67</c:v>
                </c:pt>
                <c:pt idx="1">
                  <c:v>38.369999999999997</c:v>
                </c:pt>
                <c:pt idx="2">
                  <c:v>39.020000000000003</c:v>
                </c:pt>
                <c:pt idx="3">
                  <c:v>44.89</c:v>
                </c:pt>
                <c:pt idx="4">
                  <c:v>45.15</c:v>
                </c:pt>
              </c:numCache>
            </c:numRef>
          </c:val>
          <c:extLst>
            <c:ext xmlns:c16="http://schemas.microsoft.com/office/drawing/2014/chart" uri="{C3380CC4-5D6E-409C-BE32-E72D297353CC}">
              <c16:uniqueId val="{00000000-7B83-470C-B635-10BF7E7DE14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43.36</c:v>
                </c:pt>
                <c:pt idx="1">
                  <c:v>42.56</c:v>
                </c:pt>
                <c:pt idx="2">
                  <c:v>42.47</c:v>
                </c:pt>
                <c:pt idx="3">
                  <c:v>42.4</c:v>
                </c:pt>
                <c:pt idx="4">
                  <c:v>42.28</c:v>
                </c:pt>
              </c:numCache>
            </c:numRef>
          </c:val>
          <c:smooth val="0"/>
          <c:extLst>
            <c:ext xmlns:c16="http://schemas.microsoft.com/office/drawing/2014/chart" uri="{C3380CC4-5D6E-409C-BE32-E72D297353CC}">
              <c16:uniqueId val="{00000001-7B83-470C-B635-10BF7E7DE14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65.27</c:v>
                </c:pt>
                <c:pt idx="1">
                  <c:v>69.16</c:v>
                </c:pt>
                <c:pt idx="2">
                  <c:v>69.47</c:v>
                </c:pt>
                <c:pt idx="3">
                  <c:v>70.12</c:v>
                </c:pt>
                <c:pt idx="4">
                  <c:v>70.680000000000007</c:v>
                </c:pt>
              </c:numCache>
            </c:numRef>
          </c:val>
          <c:extLst>
            <c:ext xmlns:c16="http://schemas.microsoft.com/office/drawing/2014/chart" uri="{C3380CC4-5D6E-409C-BE32-E72D297353CC}">
              <c16:uniqueId val="{00000000-59F1-4741-808E-B9F8342CF91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83.06</c:v>
                </c:pt>
                <c:pt idx="1">
                  <c:v>83.32</c:v>
                </c:pt>
                <c:pt idx="2">
                  <c:v>83.75</c:v>
                </c:pt>
                <c:pt idx="3">
                  <c:v>84.19</c:v>
                </c:pt>
                <c:pt idx="4">
                  <c:v>84.34</c:v>
                </c:pt>
              </c:numCache>
            </c:numRef>
          </c:val>
          <c:smooth val="0"/>
          <c:extLst>
            <c:ext xmlns:c16="http://schemas.microsoft.com/office/drawing/2014/chart" uri="{C3380CC4-5D6E-409C-BE32-E72D297353CC}">
              <c16:uniqueId val="{00000001-59F1-4741-808E-B9F8342CF91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98.99</c:v>
                </c:pt>
                <c:pt idx="1">
                  <c:v>99.11</c:v>
                </c:pt>
                <c:pt idx="2">
                  <c:v>99.15</c:v>
                </c:pt>
                <c:pt idx="3">
                  <c:v>99.23</c:v>
                </c:pt>
                <c:pt idx="4">
                  <c:v>101.64</c:v>
                </c:pt>
              </c:numCache>
            </c:numRef>
          </c:val>
          <c:extLst>
            <c:ext xmlns:c16="http://schemas.microsoft.com/office/drawing/2014/chart" uri="{C3380CC4-5D6E-409C-BE32-E72D297353CC}">
              <c16:uniqueId val="{00000000-E718-4342-8906-5018D9FEBD3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102.13</c:v>
                </c:pt>
                <c:pt idx="1">
                  <c:v>101.72</c:v>
                </c:pt>
                <c:pt idx="2">
                  <c:v>102.73</c:v>
                </c:pt>
                <c:pt idx="3">
                  <c:v>105.78</c:v>
                </c:pt>
                <c:pt idx="4">
                  <c:v>106.09</c:v>
                </c:pt>
              </c:numCache>
            </c:numRef>
          </c:val>
          <c:smooth val="0"/>
          <c:extLst>
            <c:ext xmlns:c16="http://schemas.microsoft.com/office/drawing/2014/chart" uri="{C3380CC4-5D6E-409C-BE32-E72D297353CC}">
              <c16:uniqueId val="{00000001-E718-4342-8906-5018D9FEBD3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26.55</c:v>
                </c:pt>
                <c:pt idx="1">
                  <c:v>28.49</c:v>
                </c:pt>
                <c:pt idx="2">
                  <c:v>27.63</c:v>
                </c:pt>
                <c:pt idx="3">
                  <c:v>28.87</c:v>
                </c:pt>
                <c:pt idx="4">
                  <c:v>30.61</c:v>
                </c:pt>
              </c:numCache>
            </c:numRef>
          </c:val>
          <c:extLst>
            <c:ext xmlns:c16="http://schemas.microsoft.com/office/drawing/2014/chart" uri="{C3380CC4-5D6E-409C-BE32-E72D297353CC}">
              <c16:uniqueId val="{00000000-38A6-434C-AEE5-1670CCA94BE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23.93</c:v>
                </c:pt>
                <c:pt idx="1">
                  <c:v>24.68</c:v>
                </c:pt>
                <c:pt idx="2">
                  <c:v>24.68</c:v>
                </c:pt>
                <c:pt idx="3">
                  <c:v>21.36</c:v>
                </c:pt>
                <c:pt idx="4">
                  <c:v>22.79</c:v>
                </c:pt>
              </c:numCache>
            </c:numRef>
          </c:val>
          <c:smooth val="0"/>
          <c:extLst>
            <c:ext xmlns:c16="http://schemas.microsoft.com/office/drawing/2014/chart" uri="{C3380CC4-5D6E-409C-BE32-E72D297353CC}">
              <c16:uniqueId val="{00000001-38A6-434C-AEE5-1670CCA94BE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015-4C8F-94F4-20AE6BCE520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0.01</c:v>
                </c:pt>
                <c:pt idx="2">
                  <c:v>8.6199999999999992</c:v>
                </c:pt>
                <c:pt idx="3">
                  <c:v>0.01</c:v>
                </c:pt>
                <c:pt idx="4">
                  <c:v>0.01</c:v>
                </c:pt>
              </c:numCache>
            </c:numRef>
          </c:val>
          <c:smooth val="0"/>
          <c:extLst>
            <c:ext xmlns:c16="http://schemas.microsoft.com/office/drawing/2014/chart" uri="{C3380CC4-5D6E-409C-BE32-E72D297353CC}">
              <c16:uniqueId val="{00000001-A015-4C8F-94F4-20AE6BCE520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3.66</c:v>
                </c:pt>
                <c:pt idx="1">
                  <c:v>7</c:v>
                </c:pt>
                <c:pt idx="2">
                  <c:v>3.05</c:v>
                </c:pt>
                <c:pt idx="3">
                  <c:v>2.73</c:v>
                </c:pt>
                <c:pt idx="4" formatCode="#,##0.00;&quot;△&quot;#,##0.00">
                  <c:v>0</c:v>
                </c:pt>
              </c:numCache>
            </c:numRef>
          </c:val>
          <c:extLst>
            <c:ext xmlns:c16="http://schemas.microsoft.com/office/drawing/2014/chart" uri="{C3380CC4-5D6E-409C-BE32-E72D297353CC}">
              <c16:uniqueId val="{00000000-B31B-4E8A-8578-8199F3B5778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109.51</c:v>
                </c:pt>
                <c:pt idx="1">
                  <c:v>112.88</c:v>
                </c:pt>
                <c:pt idx="2">
                  <c:v>94.97</c:v>
                </c:pt>
                <c:pt idx="3">
                  <c:v>63.96</c:v>
                </c:pt>
                <c:pt idx="4">
                  <c:v>69.42</c:v>
                </c:pt>
              </c:numCache>
            </c:numRef>
          </c:val>
          <c:smooth val="0"/>
          <c:extLst>
            <c:ext xmlns:c16="http://schemas.microsoft.com/office/drawing/2014/chart" uri="{C3380CC4-5D6E-409C-BE32-E72D297353CC}">
              <c16:uniqueId val="{00000001-B31B-4E8A-8578-8199F3B5778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94-4EDC-8D5E-81BCBAB66C2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47.44</c:v>
                </c:pt>
                <c:pt idx="1">
                  <c:v>49.18</c:v>
                </c:pt>
                <c:pt idx="2">
                  <c:v>47.72</c:v>
                </c:pt>
                <c:pt idx="3">
                  <c:v>44.24</c:v>
                </c:pt>
                <c:pt idx="4">
                  <c:v>43.07</c:v>
                </c:pt>
              </c:numCache>
            </c:numRef>
          </c:val>
          <c:smooth val="0"/>
          <c:extLst>
            <c:ext xmlns:c16="http://schemas.microsoft.com/office/drawing/2014/chart" uri="{C3380CC4-5D6E-409C-BE32-E72D297353CC}">
              <c16:uniqueId val="{00000001-9F94-4EDC-8D5E-81BCBAB66C2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1759.08</c:v>
                </c:pt>
                <c:pt idx="1">
                  <c:v>1806.85</c:v>
                </c:pt>
                <c:pt idx="2">
                  <c:v>1891.54</c:v>
                </c:pt>
                <c:pt idx="3">
                  <c:v>1652.09</c:v>
                </c:pt>
                <c:pt idx="4">
                  <c:v>1525.91</c:v>
                </c:pt>
              </c:numCache>
            </c:numRef>
          </c:val>
          <c:extLst>
            <c:ext xmlns:c16="http://schemas.microsoft.com/office/drawing/2014/chart" uri="{C3380CC4-5D6E-409C-BE32-E72D297353CC}">
              <c16:uniqueId val="{00000000-802F-4F60-A295-6E731E23C8C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1243.71</c:v>
                </c:pt>
                <c:pt idx="1">
                  <c:v>1194.1500000000001</c:v>
                </c:pt>
                <c:pt idx="2">
                  <c:v>1206.79</c:v>
                </c:pt>
                <c:pt idx="3">
                  <c:v>1258.43</c:v>
                </c:pt>
                <c:pt idx="4">
                  <c:v>1163.75</c:v>
                </c:pt>
              </c:numCache>
            </c:numRef>
          </c:val>
          <c:smooth val="0"/>
          <c:extLst>
            <c:ext xmlns:c16="http://schemas.microsoft.com/office/drawing/2014/chart" uri="{C3380CC4-5D6E-409C-BE32-E72D297353CC}">
              <c16:uniqueId val="{00000001-802F-4F60-A295-6E731E23C8C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86EB-4F8C-8F55-F11BA7883DE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74.3</c:v>
                </c:pt>
                <c:pt idx="1">
                  <c:v>72.260000000000005</c:v>
                </c:pt>
                <c:pt idx="2">
                  <c:v>71.84</c:v>
                </c:pt>
                <c:pt idx="3">
                  <c:v>73.36</c:v>
                </c:pt>
                <c:pt idx="4">
                  <c:v>72.599999999999994</c:v>
                </c:pt>
              </c:numCache>
            </c:numRef>
          </c:val>
          <c:smooth val="0"/>
          <c:extLst>
            <c:ext xmlns:c16="http://schemas.microsoft.com/office/drawing/2014/chart" uri="{C3380CC4-5D6E-409C-BE32-E72D297353CC}">
              <c16:uniqueId val="{00000001-86EB-4F8C-8F55-F11BA7883DE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234.81</c:v>
                </c:pt>
                <c:pt idx="1">
                  <c:v>233.07</c:v>
                </c:pt>
                <c:pt idx="2">
                  <c:v>233.92</c:v>
                </c:pt>
                <c:pt idx="3">
                  <c:v>222.08</c:v>
                </c:pt>
                <c:pt idx="4">
                  <c:v>221.94</c:v>
                </c:pt>
              </c:numCache>
            </c:numRef>
          </c:val>
          <c:extLst>
            <c:ext xmlns:c16="http://schemas.microsoft.com/office/drawing/2014/chart" uri="{C3380CC4-5D6E-409C-BE32-E72D297353CC}">
              <c16:uniqueId val="{00000000-1EE0-41BE-A2AC-77521F4CB69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221.81</c:v>
                </c:pt>
                <c:pt idx="1">
                  <c:v>230.02</c:v>
                </c:pt>
                <c:pt idx="2">
                  <c:v>228.47</c:v>
                </c:pt>
                <c:pt idx="3">
                  <c:v>224.88</c:v>
                </c:pt>
                <c:pt idx="4">
                  <c:v>228.64</c:v>
                </c:pt>
              </c:numCache>
            </c:numRef>
          </c:val>
          <c:smooth val="0"/>
          <c:extLst>
            <c:ext xmlns:c16="http://schemas.microsoft.com/office/drawing/2014/chart" uri="{C3380CC4-5D6E-409C-BE32-E72D297353CC}">
              <c16:uniqueId val="{00000001-1EE0-41BE-A2AC-77521F4CB69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Y1" zoomScale="85" zoomScaleNormal="85" workbookViewId="0">
      <selection activeCell="BL7" sqref="BL7:BY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自治体職員</v>
      </c>
      <c r="AE8" s="41"/>
      <c r="AF8" s="41"/>
      <c r="AG8" s="41"/>
      <c r="AH8" s="41"/>
      <c r="AI8" s="41"/>
      <c r="AJ8" s="41"/>
      <c r="AK8" s="3"/>
      <c r="AL8" s="42">
        <f>データ!S6</f>
        <v>213008</v>
      </c>
      <c r="AM8" s="42"/>
      <c r="AN8" s="42"/>
      <c r="AO8" s="42"/>
      <c r="AP8" s="42"/>
      <c r="AQ8" s="42"/>
      <c r="AR8" s="42"/>
      <c r="AS8" s="42"/>
      <c r="AT8" s="35">
        <f>データ!T6</f>
        <v>352.83</v>
      </c>
      <c r="AU8" s="35"/>
      <c r="AV8" s="35"/>
      <c r="AW8" s="35"/>
      <c r="AX8" s="35"/>
      <c r="AY8" s="35"/>
      <c r="AZ8" s="35"/>
      <c r="BA8" s="35"/>
      <c r="BB8" s="35">
        <f>データ!U6</f>
        <v>603.71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51.33</v>
      </c>
      <c r="J10" s="35"/>
      <c r="K10" s="35"/>
      <c r="L10" s="35"/>
      <c r="M10" s="35"/>
      <c r="N10" s="35"/>
      <c r="O10" s="35"/>
      <c r="P10" s="35">
        <f>データ!P6</f>
        <v>3.1</v>
      </c>
      <c r="Q10" s="35"/>
      <c r="R10" s="35"/>
      <c r="S10" s="35"/>
      <c r="T10" s="35"/>
      <c r="U10" s="35"/>
      <c r="V10" s="35"/>
      <c r="W10" s="35">
        <f>データ!Q6</f>
        <v>87.62</v>
      </c>
      <c r="X10" s="35"/>
      <c r="Y10" s="35"/>
      <c r="Z10" s="35"/>
      <c r="AA10" s="35"/>
      <c r="AB10" s="35"/>
      <c r="AC10" s="35"/>
      <c r="AD10" s="42">
        <f>データ!R6</f>
        <v>3894</v>
      </c>
      <c r="AE10" s="42"/>
      <c r="AF10" s="42"/>
      <c r="AG10" s="42"/>
      <c r="AH10" s="42"/>
      <c r="AI10" s="42"/>
      <c r="AJ10" s="42"/>
      <c r="AK10" s="2"/>
      <c r="AL10" s="42">
        <f>データ!V6</f>
        <v>6551</v>
      </c>
      <c r="AM10" s="42"/>
      <c r="AN10" s="42"/>
      <c r="AO10" s="42"/>
      <c r="AP10" s="42"/>
      <c r="AQ10" s="42"/>
      <c r="AR10" s="42"/>
      <c r="AS10" s="42"/>
      <c r="AT10" s="35">
        <f>データ!W6</f>
        <v>3.52</v>
      </c>
      <c r="AU10" s="35"/>
      <c r="AV10" s="35"/>
      <c r="AW10" s="35"/>
      <c r="AX10" s="35"/>
      <c r="AY10" s="35"/>
      <c r="AZ10" s="35"/>
      <c r="BA10" s="35"/>
      <c r="BB10" s="35">
        <f>データ!X6</f>
        <v>1861.08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113</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114</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YXWNL8z1fbrcVhztqmT16IPx13/CGgecFRAQy1iId6EII5i26VCHjPQKlC7spGa3PeOj5cDYLQ9qQA1cob91eQ==" saltValue="t8WjEviSKR4iUrxJjwtnU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4" t="s">
        <v>52</v>
      </c>
      <c r="I3" s="75"/>
      <c r="J3" s="75"/>
      <c r="K3" s="75"/>
      <c r="L3" s="75"/>
      <c r="M3" s="75"/>
      <c r="N3" s="75"/>
      <c r="O3" s="75"/>
      <c r="P3" s="75"/>
      <c r="Q3" s="75"/>
      <c r="R3" s="75"/>
      <c r="S3" s="75"/>
      <c r="T3" s="75"/>
      <c r="U3" s="75"/>
      <c r="V3" s="75"/>
      <c r="W3" s="75"/>
      <c r="X3" s="76"/>
      <c r="Y3" s="80" t="s">
        <v>53</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28</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8" x14ac:dyDescent="0.15">
      <c r="A4" s="14" t="s">
        <v>54</v>
      </c>
      <c r="B4" s="16"/>
      <c r="C4" s="16"/>
      <c r="D4" s="16"/>
      <c r="E4" s="16"/>
      <c r="F4" s="16"/>
      <c r="G4" s="16"/>
      <c r="H4" s="77"/>
      <c r="I4" s="78"/>
      <c r="J4" s="78"/>
      <c r="K4" s="78"/>
      <c r="L4" s="78"/>
      <c r="M4" s="78"/>
      <c r="N4" s="78"/>
      <c r="O4" s="78"/>
      <c r="P4" s="78"/>
      <c r="Q4" s="78"/>
      <c r="R4" s="78"/>
      <c r="S4" s="78"/>
      <c r="T4" s="78"/>
      <c r="U4" s="78"/>
      <c r="V4" s="78"/>
      <c r="W4" s="78"/>
      <c r="X4" s="79"/>
      <c r="Y4" s="73" t="s">
        <v>55</v>
      </c>
      <c r="Z4" s="73"/>
      <c r="AA4" s="73"/>
      <c r="AB4" s="73"/>
      <c r="AC4" s="73"/>
      <c r="AD4" s="73"/>
      <c r="AE4" s="73"/>
      <c r="AF4" s="73"/>
      <c r="AG4" s="73"/>
      <c r="AH4" s="73"/>
      <c r="AI4" s="73"/>
      <c r="AJ4" s="73" t="s">
        <v>56</v>
      </c>
      <c r="AK4" s="73"/>
      <c r="AL4" s="73"/>
      <c r="AM4" s="73"/>
      <c r="AN4" s="73"/>
      <c r="AO4" s="73"/>
      <c r="AP4" s="73"/>
      <c r="AQ4" s="73"/>
      <c r="AR4" s="73"/>
      <c r="AS4" s="73"/>
      <c r="AT4" s="73"/>
      <c r="AU4" s="73" t="s">
        <v>57</v>
      </c>
      <c r="AV4" s="73"/>
      <c r="AW4" s="73"/>
      <c r="AX4" s="73"/>
      <c r="AY4" s="73"/>
      <c r="AZ4" s="73"/>
      <c r="BA4" s="73"/>
      <c r="BB4" s="73"/>
      <c r="BC4" s="73"/>
      <c r="BD4" s="73"/>
      <c r="BE4" s="73"/>
      <c r="BF4" s="73" t="s">
        <v>58</v>
      </c>
      <c r="BG4" s="73"/>
      <c r="BH4" s="73"/>
      <c r="BI4" s="73"/>
      <c r="BJ4" s="73"/>
      <c r="BK4" s="73"/>
      <c r="BL4" s="73"/>
      <c r="BM4" s="73"/>
      <c r="BN4" s="73"/>
      <c r="BO4" s="73"/>
      <c r="BP4" s="73"/>
      <c r="BQ4" s="73" t="s">
        <v>59</v>
      </c>
      <c r="BR4" s="73"/>
      <c r="BS4" s="73"/>
      <c r="BT4" s="73"/>
      <c r="BU4" s="73"/>
      <c r="BV4" s="73"/>
      <c r="BW4" s="73"/>
      <c r="BX4" s="73"/>
      <c r="BY4" s="73"/>
      <c r="BZ4" s="73"/>
      <c r="CA4" s="73"/>
      <c r="CB4" s="73" t="s">
        <v>60</v>
      </c>
      <c r="CC4" s="73"/>
      <c r="CD4" s="73"/>
      <c r="CE4" s="73"/>
      <c r="CF4" s="73"/>
      <c r="CG4" s="73"/>
      <c r="CH4" s="73"/>
      <c r="CI4" s="73"/>
      <c r="CJ4" s="73"/>
      <c r="CK4" s="73"/>
      <c r="CL4" s="73"/>
      <c r="CM4" s="73" t="s">
        <v>61</v>
      </c>
      <c r="CN4" s="73"/>
      <c r="CO4" s="73"/>
      <c r="CP4" s="73"/>
      <c r="CQ4" s="73"/>
      <c r="CR4" s="73"/>
      <c r="CS4" s="73"/>
      <c r="CT4" s="73"/>
      <c r="CU4" s="73"/>
      <c r="CV4" s="73"/>
      <c r="CW4" s="73"/>
      <c r="CX4" s="73" t="s">
        <v>62</v>
      </c>
      <c r="CY4" s="73"/>
      <c r="CZ4" s="73"/>
      <c r="DA4" s="73"/>
      <c r="DB4" s="73"/>
      <c r="DC4" s="73"/>
      <c r="DD4" s="73"/>
      <c r="DE4" s="73"/>
      <c r="DF4" s="73"/>
      <c r="DG4" s="73"/>
      <c r="DH4" s="73"/>
      <c r="DI4" s="73" t="s">
        <v>63</v>
      </c>
      <c r="DJ4" s="73"/>
      <c r="DK4" s="73"/>
      <c r="DL4" s="73"/>
      <c r="DM4" s="73"/>
      <c r="DN4" s="73"/>
      <c r="DO4" s="73"/>
      <c r="DP4" s="73"/>
      <c r="DQ4" s="73"/>
      <c r="DR4" s="73"/>
      <c r="DS4" s="73"/>
      <c r="DT4" s="73" t="s">
        <v>64</v>
      </c>
      <c r="DU4" s="73"/>
      <c r="DV4" s="73"/>
      <c r="DW4" s="73"/>
      <c r="DX4" s="73"/>
      <c r="DY4" s="73"/>
      <c r="DZ4" s="73"/>
      <c r="EA4" s="73"/>
      <c r="EB4" s="73"/>
      <c r="EC4" s="73"/>
      <c r="ED4" s="73"/>
      <c r="EE4" s="73" t="s">
        <v>65</v>
      </c>
      <c r="EF4" s="73"/>
      <c r="EG4" s="73"/>
      <c r="EH4" s="73"/>
      <c r="EI4" s="73"/>
      <c r="EJ4" s="73"/>
      <c r="EK4" s="73"/>
      <c r="EL4" s="73"/>
      <c r="EM4" s="73"/>
      <c r="EN4" s="73"/>
      <c r="EO4" s="73"/>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2021</v>
      </c>
      <c r="C6" s="19">
        <f t="shared" ref="C6:X6" si="3">C7</f>
        <v>342025</v>
      </c>
      <c r="D6" s="19">
        <f t="shared" si="3"/>
        <v>46</v>
      </c>
      <c r="E6" s="19">
        <f t="shared" si="3"/>
        <v>17</v>
      </c>
      <c r="F6" s="19">
        <f t="shared" si="3"/>
        <v>4</v>
      </c>
      <c r="G6" s="19">
        <f t="shared" si="3"/>
        <v>0</v>
      </c>
      <c r="H6" s="19" t="str">
        <f t="shared" si="3"/>
        <v>広島県　呉市</v>
      </c>
      <c r="I6" s="19" t="str">
        <f t="shared" si="3"/>
        <v>法適用</v>
      </c>
      <c r="J6" s="19" t="str">
        <f t="shared" si="3"/>
        <v>下水道事業</v>
      </c>
      <c r="K6" s="19" t="str">
        <f t="shared" si="3"/>
        <v>特定環境保全公共下水道</v>
      </c>
      <c r="L6" s="19" t="str">
        <f t="shared" si="3"/>
        <v>D2</v>
      </c>
      <c r="M6" s="19" t="str">
        <f t="shared" si="3"/>
        <v>自治体職員</v>
      </c>
      <c r="N6" s="20" t="str">
        <f t="shared" si="3"/>
        <v>-</v>
      </c>
      <c r="O6" s="20">
        <f t="shared" si="3"/>
        <v>51.33</v>
      </c>
      <c r="P6" s="20">
        <f t="shared" si="3"/>
        <v>3.1</v>
      </c>
      <c r="Q6" s="20">
        <f t="shared" si="3"/>
        <v>87.62</v>
      </c>
      <c r="R6" s="20">
        <f t="shared" si="3"/>
        <v>3894</v>
      </c>
      <c r="S6" s="20">
        <f t="shared" si="3"/>
        <v>213008</v>
      </c>
      <c r="T6" s="20">
        <f t="shared" si="3"/>
        <v>352.83</v>
      </c>
      <c r="U6" s="20">
        <f t="shared" si="3"/>
        <v>603.71</v>
      </c>
      <c r="V6" s="20">
        <f t="shared" si="3"/>
        <v>6551</v>
      </c>
      <c r="W6" s="20">
        <f t="shared" si="3"/>
        <v>3.52</v>
      </c>
      <c r="X6" s="20">
        <f t="shared" si="3"/>
        <v>1861.08</v>
      </c>
      <c r="Y6" s="21">
        <f>IF(Y7="",NA(),Y7)</f>
        <v>98.99</v>
      </c>
      <c r="Z6" s="21">
        <f t="shared" ref="Z6:AH6" si="4">IF(Z7="",NA(),Z7)</f>
        <v>99.11</v>
      </c>
      <c r="AA6" s="21">
        <f t="shared" si="4"/>
        <v>99.15</v>
      </c>
      <c r="AB6" s="21">
        <f t="shared" si="4"/>
        <v>99.23</v>
      </c>
      <c r="AC6" s="21">
        <f t="shared" si="4"/>
        <v>101.64</v>
      </c>
      <c r="AD6" s="21">
        <f t="shared" si="4"/>
        <v>102.13</v>
      </c>
      <c r="AE6" s="21">
        <f t="shared" si="4"/>
        <v>101.72</v>
      </c>
      <c r="AF6" s="21">
        <f t="shared" si="4"/>
        <v>102.73</v>
      </c>
      <c r="AG6" s="21">
        <f t="shared" si="4"/>
        <v>105.78</v>
      </c>
      <c r="AH6" s="21">
        <f t="shared" si="4"/>
        <v>106.09</v>
      </c>
      <c r="AI6" s="20" t="str">
        <f>IF(AI7="","",IF(AI7="-","【-】","【"&amp;SUBSTITUTE(TEXT(AI7,"#,##0.00"),"-","△")&amp;"】"))</f>
        <v>【105.35】</v>
      </c>
      <c r="AJ6" s="21">
        <f>IF(AJ7="",NA(),AJ7)</f>
        <v>3.66</v>
      </c>
      <c r="AK6" s="21">
        <f t="shared" ref="AK6:AS6" si="5">IF(AK7="",NA(),AK7)</f>
        <v>7</v>
      </c>
      <c r="AL6" s="21">
        <f t="shared" si="5"/>
        <v>3.05</v>
      </c>
      <c r="AM6" s="21">
        <f t="shared" si="5"/>
        <v>2.73</v>
      </c>
      <c r="AN6" s="20">
        <f t="shared" si="5"/>
        <v>0</v>
      </c>
      <c r="AO6" s="21">
        <f t="shared" si="5"/>
        <v>109.51</v>
      </c>
      <c r="AP6" s="21">
        <f t="shared" si="5"/>
        <v>112.88</v>
      </c>
      <c r="AQ6" s="21">
        <f t="shared" si="5"/>
        <v>94.97</v>
      </c>
      <c r="AR6" s="21">
        <f t="shared" si="5"/>
        <v>63.96</v>
      </c>
      <c r="AS6" s="21">
        <f t="shared" si="5"/>
        <v>69.42</v>
      </c>
      <c r="AT6" s="20" t="str">
        <f>IF(AT7="","",IF(AT7="-","【-】","【"&amp;SUBSTITUTE(TEXT(AT7,"#,##0.00"),"-","△")&amp;"】"))</f>
        <v>【63.89】</v>
      </c>
      <c r="AU6" s="20">
        <f>IF(AU7="",NA(),AU7)</f>
        <v>0</v>
      </c>
      <c r="AV6" s="20">
        <f t="shared" ref="AV6:BD6" si="6">IF(AV7="",NA(),AV7)</f>
        <v>0</v>
      </c>
      <c r="AW6" s="20">
        <f t="shared" si="6"/>
        <v>0</v>
      </c>
      <c r="AX6" s="20">
        <f t="shared" si="6"/>
        <v>0</v>
      </c>
      <c r="AY6" s="20">
        <f t="shared" si="6"/>
        <v>0</v>
      </c>
      <c r="AZ6" s="21">
        <f t="shared" si="6"/>
        <v>47.44</v>
      </c>
      <c r="BA6" s="21">
        <f t="shared" si="6"/>
        <v>49.18</v>
      </c>
      <c r="BB6" s="21">
        <f t="shared" si="6"/>
        <v>47.72</v>
      </c>
      <c r="BC6" s="21">
        <f t="shared" si="6"/>
        <v>44.24</v>
      </c>
      <c r="BD6" s="21">
        <f t="shared" si="6"/>
        <v>43.07</v>
      </c>
      <c r="BE6" s="20" t="str">
        <f>IF(BE7="","",IF(BE7="-","【-】","【"&amp;SUBSTITUTE(TEXT(BE7,"#,##0.00"),"-","△")&amp;"】"))</f>
        <v>【44.07】</v>
      </c>
      <c r="BF6" s="21">
        <f>IF(BF7="",NA(),BF7)</f>
        <v>1759.08</v>
      </c>
      <c r="BG6" s="21">
        <f t="shared" ref="BG6:BO6" si="7">IF(BG7="",NA(),BG7)</f>
        <v>1806.85</v>
      </c>
      <c r="BH6" s="21">
        <f t="shared" si="7"/>
        <v>1891.54</v>
      </c>
      <c r="BI6" s="21">
        <f t="shared" si="7"/>
        <v>1652.09</v>
      </c>
      <c r="BJ6" s="21">
        <f t="shared" si="7"/>
        <v>1525.91</v>
      </c>
      <c r="BK6" s="21">
        <f t="shared" si="7"/>
        <v>1243.71</v>
      </c>
      <c r="BL6" s="21">
        <f t="shared" si="7"/>
        <v>1194.1500000000001</v>
      </c>
      <c r="BM6" s="21">
        <f t="shared" si="7"/>
        <v>1206.79</v>
      </c>
      <c r="BN6" s="21">
        <f t="shared" si="7"/>
        <v>1258.43</v>
      </c>
      <c r="BO6" s="21">
        <f t="shared" si="7"/>
        <v>1163.75</v>
      </c>
      <c r="BP6" s="20" t="str">
        <f>IF(BP7="","",IF(BP7="-","【-】","【"&amp;SUBSTITUTE(TEXT(BP7,"#,##0.00"),"-","△")&amp;"】"))</f>
        <v>【1,201.79】</v>
      </c>
      <c r="BQ6" s="21">
        <f>IF(BQ7="",NA(),BQ7)</f>
        <v>100</v>
      </c>
      <c r="BR6" s="21">
        <f t="shared" ref="BR6:BZ6" si="8">IF(BR7="",NA(),BR7)</f>
        <v>100</v>
      </c>
      <c r="BS6" s="21">
        <f t="shared" si="8"/>
        <v>100</v>
      </c>
      <c r="BT6" s="21">
        <f t="shared" si="8"/>
        <v>100</v>
      </c>
      <c r="BU6" s="21">
        <f t="shared" si="8"/>
        <v>100</v>
      </c>
      <c r="BV6" s="21">
        <f t="shared" si="8"/>
        <v>74.3</v>
      </c>
      <c r="BW6" s="21">
        <f t="shared" si="8"/>
        <v>72.260000000000005</v>
      </c>
      <c r="BX6" s="21">
        <f t="shared" si="8"/>
        <v>71.84</v>
      </c>
      <c r="BY6" s="21">
        <f t="shared" si="8"/>
        <v>73.36</v>
      </c>
      <c r="BZ6" s="21">
        <f t="shared" si="8"/>
        <v>72.599999999999994</v>
      </c>
      <c r="CA6" s="20" t="str">
        <f>IF(CA7="","",IF(CA7="-","【-】","【"&amp;SUBSTITUTE(TEXT(CA7,"#,##0.00"),"-","△")&amp;"】"))</f>
        <v>【75.31】</v>
      </c>
      <c r="CB6" s="21">
        <f>IF(CB7="",NA(),CB7)</f>
        <v>234.81</v>
      </c>
      <c r="CC6" s="21">
        <f t="shared" ref="CC6:CK6" si="9">IF(CC7="",NA(),CC7)</f>
        <v>233.07</v>
      </c>
      <c r="CD6" s="21">
        <f t="shared" si="9"/>
        <v>233.92</v>
      </c>
      <c r="CE6" s="21">
        <f t="shared" si="9"/>
        <v>222.08</v>
      </c>
      <c r="CF6" s="21">
        <f t="shared" si="9"/>
        <v>221.94</v>
      </c>
      <c r="CG6" s="21">
        <f t="shared" si="9"/>
        <v>221.81</v>
      </c>
      <c r="CH6" s="21">
        <f t="shared" si="9"/>
        <v>230.02</v>
      </c>
      <c r="CI6" s="21">
        <f t="shared" si="9"/>
        <v>228.47</v>
      </c>
      <c r="CJ6" s="21">
        <f t="shared" si="9"/>
        <v>224.88</v>
      </c>
      <c r="CK6" s="21">
        <f t="shared" si="9"/>
        <v>228.64</v>
      </c>
      <c r="CL6" s="20" t="str">
        <f>IF(CL7="","",IF(CL7="-","【-】","【"&amp;SUBSTITUTE(TEXT(CL7,"#,##0.00"),"-","△")&amp;"】"))</f>
        <v>【216.39】</v>
      </c>
      <c r="CM6" s="21">
        <f>IF(CM7="",NA(),CM7)</f>
        <v>35.67</v>
      </c>
      <c r="CN6" s="21">
        <f t="shared" ref="CN6:CV6" si="10">IF(CN7="",NA(),CN7)</f>
        <v>38.369999999999997</v>
      </c>
      <c r="CO6" s="21">
        <f t="shared" si="10"/>
        <v>39.020000000000003</v>
      </c>
      <c r="CP6" s="21">
        <f t="shared" si="10"/>
        <v>44.89</v>
      </c>
      <c r="CQ6" s="21">
        <f t="shared" si="10"/>
        <v>45.15</v>
      </c>
      <c r="CR6" s="21">
        <f t="shared" si="10"/>
        <v>43.36</v>
      </c>
      <c r="CS6" s="21">
        <f t="shared" si="10"/>
        <v>42.56</v>
      </c>
      <c r="CT6" s="21">
        <f t="shared" si="10"/>
        <v>42.47</v>
      </c>
      <c r="CU6" s="21">
        <f t="shared" si="10"/>
        <v>42.4</v>
      </c>
      <c r="CV6" s="21">
        <f t="shared" si="10"/>
        <v>42.28</v>
      </c>
      <c r="CW6" s="20" t="str">
        <f>IF(CW7="","",IF(CW7="-","【-】","【"&amp;SUBSTITUTE(TEXT(CW7,"#,##0.00"),"-","△")&amp;"】"))</f>
        <v>【42.57】</v>
      </c>
      <c r="CX6" s="21">
        <f>IF(CX7="",NA(),CX7)</f>
        <v>65.27</v>
      </c>
      <c r="CY6" s="21">
        <f t="shared" ref="CY6:DG6" si="11">IF(CY7="",NA(),CY7)</f>
        <v>69.16</v>
      </c>
      <c r="CZ6" s="21">
        <f t="shared" si="11"/>
        <v>69.47</v>
      </c>
      <c r="DA6" s="21">
        <f t="shared" si="11"/>
        <v>70.12</v>
      </c>
      <c r="DB6" s="21">
        <f t="shared" si="11"/>
        <v>70.680000000000007</v>
      </c>
      <c r="DC6" s="21">
        <f t="shared" si="11"/>
        <v>83.06</v>
      </c>
      <c r="DD6" s="21">
        <f t="shared" si="11"/>
        <v>83.32</v>
      </c>
      <c r="DE6" s="21">
        <f t="shared" si="11"/>
        <v>83.75</v>
      </c>
      <c r="DF6" s="21">
        <f t="shared" si="11"/>
        <v>84.19</v>
      </c>
      <c r="DG6" s="21">
        <f t="shared" si="11"/>
        <v>84.34</v>
      </c>
      <c r="DH6" s="20" t="str">
        <f>IF(DH7="","",IF(DH7="-","【-】","【"&amp;SUBSTITUTE(TEXT(DH7,"#,##0.00"),"-","△")&amp;"】"))</f>
        <v>【85.24】</v>
      </c>
      <c r="DI6" s="21">
        <f>IF(DI7="",NA(),DI7)</f>
        <v>26.55</v>
      </c>
      <c r="DJ6" s="21">
        <f t="shared" ref="DJ6:DR6" si="12">IF(DJ7="",NA(),DJ7)</f>
        <v>28.49</v>
      </c>
      <c r="DK6" s="21">
        <f t="shared" si="12"/>
        <v>27.63</v>
      </c>
      <c r="DL6" s="21">
        <f t="shared" si="12"/>
        <v>28.87</v>
      </c>
      <c r="DM6" s="21">
        <f t="shared" si="12"/>
        <v>30.61</v>
      </c>
      <c r="DN6" s="21">
        <f t="shared" si="12"/>
        <v>23.93</v>
      </c>
      <c r="DO6" s="21">
        <f t="shared" si="12"/>
        <v>24.68</v>
      </c>
      <c r="DP6" s="21">
        <f t="shared" si="12"/>
        <v>24.68</v>
      </c>
      <c r="DQ6" s="21">
        <f t="shared" si="12"/>
        <v>21.36</v>
      </c>
      <c r="DR6" s="21">
        <f t="shared" si="12"/>
        <v>22.79</v>
      </c>
      <c r="DS6" s="20" t="str">
        <f>IF(DS7="","",IF(DS7="-","【-】","【"&amp;SUBSTITUTE(TEXT(DS7,"#,##0.00"),"-","△")&amp;"】"))</f>
        <v>【25.87】</v>
      </c>
      <c r="DT6" s="20">
        <f>IF(DT7="",NA(),DT7)</f>
        <v>0</v>
      </c>
      <c r="DU6" s="20">
        <f t="shared" ref="DU6:EC6" si="13">IF(DU7="",NA(),DU7)</f>
        <v>0</v>
      </c>
      <c r="DV6" s="20">
        <f t="shared" si="13"/>
        <v>0</v>
      </c>
      <c r="DW6" s="20">
        <f t="shared" si="13"/>
        <v>0</v>
      </c>
      <c r="DX6" s="20">
        <f t="shared" si="13"/>
        <v>0</v>
      </c>
      <c r="DY6" s="20">
        <f t="shared" si="13"/>
        <v>0</v>
      </c>
      <c r="DZ6" s="21">
        <f t="shared" si="13"/>
        <v>0.01</v>
      </c>
      <c r="EA6" s="21">
        <f t="shared" si="13"/>
        <v>8.6199999999999992</v>
      </c>
      <c r="EB6" s="21">
        <f t="shared" si="13"/>
        <v>0.01</v>
      </c>
      <c r="EC6" s="21">
        <f t="shared" si="13"/>
        <v>0.01</v>
      </c>
      <c r="ED6" s="20" t="str">
        <f>IF(ED7="","",IF(ED7="-","【-】","【"&amp;SUBSTITUTE(TEXT(ED7,"#,##0.00"),"-","△")&amp;"】"))</f>
        <v>【0.01】</v>
      </c>
      <c r="EE6" s="20">
        <f>IF(EE7="",NA(),EE7)</f>
        <v>0</v>
      </c>
      <c r="EF6" s="20">
        <f t="shared" ref="EF6:EN6" si="14">IF(EF7="",NA(),EF7)</f>
        <v>0</v>
      </c>
      <c r="EG6" s="20">
        <f t="shared" si="14"/>
        <v>0</v>
      </c>
      <c r="EH6" s="20">
        <f t="shared" si="14"/>
        <v>0</v>
      </c>
      <c r="EI6" s="20">
        <f t="shared" si="14"/>
        <v>0</v>
      </c>
      <c r="EJ6" s="21">
        <f t="shared" si="14"/>
        <v>0.09</v>
      </c>
      <c r="EK6" s="21">
        <f t="shared" si="14"/>
        <v>0.13</v>
      </c>
      <c r="EL6" s="21">
        <f t="shared" si="14"/>
        <v>0.36</v>
      </c>
      <c r="EM6" s="21">
        <f t="shared" si="14"/>
        <v>0.39</v>
      </c>
      <c r="EN6" s="21">
        <f t="shared" si="14"/>
        <v>0.1</v>
      </c>
      <c r="EO6" s="20" t="str">
        <f>IF(EO7="","",IF(EO7="-","【-】","【"&amp;SUBSTITUTE(TEXT(EO7,"#,##0.00"),"-","△")&amp;"】"))</f>
        <v>【0.15】</v>
      </c>
    </row>
    <row r="7" spans="1:148" s="22" customFormat="1" x14ac:dyDescent="0.15">
      <c r="A7" s="14"/>
      <c r="B7" s="23">
        <v>2021</v>
      </c>
      <c r="C7" s="23">
        <v>342025</v>
      </c>
      <c r="D7" s="23">
        <v>46</v>
      </c>
      <c r="E7" s="23">
        <v>17</v>
      </c>
      <c r="F7" s="23">
        <v>4</v>
      </c>
      <c r="G7" s="23">
        <v>0</v>
      </c>
      <c r="H7" s="23" t="s">
        <v>95</v>
      </c>
      <c r="I7" s="23" t="s">
        <v>96</v>
      </c>
      <c r="J7" s="23" t="s">
        <v>97</v>
      </c>
      <c r="K7" s="23" t="s">
        <v>98</v>
      </c>
      <c r="L7" s="23" t="s">
        <v>99</v>
      </c>
      <c r="M7" s="23" t="s">
        <v>100</v>
      </c>
      <c r="N7" s="24" t="s">
        <v>101</v>
      </c>
      <c r="O7" s="24">
        <v>51.33</v>
      </c>
      <c r="P7" s="24">
        <v>3.1</v>
      </c>
      <c r="Q7" s="24">
        <v>87.62</v>
      </c>
      <c r="R7" s="24">
        <v>3894</v>
      </c>
      <c r="S7" s="24">
        <v>213008</v>
      </c>
      <c r="T7" s="24">
        <v>352.83</v>
      </c>
      <c r="U7" s="24">
        <v>603.71</v>
      </c>
      <c r="V7" s="24">
        <v>6551</v>
      </c>
      <c r="W7" s="24">
        <v>3.52</v>
      </c>
      <c r="X7" s="24">
        <v>1861.08</v>
      </c>
      <c r="Y7" s="24">
        <v>98.99</v>
      </c>
      <c r="Z7" s="24">
        <v>99.11</v>
      </c>
      <c r="AA7" s="24">
        <v>99.15</v>
      </c>
      <c r="AB7" s="24">
        <v>99.23</v>
      </c>
      <c r="AC7" s="24">
        <v>101.64</v>
      </c>
      <c r="AD7" s="24">
        <v>102.13</v>
      </c>
      <c r="AE7" s="24">
        <v>101.72</v>
      </c>
      <c r="AF7" s="24">
        <v>102.73</v>
      </c>
      <c r="AG7" s="24">
        <v>105.78</v>
      </c>
      <c r="AH7" s="24">
        <v>106.09</v>
      </c>
      <c r="AI7" s="24">
        <v>105.35</v>
      </c>
      <c r="AJ7" s="24">
        <v>3.66</v>
      </c>
      <c r="AK7" s="24">
        <v>7</v>
      </c>
      <c r="AL7" s="24">
        <v>3.05</v>
      </c>
      <c r="AM7" s="24">
        <v>2.73</v>
      </c>
      <c r="AN7" s="24">
        <v>0</v>
      </c>
      <c r="AO7" s="24">
        <v>109.51</v>
      </c>
      <c r="AP7" s="24">
        <v>112.88</v>
      </c>
      <c r="AQ7" s="24">
        <v>94.97</v>
      </c>
      <c r="AR7" s="24">
        <v>63.96</v>
      </c>
      <c r="AS7" s="24">
        <v>69.42</v>
      </c>
      <c r="AT7" s="24">
        <v>63.89</v>
      </c>
      <c r="AU7" s="24">
        <v>0</v>
      </c>
      <c r="AV7" s="24">
        <v>0</v>
      </c>
      <c r="AW7" s="24">
        <v>0</v>
      </c>
      <c r="AX7" s="24">
        <v>0</v>
      </c>
      <c r="AY7" s="24">
        <v>0</v>
      </c>
      <c r="AZ7" s="24">
        <v>47.44</v>
      </c>
      <c r="BA7" s="24">
        <v>49.18</v>
      </c>
      <c r="BB7" s="24">
        <v>47.72</v>
      </c>
      <c r="BC7" s="24">
        <v>44.24</v>
      </c>
      <c r="BD7" s="24">
        <v>43.07</v>
      </c>
      <c r="BE7" s="24">
        <v>44.07</v>
      </c>
      <c r="BF7" s="24">
        <v>1759.08</v>
      </c>
      <c r="BG7" s="24">
        <v>1806.85</v>
      </c>
      <c r="BH7" s="24">
        <v>1891.54</v>
      </c>
      <c r="BI7" s="24">
        <v>1652.09</v>
      </c>
      <c r="BJ7" s="24">
        <v>1525.91</v>
      </c>
      <c r="BK7" s="24">
        <v>1243.71</v>
      </c>
      <c r="BL7" s="24">
        <v>1194.1500000000001</v>
      </c>
      <c r="BM7" s="24">
        <v>1206.79</v>
      </c>
      <c r="BN7" s="24">
        <v>1258.43</v>
      </c>
      <c r="BO7" s="24">
        <v>1163.75</v>
      </c>
      <c r="BP7" s="24">
        <v>1201.79</v>
      </c>
      <c r="BQ7" s="24">
        <v>100</v>
      </c>
      <c r="BR7" s="24">
        <v>100</v>
      </c>
      <c r="BS7" s="24">
        <v>100</v>
      </c>
      <c r="BT7" s="24">
        <v>100</v>
      </c>
      <c r="BU7" s="24">
        <v>100</v>
      </c>
      <c r="BV7" s="24">
        <v>74.3</v>
      </c>
      <c r="BW7" s="24">
        <v>72.260000000000005</v>
      </c>
      <c r="BX7" s="24">
        <v>71.84</v>
      </c>
      <c r="BY7" s="24">
        <v>73.36</v>
      </c>
      <c r="BZ7" s="24">
        <v>72.599999999999994</v>
      </c>
      <c r="CA7" s="24">
        <v>75.31</v>
      </c>
      <c r="CB7" s="24">
        <v>234.81</v>
      </c>
      <c r="CC7" s="24">
        <v>233.07</v>
      </c>
      <c r="CD7" s="24">
        <v>233.92</v>
      </c>
      <c r="CE7" s="24">
        <v>222.08</v>
      </c>
      <c r="CF7" s="24">
        <v>221.94</v>
      </c>
      <c r="CG7" s="24">
        <v>221.81</v>
      </c>
      <c r="CH7" s="24">
        <v>230.02</v>
      </c>
      <c r="CI7" s="24">
        <v>228.47</v>
      </c>
      <c r="CJ7" s="24">
        <v>224.88</v>
      </c>
      <c r="CK7" s="24">
        <v>228.64</v>
      </c>
      <c r="CL7" s="24">
        <v>216.39</v>
      </c>
      <c r="CM7" s="24">
        <v>35.67</v>
      </c>
      <c r="CN7" s="24">
        <v>38.369999999999997</v>
      </c>
      <c r="CO7" s="24">
        <v>39.020000000000003</v>
      </c>
      <c r="CP7" s="24">
        <v>44.89</v>
      </c>
      <c r="CQ7" s="24">
        <v>45.15</v>
      </c>
      <c r="CR7" s="24">
        <v>43.36</v>
      </c>
      <c r="CS7" s="24">
        <v>42.56</v>
      </c>
      <c r="CT7" s="24">
        <v>42.47</v>
      </c>
      <c r="CU7" s="24">
        <v>42.4</v>
      </c>
      <c r="CV7" s="24">
        <v>42.28</v>
      </c>
      <c r="CW7" s="24">
        <v>42.57</v>
      </c>
      <c r="CX7" s="24">
        <v>65.27</v>
      </c>
      <c r="CY7" s="24">
        <v>69.16</v>
      </c>
      <c r="CZ7" s="24">
        <v>69.47</v>
      </c>
      <c r="DA7" s="24">
        <v>70.12</v>
      </c>
      <c r="DB7" s="24">
        <v>70.680000000000007</v>
      </c>
      <c r="DC7" s="24">
        <v>83.06</v>
      </c>
      <c r="DD7" s="24">
        <v>83.32</v>
      </c>
      <c r="DE7" s="24">
        <v>83.75</v>
      </c>
      <c r="DF7" s="24">
        <v>84.19</v>
      </c>
      <c r="DG7" s="24">
        <v>84.34</v>
      </c>
      <c r="DH7" s="24">
        <v>85.24</v>
      </c>
      <c r="DI7" s="24">
        <v>26.55</v>
      </c>
      <c r="DJ7" s="24">
        <v>28.49</v>
      </c>
      <c r="DK7" s="24">
        <v>27.63</v>
      </c>
      <c r="DL7" s="24">
        <v>28.87</v>
      </c>
      <c r="DM7" s="24">
        <v>30.61</v>
      </c>
      <c r="DN7" s="24">
        <v>23.93</v>
      </c>
      <c r="DO7" s="24">
        <v>24.68</v>
      </c>
      <c r="DP7" s="24">
        <v>24.68</v>
      </c>
      <c r="DQ7" s="24">
        <v>21.36</v>
      </c>
      <c r="DR7" s="24">
        <v>22.79</v>
      </c>
      <c r="DS7" s="24">
        <v>25.87</v>
      </c>
      <c r="DT7" s="24">
        <v>0</v>
      </c>
      <c r="DU7" s="24">
        <v>0</v>
      </c>
      <c r="DV7" s="24">
        <v>0</v>
      </c>
      <c r="DW7" s="24">
        <v>0</v>
      </c>
      <c r="DX7" s="24">
        <v>0</v>
      </c>
      <c r="DY7" s="24">
        <v>0</v>
      </c>
      <c r="DZ7" s="24">
        <v>0.01</v>
      </c>
      <c r="EA7" s="24">
        <v>8.6199999999999992</v>
      </c>
      <c r="EB7" s="24">
        <v>0.01</v>
      </c>
      <c r="EC7" s="24">
        <v>0.01</v>
      </c>
      <c r="ED7" s="24">
        <v>0.01</v>
      </c>
      <c r="EE7" s="24">
        <v>0</v>
      </c>
      <c r="EF7" s="24">
        <v>0</v>
      </c>
      <c r="EG7" s="24">
        <v>0</v>
      </c>
      <c r="EH7" s="24">
        <v>0</v>
      </c>
      <c r="EI7" s="24">
        <v>0</v>
      </c>
      <c r="EJ7" s="24">
        <v>0.09</v>
      </c>
      <c r="EK7" s="24">
        <v>0.13</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107</v>
      </c>
    </row>
    <row r="12" spans="1:148" x14ac:dyDescent="0.15">
      <c r="B12">
        <v>1</v>
      </c>
      <c r="C12">
        <v>1</v>
      </c>
      <c r="D12">
        <v>1</v>
      </c>
      <c r="E12">
        <v>2</v>
      </c>
      <c r="F12">
        <v>3</v>
      </c>
      <c r="G12" t="s">
        <v>108</v>
      </c>
    </row>
    <row r="13" spans="1:148" x14ac:dyDescent="0.15">
      <c r="B13" t="s">
        <v>109</v>
      </c>
      <c r="C13" t="s">
        <v>109</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cp:lastPrinted>2023-01-21T01:24:37Z</cp:lastPrinted>
  <dcterms:created xsi:type="dcterms:W3CDTF">2022-12-01T01:30:37Z</dcterms:created>
  <dcterms:modified xsi:type="dcterms:W3CDTF">2023-01-21T01:24:38Z</dcterms:modified>
  <cp:category/>
</cp:coreProperties>
</file>