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60健康福祉局\130障害者支援課\　13指導検査Ｇ\D02 処遇改善\01　処遇改善計画\R4 ベースアップ等支援加算（R4年10月～）\R4年度　通知（HP掲載）\HP様式\"/>
    </mc:Choice>
  </mc:AlternateContent>
  <bookViews>
    <workbookView xWindow="0" yWindow="0" windowWidth="21570" windowHeight="12375" tabRatio="867" firstSheet="5" activeTab="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別紙様式2-5_職員分類変更" sheetId="80" r:id="rId7"/>
    <sheet name="別紙４変更届様式★" sheetId="91" r:id="rId8"/>
    <sheet name="別紙様式５（特別な事情）" sheetId="82" r:id="rId9"/>
    <sheet name="1-1処遇改善届出書（者）" sheetId="83" r:id="rId10"/>
    <sheet name="状況一覧表（者）" sheetId="90" r:id="rId11"/>
    <sheet name="1-2処遇改善届出書（児）" sheetId="85" r:id="rId12"/>
    <sheet name="状況一覧表（児）" sheetId="86" r:id="rId13"/>
    <sheet name="（参考）交付金様式2-1" sheetId="87" r:id="rId14"/>
    <sheet name="（参考）交付金様式2-２" sheetId="88" r:id="rId15"/>
    <sheet name="【参考】数式用" sheetId="76" r:id="rId16"/>
  </sheets>
  <externalReferences>
    <externalReference r:id="rId17"/>
    <externalReference r:id="rId18"/>
    <externalReference r:id="rId19"/>
    <externalReference r:id="rId20"/>
    <externalReference r:id="rId21"/>
    <externalReference r:id="rId22"/>
  </externalReferences>
  <definedNames>
    <definedName name="_xlnm._FilterDatabase" localSheetId="14" hidden="1">'（参考）交付金様式2-２'!$M$12:$AG$12</definedName>
    <definedName name="_xlnm._FilterDatabase" localSheetId="15"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new1">[1]サービス名一覧!$A$4:$A$27</definedName>
    <definedName name="erea" localSheetId="13">#REF!</definedName>
    <definedName name="erea" localSheetId="14">#REF!</definedName>
    <definedName name="erea" localSheetId="9">#REF!</definedName>
    <definedName name="erea" localSheetId="11">#REF!</definedName>
    <definedName name="erea" localSheetId="12">#REF!</definedName>
    <definedName name="erea" localSheetId="10">#REF!</definedName>
    <definedName name="erea">#REF!</definedName>
    <definedName name="new" localSheetId="13">#REF!</definedName>
    <definedName name="new" localSheetId="14">#REF!</definedName>
    <definedName name="new" localSheetId="9">#REF!</definedName>
    <definedName name="new" localSheetId="11">#REF!</definedName>
    <definedName name="new" localSheetId="12">#REF!</definedName>
    <definedName name="new" localSheetId="10">#REF!</definedName>
    <definedName name="new">#REF!</definedName>
    <definedName name="_xlnm.Print_Area" localSheetId="13">'（参考）交付金様式2-1'!$A$1:$AJ$100</definedName>
    <definedName name="_xlnm.Print_Area" localSheetId="14">'（参考）交付金様式2-２'!$A$1:$AL$32</definedName>
    <definedName name="_xlnm.Print_Area" localSheetId="15">【参考】数式用!$A$1:$L$34</definedName>
    <definedName name="_xlnm.Print_Area" localSheetId="9">'1-1処遇改善届出書（者）'!$B$1:$AM$43</definedName>
    <definedName name="_xlnm.Print_Area" localSheetId="11">'1-2処遇改善届出書（児）'!$B$1:$AM$33</definedName>
    <definedName name="_xlnm.Print_Area" localSheetId="0">はじめに!$A$1:$F$38</definedName>
    <definedName name="_xlnm.Print_Area" localSheetId="1">基本情報入力シート!$A$1:$AB$53</definedName>
    <definedName name="_xlnm.Print_Area" localSheetId="12">'状況一覧表（児）'!$A$1:$AP$41</definedName>
    <definedName name="_xlnm.Print_Area" localSheetId="10">'状況一覧表（者）'!$A$1:$AP$71</definedName>
    <definedName name="_xlnm.Print_Area" localSheetId="7">別紙４変更届様式★!$A$1:$AF$52</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Area" localSheetId="6">'別紙様式2-5_職員分類変更'!$A$1:$W$39</definedName>
    <definedName name="_xlnm.Print_Area" localSheetId="8">'別紙様式５（特別な事情）'!$A$1:$AJ$33</definedName>
    <definedName name="_xlnm.Print_Titles" localSheetId="14">'（参考）交付金様式2-２'!$7:$12</definedName>
    <definedName name="_xlnm.Print_Titles" localSheetId="15">【参考】数式用!$2:$4</definedName>
    <definedName name="_xlnm.Print_Titles" localSheetId="12">'状況一覧表（児）'!$1:$4</definedName>
    <definedName name="_xlnm.Print_Titles" localSheetId="10">'状況一覧表（者）'!$1:$4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13">#REF!</definedName>
    <definedName name="www" localSheetId="14">#REF!</definedName>
    <definedName name="www" localSheetId="9">#REF!</definedName>
    <definedName name="www" localSheetId="11">#REF!</definedName>
    <definedName name="www" localSheetId="12">#REF!</definedName>
    <definedName name="www" localSheetId="10">#REF!</definedName>
    <definedName name="www" localSheetId="5">#REF!</definedName>
    <definedName name="www" localSheetId="8">#REF!</definedName>
    <definedName name="www">#REF!</definedName>
    <definedName name="サービス" localSheetId="13">#REF!</definedName>
    <definedName name="サービス" localSheetId="14">#REF!</definedName>
    <definedName name="サービス" localSheetId="9">#REF!</definedName>
    <definedName name="サービス" localSheetId="11">#REF!</definedName>
    <definedName name="サービス" localSheetId="12">#REF!</definedName>
    <definedName name="サービス" localSheetId="10">#REF!</definedName>
    <definedName name="サービス" localSheetId="5">#REF!</definedName>
    <definedName name="サービス" localSheetId="8">#REF!</definedName>
    <definedName name="サービス">#REF!</definedName>
    <definedName name="サービス種別">[2]サービス種類一覧!$B$4:$B$20</definedName>
    <definedName name="サービス種類">[3]サービス種類一覧!$C$4:$C$20</definedName>
    <definedName name="サービス名" localSheetId="8">#REF!</definedName>
    <definedName name="サービス名">[4]数式用!$A$5:$A$28</definedName>
    <definedName name="サービス名称" localSheetId="13">#REF!</definedName>
    <definedName name="サービス名称" localSheetId="14">#REF!</definedName>
    <definedName name="サービス名称" localSheetId="9">#REF!</definedName>
    <definedName name="サービス名称" localSheetId="11">#REF!</definedName>
    <definedName name="サービス名称" localSheetId="12">#REF!</definedName>
    <definedName name="サービス名称" localSheetId="10">#REF!</definedName>
    <definedName name="サービス名称">#REF!</definedName>
    <definedName name="一覧">[5]加算率一覧!$A$4:$A$25</definedName>
    <definedName name="種類">[6]サービス種類一覧!$A$4:$A$20</definedName>
    <definedName name="特定" localSheetId="13">#REF!</definedName>
    <definedName name="特定" localSheetId="14">#REF!</definedName>
    <definedName name="特定" localSheetId="9">#REF!</definedName>
    <definedName name="特定" localSheetId="11">#REF!</definedName>
    <definedName name="特定" localSheetId="12">#REF!</definedName>
    <definedName name="特定" localSheetId="10">#REF!</definedName>
    <definedName name="特定" localSheetId="5">#REF!</definedName>
    <definedName name="特定" localSheetId="8">#REF!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T112" i="88" l="1"/>
  <c r="T111" i="88"/>
  <c r="T109" i="88"/>
  <c r="T107" i="88"/>
  <c r="T105" i="88"/>
  <c r="T104" i="88"/>
  <c r="T103" i="88"/>
  <c r="T101" i="88"/>
  <c r="T97" i="88"/>
  <c r="T95" i="88"/>
  <c r="T93" i="88"/>
  <c r="T89" i="88"/>
  <c r="T87" i="88"/>
  <c r="T81" i="88"/>
  <c r="T73" i="88"/>
  <c r="T65" i="88"/>
  <c r="T57" i="88"/>
  <c r="T49" i="88"/>
  <c r="T41" i="88"/>
  <c r="T33" i="88"/>
  <c r="T25" i="88"/>
  <c r="T17" i="88"/>
  <c r="M30" i="87"/>
  <c r="M29" i="87"/>
  <c r="M27" i="87"/>
  <c r="M26" i="87"/>
  <c r="S112" i="88"/>
  <c r="Q112" i="88"/>
  <c r="P112" i="88"/>
  <c r="O112" i="88"/>
  <c r="N112" i="88"/>
  <c r="M112" i="88"/>
  <c r="L112" i="88"/>
  <c r="K112" i="88"/>
  <c r="J112" i="88"/>
  <c r="I112" i="88"/>
  <c r="H112" i="88"/>
  <c r="G112" i="88"/>
  <c r="F112" i="88"/>
  <c r="E112" i="88"/>
  <c r="D112" i="88"/>
  <c r="C112" i="88"/>
  <c r="S111" i="88"/>
  <c r="Q111" i="88"/>
  <c r="P111" i="88"/>
  <c r="O111" i="88"/>
  <c r="N111" i="88"/>
  <c r="M111" i="88"/>
  <c r="L111" i="88"/>
  <c r="K111" i="88"/>
  <c r="J111" i="88"/>
  <c r="I111" i="88"/>
  <c r="H111" i="88"/>
  <c r="G111" i="88"/>
  <c r="F111" i="88"/>
  <c r="E111" i="88"/>
  <c r="D111" i="88"/>
  <c r="C111" i="88"/>
  <c r="S110" i="88"/>
  <c r="Q110" i="88"/>
  <c r="T110" i="88" s="1"/>
  <c r="P110" i="88"/>
  <c r="O110" i="88"/>
  <c r="N110" i="88"/>
  <c r="M110" i="88"/>
  <c r="L110" i="88"/>
  <c r="K110" i="88"/>
  <c r="J110" i="88"/>
  <c r="I110" i="88"/>
  <c r="H110" i="88"/>
  <c r="G110" i="88"/>
  <c r="F110" i="88"/>
  <c r="E110" i="88"/>
  <c r="D110" i="88"/>
  <c r="C110" i="88"/>
  <c r="S109" i="88"/>
  <c r="Q109" i="88"/>
  <c r="P109" i="88"/>
  <c r="O109" i="88"/>
  <c r="N109" i="88"/>
  <c r="M109" i="88"/>
  <c r="L109" i="88"/>
  <c r="K109" i="88"/>
  <c r="J109" i="88"/>
  <c r="I109" i="88"/>
  <c r="H109" i="88"/>
  <c r="G109" i="88"/>
  <c r="F109" i="88"/>
  <c r="E109" i="88"/>
  <c r="D109" i="88"/>
  <c r="C109" i="88"/>
  <c r="S108" i="88"/>
  <c r="Q108" i="88"/>
  <c r="T108" i="88" s="1"/>
  <c r="P108" i="88"/>
  <c r="O108" i="88"/>
  <c r="N108" i="88"/>
  <c r="M108" i="88"/>
  <c r="L108" i="88"/>
  <c r="K108" i="88"/>
  <c r="J108" i="88"/>
  <c r="I108" i="88"/>
  <c r="H108" i="88"/>
  <c r="G108" i="88"/>
  <c r="F108" i="88"/>
  <c r="E108" i="88"/>
  <c r="D108" i="88"/>
  <c r="C108" i="88"/>
  <c r="S107" i="88"/>
  <c r="Q107" i="88"/>
  <c r="P107" i="88"/>
  <c r="O107" i="88"/>
  <c r="N107" i="88"/>
  <c r="M107" i="88"/>
  <c r="L107" i="88"/>
  <c r="K107" i="88"/>
  <c r="J107" i="88"/>
  <c r="I107" i="88"/>
  <c r="H107" i="88"/>
  <c r="G107" i="88"/>
  <c r="F107" i="88"/>
  <c r="E107" i="88"/>
  <c r="D107" i="88"/>
  <c r="C107" i="88"/>
  <c r="S106" i="88"/>
  <c r="Q106" i="88"/>
  <c r="T106" i="88" s="1"/>
  <c r="P106" i="88"/>
  <c r="O106" i="88"/>
  <c r="N106" i="88"/>
  <c r="M106" i="88"/>
  <c r="L106" i="88"/>
  <c r="K106" i="88"/>
  <c r="J106" i="88"/>
  <c r="I106" i="88"/>
  <c r="H106" i="88"/>
  <c r="G106" i="88"/>
  <c r="F106" i="88"/>
  <c r="E106" i="88"/>
  <c r="D106" i="88"/>
  <c r="C106" i="88"/>
  <c r="S105" i="88"/>
  <c r="Q105" i="88"/>
  <c r="P105" i="88"/>
  <c r="O105" i="88"/>
  <c r="N105" i="88"/>
  <c r="M105" i="88"/>
  <c r="L105" i="88"/>
  <c r="K105" i="88"/>
  <c r="J105" i="88"/>
  <c r="I105" i="88"/>
  <c r="H105" i="88"/>
  <c r="G105" i="88"/>
  <c r="F105" i="88"/>
  <c r="E105" i="88"/>
  <c r="D105" i="88"/>
  <c r="C105" i="88"/>
  <c r="S104" i="88"/>
  <c r="Q104" i="88"/>
  <c r="P104" i="88"/>
  <c r="O104" i="88"/>
  <c r="N104" i="88"/>
  <c r="M104" i="88"/>
  <c r="L104" i="88"/>
  <c r="K104" i="88"/>
  <c r="J104" i="88"/>
  <c r="I104" i="88"/>
  <c r="H104" i="88"/>
  <c r="G104" i="88"/>
  <c r="F104" i="88"/>
  <c r="E104" i="88"/>
  <c r="D104" i="88"/>
  <c r="C104" i="88"/>
  <c r="S103" i="88"/>
  <c r="Q103" i="88"/>
  <c r="P103" i="88"/>
  <c r="O103" i="88"/>
  <c r="N103" i="88"/>
  <c r="M103" i="88"/>
  <c r="L103" i="88"/>
  <c r="K103" i="88"/>
  <c r="J103" i="88"/>
  <c r="I103" i="88"/>
  <c r="H103" i="88"/>
  <c r="G103" i="88"/>
  <c r="F103" i="88"/>
  <c r="E103" i="88"/>
  <c r="D103" i="88"/>
  <c r="C103" i="88"/>
  <c r="S102" i="88"/>
  <c r="Q102" i="88"/>
  <c r="T102" i="88" s="1"/>
  <c r="P102" i="88"/>
  <c r="O102" i="88"/>
  <c r="N102" i="88"/>
  <c r="M102" i="88"/>
  <c r="L102" i="88"/>
  <c r="K102" i="88"/>
  <c r="J102" i="88"/>
  <c r="I102" i="88"/>
  <c r="H102" i="88"/>
  <c r="G102" i="88"/>
  <c r="F102" i="88"/>
  <c r="E102" i="88"/>
  <c r="D102" i="88"/>
  <c r="C102" i="88"/>
  <c r="S101" i="88"/>
  <c r="Q101" i="88"/>
  <c r="P101" i="88"/>
  <c r="O101" i="88"/>
  <c r="N101" i="88"/>
  <c r="M101" i="88"/>
  <c r="L101" i="88"/>
  <c r="K101" i="88"/>
  <c r="J101" i="88"/>
  <c r="I101" i="88"/>
  <c r="H101" i="88"/>
  <c r="G101" i="88"/>
  <c r="F101" i="88"/>
  <c r="E101" i="88"/>
  <c r="D101" i="88"/>
  <c r="C101" i="88"/>
  <c r="S100" i="88"/>
  <c r="Q100" i="88"/>
  <c r="T100" i="88" s="1"/>
  <c r="P100" i="88"/>
  <c r="O100" i="88"/>
  <c r="N100" i="88"/>
  <c r="M100" i="88"/>
  <c r="L100" i="88"/>
  <c r="K100" i="88"/>
  <c r="J100" i="88"/>
  <c r="I100" i="88"/>
  <c r="H100" i="88"/>
  <c r="G100" i="88"/>
  <c r="F100" i="88"/>
  <c r="E100" i="88"/>
  <c r="D100" i="88"/>
  <c r="C100" i="88"/>
  <c r="S99" i="88"/>
  <c r="Q99" i="88"/>
  <c r="T99" i="88" s="1"/>
  <c r="P99" i="88"/>
  <c r="O99" i="88"/>
  <c r="N99" i="88"/>
  <c r="M99" i="88"/>
  <c r="L99" i="88"/>
  <c r="K99" i="88"/>
  <c r="J99" i="88"/>
  <c r="I99" i="88"/>
  <c r="H99" i="88"/>
  <c r="G99" i="88"/>
  <c r="F99" i="88"/>
  <c r="E99" i="88"/>
  <c r="D99" i="88"/>
  <c r="C99" i="88"/>
  <c r="S98" i="88"/>
  <c r="Q98" i="88"/>
  <c r="T98" i="88" s="1"/>
  <c r="P98" i="88"/>
  <c r="O98" i="88"/>
  <c r="N98" i="88"/>
  <c r="M98" i="88"/>
  <c r="L98" i="88"/>
  <c r="K98" i="88"/>
  <c r="J98" i="88"/>
  <c r="I98" i="88"/>
  <c r="H98" i="88"/>
  <c r="G98" i="88"/>
  <c r="F98" i="88"/>
  <c r="E98" i="88"/>
  <c r="D98" i="88"/>
  <c r="C98" i="88"/>
  <c r="S97" i="88"/>
  <c r="Q97" i="88"/>
  <c r="P97" i="88"/>
  <c r="O97" i="88"/>
  <c r="N97" i="88"/>
  <c r="M97" i="88"/>
  <c r="L97" i="88"/>
  <c r="K97" i="88"/>
  <c r="J97" i="88"/>
  <c r="I97" i="88"/>
  <c r="H97" i="88"/>
  <c r="G97" i="88"/>
  <c r="F97" i="88"/>
  <c r="E97" i="88"/>
  <c r="D97" i="88"/>
  <c r="C97" i="88"/>
  <c r="S96" i="88"/>
  <c r="Q96" i="88"/>
  <c r="T96" i="88" s="1"/>
  <c r="P96" i="88"/>
  <c r="O96" i="88"/>
  <c r="N96" i="88"/>
  <c r="M96" i="88"/>
  <c r="L96" i="88"/>
  <c r="K96" i="88"/>
  <c r="J96" i="88"/>
  <c r="I96" i="88"/>
  <c r="H96" i="88"/>
  <c r="G96" i="88"/>
  <c r="F96" i="88"/>
  <c r="E96" i="88"/>
  <c r="D96" i="88"/>
  <c r="C96" i="88"/>
  <c r="S95" i="88"/>
  <c r="Q95" i="88"/>
  <c r="P95" i="88"/>
  <c r="O95" i="88"/>
  <c r="N95" i="88"/>
  <c r="M95" i="88"/>
  <c r="L95" i="88"/>
  <c r="K95" i="88"/>
  <c r="J95" i="88"/>
  <c r="I95" i="88"/>
  <c r="H95" i="88"/>
  <c r="G95" i="88"/>
  <c r="F95" i="88"/>
  <c r="E95" i="88"/>
  <c r="D95" i="88"/>
  <c r="C95" i="88"/>
  <c r="S94" i="88"/>
  <c r="Q94" i="88"/>
  <c r="T94" i="88" s="1"/>
  <c r="P94" i="88"/>
  <c r="O94" i="88"/>
  <c r="N94" i="88"/>
  <c r="M94" i="88"/>
  <c r="L94" i="88"/>
  <c r="K94" i="88"/>
  <c r="J94" i="88"/>
  <c r="I94" i="88"/>
  <c r="H94" i="88"/>
  <c r="G94" i="88"/>
  <c r="F94" i="88"/>
  <c r="E94" i="88"/>
  <c r="D94" i="88"/>
  <c r="C94" i="88"/>
  <c r="S93" i="88"/>
  <c r="Q93" i="88"/>
  <c r="P93" i="88"/>
  <c r="O93" i="88"/>
  <c r="N93" i="88"/>
  <c r="M93" i="88"/>
  <c r="L93" i="88"/>
  <c r="K93" i="88"/>
  <c r="J93" i="88"/>
  <c r="I93" i="88"/>
  <c r="H93" i="88"/>
  <c r="G93" i="88"/>
  <c r="F93" i="88"/>
  <c r="E93" i="88"/>
  <c r="D93" i="88"/>
  <c r="C93" i="88"/>
  <c r="S92" i="88"/>
  <c r="Q92" i="88"/>
  <c r="T92" i="88" s="1"/>
  <c r="P92" i="88"/>
  <c r="O92" i="88"/>
  <c r="N92" i="88"/>
  <c r="M92" i="88"/>
  <c r="L92" i="88"/>
  <c r="K92" i="88"/>
  <c r="J92" i="88"/>
  <c r="I92" i="88"/>
  <c r="H92" i="88"/>
  <c r="G92" i="88"/>
  <c r="F92" i="88"/>
  <c r="E92" i="88"/>
  <c r="D92" i="88"/>
  <c r="C92" i="88"/>
  <c r="S91" i="88"/>
  <c r="Q91" i="88"/>
  <c r="T91" i="88" s="1"/>
  <c r="P91" i="88"/>
  <c r="O91" i="88"/>
  <c r="N91" i="88"/>
  <c r="M91" i="88"/>
  <c r="L91" i="88"/>
  <c r="K91" i="88"/>
  <c r="J91" i="88"/>
  <c r="I91" i="88"/>
  <c r="H91" i="88"/>
  <c r="G91" i="88"/>
  <c r="F91" i="88"/>
  <c r="E91" i="88"/>
  <c r="D91" i="88"/>
  <c r="C91" i="88"/>
  <c r="S90" i="88"/>
  <c r="Q90" i="88"/>
  <c r="T90" i="88" s="1"/>
  <c r="P90" i="88"/>
  <c r="O90" i="88"/>
  <c r="N90" i="88"/>
  <c r="M90" i="88"/>
  <c r="L90" i="88"/>
  <c r="K90" i="88"/>
  <c r="J90" i="88"/>
  <c r="I90" i="88"/>
  <c r="H90" i="88"/>
  <c r="G90" i="88"/>
  <c r="F90" i="88"/>
  <c r="E90" i="88"/>
  <c r="D90" i="88"/>
  <c r="C90" i="88"/>
  <c r="S89" i="88"/>
  <c r="Q89" i="88"/>
  <c r="P89" i="88"/>
  <c r="O89" i="88"/>
  <c r="N89" i="88"/>
  <c r="M89" i="88"/>
  <c r="L89" i="88"/>
  <c r="K89" i="88"/>
  <c r="J89" i="88"/>
  <c r="I89" i="88"/>
  <c r="H89" i="88"/>
  <c r="G89" i="88"/>
  <c r="F89" i="88"/>
  <c r="E89" i="88"/>
  <c r="D89" i="88"/>
  <c r="C89" i="88"/>
  <c r="S88" i="88"/>
  <c r="Q88" i="88"/>
  <c r="T88" i="88" s="1"/>
  <c r="P88" i="88"/>
  <c r="O88" i="88"/>
  <c r="N88" i="88"/>
  <c r="M88" i="88"/>
  <c r="L88" i="88"/>
  <c r="K88" i="88"/>
  <c r="J88" i="88"/>
  <c r="I88" i="88"/>
  <c r="H88" i="88"/>
  <c r="G88" i="88"/>
  <c r="F88" i="88"/>
  <c r="E88" i="88"/>
  <c r="D88" i="88"/>
  <c r="C88" i="88"/>
  <c r="S87" i="88"/>
  <c r="Q87" i="88"/>
  <c r="P87" i="88"/>
  <c r="O87" i="88"/>
  <c r="N87" i="88"/>
  <c r="M87" i="88"/>
  <c r="L87" i="88"/>
  <c r="K87" i="88"/>
  <c r="J87" i="88"/>
  <c r="I87" i="88"/>
  <c r="H87" i="88"/>
  <c r="G87" i="88"/>
  <c r="F87" i="88"/>
  <c r="E87" i="88"/>
  <c r="D87" i="88"/>
  <c r="C87" i="88"/>
  <c r="S86" i="88"/>
  <c r="Q86" i="88"/>
  <c r="T86" i="88" s="1"/>
  <c r="P86" i="88"/>
  <c r="O86" i="88"/>
  <c r="N86" i="88"/>
  <c r="M86" i="88"/>
  <c r="L86" i="88"/>
  <c r="K86" i="88"/>
  <c r="J86" i="88"/>
  <c r="I86" i="88"/>
  <c r="H86" i="88"/>
  <c r="G86" i="88"/>
  <c r="F86" i="88"/>
  <c r="E86" i="88"/>
  <c r="D86" i="88"/>
  <c r="C86" i="88"/>
  <c r="S85" i="88"/>
  <c r="Q85" i="88"/>
  <c r="T85" i="88" s="1"/>
  <c r="P85" i="88"/>
  <c r="O85" i="88"/>
  <c r="N85" i="88"/>
  <c r="M85" i="88"/>
  <c r="L85" i="88"/>
  <c r="K85" i="88"/>
  <c r="J85" i="88"/>
  <c r="I85" i="88"/>
  <c r="H85" i="88"/>
  <c r="G85" i="88"/>
  <c r="F85" i="88"/>
  <c r="E85" i="88"/>
  <c r="D85" i="88"/>
  <c r="C85" i="88"/>
  <c r="S84" i="88"/>
  <c r="Q84" i="88"/>
  <c r="T84" i="88" s="1"/>
  <c r="P84" i="88"/>
  <c r="O84" i="88"/>
  <c r="N84" i="88"/>
  <c r="M84" i="88"/>
  <c r="L84" i="88"/>
  <c r="K84" i="88"/>
  <c r="J84" i="88"/>
  <c r="I84" i="88"/>
  <c r="H84" i="88"/>
  <c r="G84" i="88"/>
  <c r="F84" i="88"/>
  <c r="E84" i="88"/>
  <c r="D84" i="88"/>
  <c r="C84" i="88"/>
  <c r="S83" i="88"/>
  <c r="Q83" i="88"/>
  <c r="T83" i="88" s="1"/>
  <c r="P83" i="88"/>
  <c r="O83" i="88"/>
  <c r="N83" i="88"/>
  <c r="M83" i="88"/>
  <c r="L83" i="88"/>
  <c r="K83" i="88"/>
  <c r="J83" i="88"/>
  <c r="I83" i="88"/>
  <c r="H83" i="88"/>
  <c r="G83" i="88"/>
  <c r="F83" i="88"/>
  <c r="E83" i="88"/>
  <c r="D83" i="88"/>
  <c r="C83" i="88"/>
  <c r="S82" i="88"/>
  <c r="Q82" i="88"/>
  <c r="T82" i="88" s="1"/>
  <c r="P82" i="88"/>
  <c r="O82" i="88"/>
  <c r="N82" i="88"/>
  <c r="M82" i="88"/>
  <c r="L82" i="88"/>
  <c r="K82" i="88"/>
  <c r="J82" i="88"/>
  <c r="I82" i="88"/>
  <c r="H82" i="88"/>
  <c r="G82" i="88"/>
  <c r="F82" i="88"/>
  <c r="E82" i="88"/>
  <c r="D82" i="88"/>
  <c r="C82" i="88"/>
  <c r="S81" i="88"/>
  <c r="Q81" i="88"/>
  <c r="P81" i="88"/>
  <c r="O81" i="88"/>
  <c r="N81" i="88"/>
  <c r="M81" i="88"/>
  <c r="L81" i="88"/>
  <c r="K81" i="88"/>
  <c r="J81" i="88"/>
  <c r="I81" i="88"/>
  <c r="H81" i="88"/>
  <c r="G81" i="88"/>
  <c r="F81" i="88"/>
  <c r="E81" i="88"/>
  <c r="D81" i="88"/>
  <c r="C81" i="88"/>
  <c r="S80" i="88"/>
  <c r="Q80" i="88"/>
  <c r="T80" i="88" s="1"/>
  <c r="P80" i="88"/>
  <c r="O80" i="88"/>
  <c r="N80" i="88"/>
  <c r="M80" i="88"/>
  <c r="L80" i="88"/>
  <c r="K80" i="88"/>
  <c r="J80" i="88"/>
  <c r="I80" i="88"/>
  <c r="H80" i="88"/>
  <c r="G80" i="88"/>
  <c r="F80" i="88"/>
  <c r="E80" i="88"/>
  <c r="D80" i="88"/>
  <c r="C80" i="88"/>
  <c r="S79" i="88"/>
  <c r="Q79" i="88"/>
  <c r="T79" i="88" s="1"/>
  <c r="P79" i="88"/>
  <c r="O79" i="88"/>
  <c r="N79" i="88"/>
  <c r="M79" i="88"/>
  <c r="L79" i="88"/>
  <c r="K79" i="88"/>
  <c r="J79" i="88"/>
  <c r="I79" i="88"/>
  <c r="H79" i="88"/>
  <c r="G79" i="88"/>
  <c r="F79" i="88"/>
  <c r="E79" i="88"/>
  <c r="D79" i="88"/>
  <c r="C79" i="88"/>
  <c r="S78" i="88"/>
  <c r="Q78" i="88"/>
  <c r="T78" i="88" s="1"/>
  <c r="P78" i="88"/>
  <c r="O78" i="88"/>
  <c r="N78" i="88"/>
  <c r="M78" i="88"/>
  <c r="L78" i="88"/>
  <c r="K78" i="88"/>
  <c r="J78" i="88"/>
  <c r="I78" i="88"/>
  <c r="H78" i="88"/>
  <c r="G78" i="88"/>
  <c r="F78" i="88"/>
  <c r="E78" i="88"/>
  <c r="D78" i="88"/>
  <c r="C78" i="88"/>
  <c r="S77" i="88"/>
  <c r="Q77" i="88"/>
  <c r="T77" i="88" s="1"/>
  <c r="P77" i="88"/>
  <c r="O77" i="88"/>
  <c r="N77" i="88"/>
  <c r="M77" i="88"/>
  <c r="L77" i="88"/>
  <c r="K77" i="88"/>
  <c r="J77" i="88"/>
  <c r="I77" i="88"/>
  <c r="H77" i="88"/>
  <c r="G77" i="88"/>
  <c r="F77" i="88"/>
  <c r="E77" i="88"/>
  <c r="D77" i="88"/>
  <c r="C77" i="88"/>
  <c r="S76" i="88"/>
  <c r="Q76" i="88"/>
  <c r="T76" i="88" s="1"/>
  <c r="P76" i="88"/>
  <c r="O76" i="88"/>
  <c r="N76" i="88"/>
  <c r="M76" i="88"/>
  <c r="L76" i="88"/>
  <c r="K76" i="88"/>
  <c r="J76" i="88"/>
  <c r="I76" i="88"/>
  <c r="H76" i="88"/>
  <c r="G76" i="88"/>
  <c r="F76" i="88"/>
  <c r="E76" i="88"/>
  <c r="D76" i="88"/>
  <c r="C76" i="88"/>
  <c r="S75" i="88"/>
  <c r="Q75" i="88"/>
  <c r="T75" i="88" s="1"/>
  <c r="P75" i="88"/>
  <c r="O75" i="88"/>
  <c r="N75" i="88"/>
  <c r="M75" i="88"/>
  <c r="L75" i="88"/>
  <c r="K75" i="88"/>
  <c r="J75" i="88"/>
  <c r="I75" i="88"/>
  <c r="H75" i="88"/>
  <c r="G75" i="88"/>
  <c r="F75" i="88"/>
  <c r="E75" i="88"/>
  <c r="D75" i="88"/>
  <c r="C75" i="88"/>
  <c r="S74" i="88"/>
  <c r="Q74" i="88"/>
  <c r="T74" i="88" s="1"/>
  <c r="P74" i="88"/>
  <c r="O74" i="88"/>
  <c r="N74" i="88"/>
  <c r="M74" i="88"/>
  <c r="L74" i="88"/>
  <c r="K74" i="88"/>
  <c r="J74" i="88"/>
  <c r="I74" i="88"/>
  <c r="H74" i="88"/>
  <c r="G74" i="88"/>
  <c r="F74" i="88"/>
  <c r="E74" i="88"/>
  <c r="D74" i="88"/>
  <c r="C74" i="88"/>
  <c r="S73" i="88"/>
  <c r="Q73" i="88"/>
  <c r="P73" i="88"/>
  <c r="O73" i="88"/>
  <c r="N73" i="88"/>
  <c r="M73" i="88"/>
  <c r="L73" i="88"/>
  <c r="K73" i="88"/>
  <c r="J73" i="88"/>
  <c r="I73" i="88"/>
  <c r="H73" i="88"/>
  <c r="G73" i="88"/>
  <c r="F73" i="88"/>
  <c r="E73" i="88"/>
  <c r="D73" i="88"/>
  <c r="C73" i="88"/>
  <c r="S72" i="88"/>
  <c r="Q72" i="88"/>
  <c r="T72" i="88" s="1"/>
  <c r="P72" i="88"/>
  <c r="O72" i="88"/>
  <c r="N72" i="88"/>
  <c r="M72" i="88"/>
  <c r="L72" i="88"/>
  <c r="K72" i="88"/>
  <c r="J72" i="88"/>
  <c r="I72" i="88"/>
  <c r="H72" i="88"/>
  <c r="G72" i="88"/>
  <c r="F72" i="88"/>
  <c r="E72" i="88"/>
  <c r="D72" i="88"/>
  <c r="C72" i="88"/>
  <c r="S71" i="88"/>
  <c r="Q71" i="88"/>
  <c r="T71" i="88" s="1"/>
  <c r="P71" i="88"/>
  <c r="O71" i="88"/>
  <c r="N71" i="88"/>
  <c r="M71" i="88"/>
  <c r="L71" i="88"/>
  <c r="K71" i="88"/>
  <c r="J71" i="88"/>
  <c r="I71" i="88"/>
  <c r="H71" i="88"/>
  <c r="G71" i="88"/>
  <c r="F71" i="88"/>
  <c r="E71" i="88"/>
  <c r="D71" i="88"/>
  <c r="C71" i="88"/>
  <c r="S70" i="88"/>
  <c r="Q70" i="88"/>
  <c r="T70" i="88" s="1"/>
  <c r="P70" i="88"/>
  <c r="O70" i="88"/>
  <c r="N70" i="88"/>
  <c r="M70" i="88"/>
  <c r="L70" i="88"/>
  <c r="K70" i="88"/>
  <c r="J70" i="88"/>
  <c r="I70" i="88"/>
  <c r="H70" i="88"/>
  <c r="G70" i="88"/>
  <c r="F70" i="88"/>
  <c r="E70" i="88"/>
  <c r="D70" i="88"/>
  <c r="C70" i="88"/>
  <c r="S69" i="88"/>
  <c r="Q69" i="88"/>
  <c r="T69" i="88" s="1"/>
  <c r="P69" i="88"/>
  <c r="O69" i="88"/>
  <c r="N69" i="88"/>
  <c r="M69" i="88"/>
  <c r="L69" i="88"/>
  <c r="K69" i="88"/>
  <c r="J69" i="88"/>
  <c r="I69" i="88"/>
  <c r="H69" i="88"/>
  <c r="G69" i="88"/>
  <c r="F69" i="88"/>
  <c r="E69" i="88"/>
  <c r="D69" i="88"/>
  <c r="C69" i="88"/>
  <c r="S68" i="88"/>
  <c r="Q68" i="88"/>
  <c r="T68" i="88" s="1"/>
  <c r="P68" i="88"/>
  <c r="O68" i="88"/>
  <c r="N68" i="88"/>
  <c r="M68" i="88"/>
  <c r="L68" i="88"/>
  <c r="K68" i="88"/>
  <c r="J68" i="88"/>
  <c r="I68" i="88"/>
  <c r="H68" i="88"/>
  <c r="G68" i="88"/>
  <c r="F68" i="88"/>
  <c r="E68" i="88"/>
  <c r="D68" i="88"/>
  <c r="C68" i="88"/>
  <c r="S67" i="88"/>
  <c r="Q67" i="88"/>
  <c r="T67" i="88" s="1"/>
  <c r="P67" i="88"/>
  <c r="O67" i="88"/>
  <c r="N67" i="88"/>
  <c r="M67" i="88"/>
  <c r="L67" i="88"/>
  <c r="K67" i="88"/>
  <c r="J67" i="88"/>
  <c r="I67" i="88"/>
  <c r="H67" i="88"/>
  <c r="G67" i="88"/>
  <c r="F67" i="88"/>
  <c r="E67" i="88"/>
  <c r="D67" i="88"/>
  <c r="C67" i="88"/>
  <c r="S66" i="88"/>
  <c r="Q66" i="88"/>
  <c r="T66" i="88" s="1"/>
  <c r="P66" i="88"/>
  <c r="O66" i="88"/>
  <c r="N66" i="88"/>
  <c r="M66" i="88"/>
  <c r="L66" i="88"/>
  <c r="K66" i="88"/>
  <c r="J66" i="88"/>
  <c r="I66" i="88"/>
  <c r="H66" i="88"/>
  <c r="G66" i="88"/>
  <c r="F66" i="88"/>
  <c r="E66" i="88"/>
  <c r="D66" i="88"/>
  <c r="C66" i="88"/>
  <c r="S65" i="88"/>
  <c r="Q65" i="88"/>
  <c r="P65" i="88"/>
  <c r="O65" i="88"/>
  <c r="N65" i="88"/>
  <c r="M65" i="88"/>
  <c r="L65" i="88"/>
  <c r="K65" i="88"/>
  <c r="J65" i="88"/>
  <c r="I65" i="88"/>
  <c r="H65" i="88"/>
  <c r="G65" i="88"/>
  <c r="F65" i="88"/>
  <c r="E65" i="88"/>
  <c r="D65" i="88"/>
  <c r="C65" i="88"/>
  <c r="S64" i="88"/>
  <c r="Q64" i="88"/>
  <c r="T64" i="88" s="1"/>
  <c r="P64" i="88"/>
  <c r="O64" i="88"/>
  <c r="N64" i="88"/>
  <c r="M64" i="88"/>
  <c r="L64" i="88"/>
  <c r="K64" i="88"/>
  <c r="J64" i="88"/>
  <c r="I64" i="88"/>
  <c r="H64" i="88"/>
  <c r="G64" i="88"/>
  <c r="F64" i="88"/>
  <c r="E64" i="88"/>
  <c r="D64" i="88"/>
  <c r="C64" i="88"/>
  <c r="S63" i="88"/>
  <c r="Q63" i="88"/>
  <c r="T63" i="88" s="1"/>
  <c r="P63" i="88"/>
  <c r="O63" i="88"/>
  <c r="N63" i="88"/>
  <c r="M63" i="88"/>
  <c r="L63" i="88"/>
  <c r="K63" i="88"/>
  <c r="J63" i="88"/>
  <c r="I63" i="88"/>
  <c r="H63" i="88"/>
  <c r="G63" i="88"/>
  <c r="F63" i="88"/>
  <c r="E63" i="88"/>
  <c r="D63" i="88"/>
  <c r="C63" i="88"/>
  <c r="S62" i="88"/>
  <c r="Q62" i="88"/>
  <c r="T62" i="88" s="1"/>
  <c r="P62" i="88"/>
  <c r="O62" i="88"/>
  <c r="N62" i="88"/>
  <c r="M62" i="88"/>
  <c r="L62" i="88"/>
  <c r="K62" i="88"/>
  <c r="J62" i="88"/>
  <c r="I62" i="88"/>
  <c r="H62" i="88"/>
  <c r="G62" i="88"/>
  <c r="F62" i="88"/>
  <c r="E62" i="88"/>
  <c r="D62" i="88"/>
  <c r="C62" i="88"/>
  <c r="S61" i="88"/>
  <c r="Q61" i="88"/>
  <c r="T61" i="88" s="1"/>
  <c r="P61" i="88"/>
  <c r="O61" i="88"/>
  <c r="N61" i="88"/>
  <c r="M61" i="88"/>
  <c r="L61" i="88"/>
  <c r="K61" i="88"/>
  <c r="J61" i="88"/>
  <c r="I61" i="88"/>
  <c r="H61" i="88"/>
  <c r="G61" i="88"/>
  <c r="F61" i="88"/>
  <c r="E61" i="88"/>
  <c r="D61" i="88"/>
  <c r="C61" i="88"/>
  <c r="S60" i="88"/>
  <c r="Q60" i="88"/>
  <c r="T60" i="88" s="1"/>
  <c r="P60" i="88"/>
  <c r="O60" i="88"/>
  <c r="N60" i="88"/>
  <c r="M60" i="88"/>
  <c r="L60" i="88"/>
  <c r="K60" i="88"/>
  <c r="J60" i="88"/>
  <c r="I60" i="88"/>
  <c r="H60" i="88"/>
  <c r="G60" i="88"/>
  <c r="F60" i="88"/>
  <c r="E60" i="88"/>
  <c r="D60" i="88"/>
  <c r="C60" i="88"/>
  <c r="S59" i="88"/>
  <c r="Q59" i="88"/>
  <c r="T59" i="88" s="1"/>
  <c r="P59" i="88"/>
  <c r="O59" i="88"/>
  <c r="N59" i="88"/>
  <c r="M59" i="88"/>
  <c r="L59" i="88"/>
  <c r="K59" i="88"/>
  <c r="J59" i="88"/>
  <c r="I59" i="88"/>
  <c r="H59" i="88"/>
  <c r="G59" i="88"/>
  <c r="F59" i="88"/>
  <c r="E59" i="88"/>
  <c r="D59" i="88"/>
  <c r="C59" i="88"/>
  <c r="S58" i="88"/>
  <c r="Q58" i="88"/>
  <c r="T58" i="88" s="1"/>
  <c r="P58" i="88"/>
  <c r="O58" i="88"/>
  <c r="N58" i="88"/>
  <c r="M58" i="88"/>
  <c r="L58" i="88"/>
  <c r="K58" i="88"/>
  <c r="J58" i="88"/>
  <c r="I58" i="88"/>
  <c r="H58" i="88"/>
  <c r="G58" i="88"/>
  <c r="F58" i="88"/>
  <c r="E58" i="88"/>
  <c r="D58" i="88"/>
  <c r="C58" i="88"/>
  <c r="S57" i="88"/>
  <c r="Q57" i="88"/>
  <c r="P57" i="88"/>
  <c r="O57" i="88"/>
  <c r="N57" i="88"/>
  <c r="M57" i="88"/>
  <c r="L57" i="88"/>
  <c r="K57" i="88"/>
  <c r="J57" i="88"/>
  <c r="I57" i="88"/>
  <c r="H57" i="88"/>
  <c r="G57" i="88"/>
  <c r="F57" i="88"/>
  <c r="E57" i="88"/>
  <c r="D57" i="88"/>
  <c r="C57" i="88"/>
  <c r="S56" i="88"/>
  <c r="Q56" i="88"/>
  <c r="T56" i="88" s="1"/>
  <c r="P56" i="88"/>
  <c r="O56" i="88"/>
  <c r="N56" i="88"/>
  <c r="M56" i="88"/>
  <c r="L56" i="88"/>
  <c r="K56" i="88"/>
  <c r="J56" i="88"/>
  <c r="I56" i="88"/>
  <c r="H56" i="88"/>
  <c r="G56" i="88"/>
  <c r="F56" i="88"/>
  <c r="E56" i="88"/>
  <c r="D56" i="88"/>
  <c r="C56" i="88"/>
  <c r="S55" i="88"/>
  <c r="Q55" i="88"/>
  <c r="T55" i="88" s="1"/>
  <c r="P55" i="88"/>
  <c r="O55" i="88"/>
  <c r="N55" i="88"/>
  <c r="M55" i="88"/>
  <c r="L55" i="88"/>
  <c r="K55" i="88"/>
  <c r="J55" i="88"/>
  <c r="I55" i="88"/>
  <c r="H55" i="88"/>
  <c r="G55" i="88"/>
  <c r="F55" i="88"/>
  <c r="E55" i="88"/>
  <c r="D55" i="88"/>
  <c r="C55" i="88"/>
  <c r="S54" i="88"/>
  <c r="Q54" i="88"/>
  <c r="T54" i="88" s="1"/>
  <c r="P54" i="88"/>
  <c r="O54" i="88"/>
  <c r="N54" i="88"/>
  <c r="M54" i="88"/>
  <c r="L54" i="88"/>
  <c r="K54" i="88"/>
  <c r="J54" i="88"/>
  <c r="I54" i="88"/>
  <c r="H54" i="88"/>
  <c r="G54" i="88"/>
  <c r="F54" i="88"/>
  <c r="E54" i="88"/>
  <c r="D54" i="88"/>
  <c r="C54" i="88"/>
  <c r="S53" i="88"/>
  <c r="Q53" i="88"/>
  <c r="T53" i="88" s="1"/>
  <c r="P53" i="88"/>
  <c r="O53" i="88"/>
  <c r="N53" i="88"/>
  <c r="M53" i="88"/>
  <c r="L53" i="88"/>
  <c r="K53" i="88"/>
  <c r="J53" i="88"/>
  <c r="I53" i="88"/>
  <c r="H53" i="88"/>
  <c r="G53" i="88"/>
  <c r="F53" i="88"/>
  <c r="E53" i="88"/>
  <c r="D53" i="88"/>
  <c r="C53" i="88"/>
  <c r="S52" i="88"/>
  <c r="Q52" i="88"/>
  <c r="T52" i="88" s="1"/>
  <c r="P52" i="88"/>
  <c r="O52" i="88"/>
  <c r="N52" i="88"/>
  <c r="M52" i="88"/>
  <c r="L52" i="88"/>
  <c r="K52" i="88"/>
  <c r="J52" i="88"/>
  <c r="I52" i="88"/>
  <c r="H52" i="88"/>
  <c r="G52" i="88"/>
  <c r="F52" i="88"/>
  <c r="E52" i="88"/>
  <c r="D52" i="88"/>
  <c r="C52" i="88"/>
  <c r="S51" i="88"/>
  <c r="Q51" i="88"/>
  <c r="T51" i="88" s="1"/>
  <c r="P51" i="88"/>
  <c r="O51" i="88"/>
  <c r="N51" i="88"/>
  <c r="M51" i="88"/>
  <c r="L51" i="88"/>
  <c r="K51" i="88"/>
  <c r="J51" i="88"/>
  <c r="I51" i="88"/>
  <c r="H51" i="88"/>
  <c r="G51" i="88"/>
  <c r="F51" i="88"/>
  <c r="E51" i="88"/>
  <c r="D51" i="88"/>
  <c r="C51" i="88"/>
  <c r="S50" i="88"/>
  <c r="Q50" i="88"/>
  <c r="T50" i="88" s="1"/>
  <c r="P50" i="88"/>
  <c r="O50" i="88"/>
  <c r="N50" i="88"/>
  <c r="M50" i="88"/>
  <c r="L50" i="88"/>
  <c r="K50" i="88"/>
  <c r="J50" i="88"/>
  <c r="I50" i="88"/>
  <c r="H50" i="88"/>
  <c r="G50" i="88"/>
  <c r="F50" i="88"/>
  <c r="E50" i="88"/>
  <c r="D50" i="88"/>
  <c r="C50" i="88"/>
  <c r="S49" i="88"/>
  <c r="Q49" i="88"/>
  <c r="P49" i="88"/>
  <c r="O49" i="88"/>
  <c r="N49" i="88"/>
  <c r="M49" i="88"/>
  <c r="L49" i="88"/>
  <c r="K49" i="88"/>
  <c r="J49" i="88"/>
  <c r="I49" i="88"/>
  <c r="H49" i="88"/>
  <c r="G49" i="88"/>
  <c r="F49" i="88"/>
  <c r="E49" i="88"/>
  <c r="D49" i="88"/>
  <c r="C49" i="88"/>
  <c r="S48" i="88"/>
  <c r="Q48" i="88"/>
  <c r="T48" i="88" s="1"/>
  <c r="P48" i="88"/>
  <c r="O48" i="88"/>
  <c r="N48" i="88"/>
  <c r="M48" i="88"/>
  <c r="L48" i="88"/>
  <c r="K48" i="88"/>
  <c r="J48" i="88"/>
  <c r="I48" i="88"/>
  <c r="H48" i="88"/>
  <c r="G48" i="88"/>
  <c r="F48" i="88"/>
  <c r="E48" i="88"/>
  <c r="D48" i="88"/>
  <c r="C48" i="88"/>
  <c r="S47" i="88"/>
  <c r="Q47" i="88"/>
  <c r="T47" i="88" s="1"/>
  <c r="P47" i="88"/>
  <c r="O47" i="88"/>
  <c r="N47" i="88"/>
  <c r="M47" i="88"/>
  <c r="L47" i="88"/>
  <c r="K47" i="88"/>
  <c r="J47" i="88"/>
  <c r="I47" i="88"/>
  <c r="H47" i="88"/>
  <c r="G47" i="88"/>
  <c r="F47" i="88"/>
  <c r="E47" i="88"/>
  <c r="D47" i="88"/>
  <c r="C47" i="88"/>
  <c r="S46" i="88"/>
  <c r="Q46" i="88"/>
  <c r="T46" i="88" s="1"/>
  <c r="P46" i="88"/>
  <c r="O46" i="88"/>
  <c r="N46" i="88"/>
  <c r="M46" i="88"/>
  <c r="L46" i="88"/>
  <c r="K46" i="88"/>
  <c r="J46" i="88"/>
  <c r="I46" i="88"/>
  <c r="H46" i="88"/>
  <c r="G46" i="88"/>
  <c r="F46" i="88"/>
  <c r="E46" i="88"/>
  <c r="D46" i="88"/>
  <c r="C46" i="88"/>
  <c r="S45" i="88"/>
  <c r="Q45" i="88"/>
  <c r="T45" i="88" s="1"/>
  <c r="P45" i="88"/>
  <c r="O45" i="88"/>
  <c r="N45" i="88"/>
  <c r="M45" i="88"/>
  <c r="L45" i="88"/>
  <c r="K45" i="88"/>
  <c r="J45" i="88"/>
  <c r="I45" i="88"/>
  <c r="H45" i="88"/>
  <c r="G45" i="88"/>
  <c r="F45" i="88"/>
  <c r="E45" i="88"/>
  <c r="D45" i="88"/>
  <c r="C45" i="88"/>
  <c r="S44" i="88"/>
  <c r="Q44" i="88"/>
  <c r="T44" i="88" s="1"/>
  <c r="P44" i="88"/>
  <c r="O44" i="88"/>
  <c r="N44" i="88"/>
  <c r="M44" i="88"/>
  <c r="L44" i="88"/>
  <c r="K44" i="88"/>
  <c r="J44" i="88"/>
  <c r="I44" i="88"/>
  <c r="H44" i="88"/>
  <c r="G44" i="88"/>
  <c r="F44" i="88"/>
  <c r="E44" i="88"/>
  <c r="D44" i="88"/>
  <c r="C44" i="88"/>
  <c r="S43" i="88"/>
  <c r="Q43" i="88"/>
  <c r="T43" i="88" s="1"/>
  <c r="P43" i="88"/>
  <c r="O43" i="88"/>
  <c r="N43" i="88"/>
  <c r="M43" i="88"/>
  <c r="L43" i="88"/>
  <c r="K43" i="88"/>
  <c r="J43" i="88"/>
  <c r="I43" i="88"/>
  <c r="H43" i="88"/>
  <c r="G43" i="88"/>
  <c r="F43" i="88"/>
  <c r="E43" i="88"/>
  <c r="D43" i="88"/>
  <c r="C43" i="88"/>
  <c r="S42" i="88"/>
  <c r="Q42" i="88"/>
  <c r="T42" i="88" s="1"/>
  <c r="P42" i="88"/>
  <c r="O42" i="88"/>
  <c r="N42" i="88"/>
  <c r="M42" i="88"/>
  <c r="L42" i="88"/>
  <c r="K42" i="88"/>
  <c r="J42" i="88"/>
  <c r="I42" i="88"/>
  <c r="H42" i="88"/>
  <c r="G42" i="88"/>
  <c r="F42" i="88"/>
  <c r="E42" i="88"/>
  <c r="D42" i="88"/>
  <c r="C42" i="88"/>
  <c r="S41" i="88"/>
  <c r="Q41" i="88"/>
  <c r="P41" i="88"/>
  <c r="O41" i="88"/>
  <c r="N41" i="88"/>
  <c r="M41" i="88"/>
  <c r="L41" i="88"/>
  <c r="K41" i="88"/>
  <c r="J41" i="88"/>
  <c r="I41" i="88"/>
  <c r="H41" i="88"/>
  <c r="G41" i="88"/>
  <c r="F41" i="88"/>
  <c r="E41" i="88"/>
  <c r="D41" i="88"/>
  <c r="C41" i="88"/>
  <c r="S40" i="88"/>
  <c r="Q40" i="88"/>
  <c r="T40" i="88" s="1"/>
  <c r="P40" i="88"/>
  <c r="O40" i="88"/>
  <c r="N40" i="88"/>
  <c r="M40" i="88"/>
  <c r="L40" i="88"/>
  <c r="K40" i="88"/>
  <c r="J40" i="88"/>
  <c r="I40" i="88"/>
  <c r="H40" i="88"/>
  <c r="G40" i="88"/>
  <c r="F40" i="88"/>
  <c r="E40" i="88"/>
  <c r="D40" i="88"/>
  <c r="C40" i="88"/>
  <c r="S39" i="88"/>
  <c r="Q39" i="88"/>
  <c r="T39" i="88" s="1"/>
  <c r="P39" i="88"/>
  <c r="O39" i="88"/>
  <c r="N39" i="88"/>
  <c r="M39" i="88"/>
  <c r="L39" i="88"/>
  <c r="K39" i="88"/>
  <c r="J39" i="88"/>
  <c r="I39" i="88"/>
  <c r="H39" i="88"/>
  <c r="G39" i="88"/>
  <c r="F39" i="88"/>
  <c r="E39" i="88"/>
  <c r="D39" i="88"/>
  <c r="C39" i="88"/>
  <c r="S38" i="88"/>
  <c r="Q38" i="88"/>
  <c r="T38" i="88" s="1"/>
  <c r="P38" i="88"/>
  <c r="O38" i="88"/>
  <c r="N38" i="88"/>
  <c r="M38" i="88"/>
  <c r="L38" i="88"/>
  <c r="K38" i="88"/>
  <c r="J38" i="88"/>
  <c r="I38" i="88"/>
  <c r="H38" i="88"/>
  <c r="G38" i="88"/>
  <c r="F38" i="88"/>
  <c r="E38" i="88"/>
  <c r="D38" i="88"/>
  <c r="C38" i="88"/>
  <c r="S37" i="88"/>
  <c r="Q37" i="88"/>
  <c r="T37" i="88" s="1"/>
  <c r="P37" i="88"/>
  <c r="O37" i="88"/>
  <c r="N37" i="88"/>
  <c r="M37" i="88"/>
  <c r="L37" i="88"/>
  <c r="K37" i="88"/>
  <c r="J37" i="88"/>
  <c r="I37" i="88"/>
  <c r="H37" i="88"/>
  <c r="G37" i="88"/>
  <c r="F37" i="88"/>
  <c r="E37" i="88"/>
  <c r="D37" i="88"/>
  <c r="C37" i="88"/>
  <c r="S36" i="88"/>
  <c r="Q36" i="88"/>
  <c r="T36" i="88" s="1"/>
  <c r="P36" i="88"/>
  <c r="O36" i="88"/>
  <c r="N36" i="88"/>
  <c r="M36" i="88"/>
  <c r="L36" i="88"/>
  <c r="K36" i="88"/>
  <c r="J36" i="88"/>
  <c r="I36" i="88"/>
  <c r="H36" i="88"/>
  <c r="G36" i="88"/>
  <c r="F36" i="88"/>
  <c r="E36" i="88"/>
  <c r="D36" i="88"/>
  <c r="C36" i="88"/>
  <c r="S35" i="88"/>
  <c r="Q35" i="88"/>
  <c r="T35" i="88" s="1"/>
  <c r="P35" i="88"/>
  <c r="O35" i="88"/>
  <c r="N35" i="88"/>
  <c r="M35" i="88"/>
  <c r="L35" i="88"/>
  <c r="K35" i="88"/>
  <c r="J35" i="88"/>
  <c r="I35" i="88"/>
  <c r="H35" i="88"/>
  <c r="G35" i="88"/>
  <c r="F35" i="88"/>
  <c r="E35" i="88"/>
  <c r="D35" i="88"/>
  <c r="C35" i="88"/>
  <c r="S34" i="88"/>
  <c r="Q34" i="88"/>
  <c r="T34" i="88" s="1"/>
  <c r="P34" i="88"/>
  <c r="O34" i="88"/>
  <c r="N34" i="88"/>
  <c r="M34" i="88"/>
  <c r="L34" i="88"/>
  <c r="K34" i="88"/>
  <c r="J34" i="88"/>
  <c r="I34" i="88"/>
  <c r="H34" i="88"/>
  <c r="G34" i="88"/>
  <c r="F34" i="88"/>
  <c r="E34" i="88"/>
  <c r="D34" i="88"/>
  <c r="C34" i="88"/>
  <c r="S33" i="88"/>
  <c r="Q33" i="88"/>
  <c r="P33" i="88"/>
  <c r="O33" i="88"/>
  <c r="N33" i="88"/>
  <c r="M33" i="88"/>
  <c r="L33" i="88"/>
  <c r="K33" i="88"/>
  <c r="J33" i="88"/>
  <c r="I33" i="88"/>
  <c r="H33" i="88"/>
  <c r="G33" i="88"/>
  <c r="F33" i="88"/>
  <c r="E33" i="88"/>
  <c r="D33" i="88"/>
  <c r="C33" i="88"/>
  <c r="S32" i="88"/>
  <c r="Q32" i="88"/>
  <c r="T32" i="88" s="1"/>
  <c r="P32" i="88"/>
  <c r="O32" i="88"/>
  <c r="N32" i="88"/>
  <c r="M32" i="88"/>
  <c r="L32" i="88"/>
  <c r="K32" i="88"/>
  <c r="J32" i="88"/>
  <c r="I32" i="88"/>
  <c r="H32" i="88"/>
  <c r="G32" i="88"/>
  <c r="F32" i="88"/>
  <c r="E32" i="88"/>
  <c r="D32" i="88"/>
  <c r="C32" i="88"/>
  <c r="S31" i="88"/>
  <c r="Q31" i="88"/>
  <c r="T31" i="88" s="1"/>
  <c r="P31" i="88"/>
  <c r="O31" i="88"/>
  <c r="N31" i="88"/>
  <c r="M31" i="88"/>
  <c r="L31" i="88"/>
  <c r="K31" i="88"/>
  <c r="J31" i="88"/>
  <c r="I31" i="88"/>
  <c r="H31" i="88"/>
  <c r="G31" i="88"/>
  <c r="F31" i="88"/>
  <c r="E31" i="88"/>
  <c r="D31" i="88"/>
  <c r="C31" i="88"/>
  <c r="S30" i="88"/>
  <c r="Q30" i="88"/>
  <c r="T30" i="88" s="1"/>
  <c r="P30" i="88"/>
  <c r="O30" i="88"/>
  <c r="N30" i="88"/>
  <c r="M30" i="88"/>
  <c r="L30" i="88"/>
  <c r="K30" i="88"/>
  <c r="J30" i="88"/>
  <c r="I30" i="88"/>
  <c r="H30" i="88"/>
  <c r="G30" i="88"/>
  <c r="F30" i="88"/>
  <c r="E30" i="88"/>
  <c r="D30" i="88"/>
  <c r="C30" i="88"/>
  <c r="S29" i="88"/>
  <c r="Q29" i="88"/>
  <c r="T29" i="88" s="1"/>
  <c r="P29" i="88"/>
  <c r="O29" i="88"/>
  <c r="N29" i="88"/>
  <c r="M29" i="88"/>
  <c r="L29" i="88"/>
  <c r="K29" i="88"/>
  <c r="J29" i="88"/>
  <c r="I29" i="88"/>
  <c r="H29" i="88"/>
  <c r="G29" i="88"/>
  <c r="F29" i="88"/>
  <c r="E29" i="88"/>
  <c r="D29" i="88"/>
  <c r="C29" i="88"/>
  <c r="S28" i="88"/>
  <c r="Q28" i="88"/>
  <c r="T28" i="88" s="1"/>
  <c r="P28" i="88"/>
  <c r="O28" i="88"/>
  <c r="N28" i="88"/>
  <c r="M28" i="88"/>
  <c r="L28" i="88"/>
  <c r="K28" i="88"/>
  <c r="J28" i="88"/>
  <c r="I28" i="88"/>
  <c r="H28" i="88"/>
  <c r="G28" i="88"/>
  <c r="F28" i="88"/>
  <c r="E28" i="88"/>
  <c r="D28" i="88"/>
  <c r="C28" i="88"/>
  <c r="S27" i="88"/>
  <c r="Q27" i="88"/>
  <c r="T27" i="88" s="1"/>
  <c r="P27" i="88"/>
  <c r="O27" i="88"/>
  <c r="N27" i="88"/>
  <c r="M27" i="88"/>
  <c r="L27" i="88"/>
  <c r="K27" i="88"/>
  <c r="J27" i="88"/>
  <c r="I27" i="88"/>
  <c r="H27" i="88"/>
  <c r="G27" i="88"/>
  <c r="F27" i="88"/>
  <c r="E27" i="88"/>
  <c r="D27" i="88"/>
  <c r="C27" i="88"/>
  <c r="S26" i="88"/>
  <c r="Q26" i="88"/>
  <c r="T26" i="88" s="1"/>
  <c r="P26" i="88"/>
  <c r="O26" i="88"/>
  <c r="N26" i="88"/>
  <c r="M26" i="88"/>
  <c r="L26" i="88"/>
  <c r="K26" i="88"/>
  <c r="J26" i="88"/>
  <c r="I26" i="88"/>
  <c r="H26" i="88"/>
  <c r="G26" i="88"/>
  <c r="F26" i="88"/>
  <c r="E26" i="88"/>
  <c r="D26" i="88"/>
  <c r="C26" i="88"/>
  <c r="S25" i="88"/>
  <c r="Q25" i="88"/>
  <c r="P25" i="88"/>
  <c r="O25" i="88"/>
  <c r="N25" i="88"/>
  <c r="M25" i="88"/>
  <c r="L25" i="88"/>
  <c r="K25" i="88"/>
  <c r="J25" i="88"/>
  <c r="I25" i="88"/>
  <c r="H25" i="88"/>
  <c r="G25" i="88"/>
  <c r="F25" i="88"/>
  <c r="E25" i="88"/>
  <c r="D25" i="88"/>
  <c r="C25" i="88"/>
  <c r="S24" i="88"/>
  <c r="Q24" i="88"/>
  <c r="T24" i="88" s="1"/>
  <c r="P24" i="88"/>
  <c r="O24" i="88"/>
  <c r="N24" i="88"/>
  <c r="M24" i="88"/>
  <c r="L24" i="88"/>
  <c r="K24" i="88"/>
  <c r="J24" i="88"/>
  <c r="I24" i="88"/>
  <c r="H24" i="88"/>
  <c r="G24" i="88"/>
  <c r="F24" i="88"/>
  <c r="E24" i="88"/>
  <c r="D24" i="88"/>
  <c r="C24" i="88"/>
  <c r="S23" i="88"/>
  <c r="Q23" i="88"/>
  <c r="T23" i="88" s="1"/>
  <c r="P23" i="88"/>
  <c r="O23" i="88"/>
  <c r="N23" i="88"/>
  <c r="M23" i="88"/>
  <c r="L23" i="88"/>
  <c r="K23" i="88"/>
  <c r="J23" i="88"/>
  <c r="I23" i="88"/>
  <c r="H23" i="88"/>
  <c r="G23" i="88"/>
  <c r="F23" i="88"/>
  <c r="E23" i="88"/>
  <c r="D23" i="88"/>
  <c r="C23" i="88"/>
  <c r="S22" i="88"/>
  <c r="Q22" i="88"/>
  <c r="T22" i="88" s="1"/>
  <c r="P22" i="88"/>
  <c r="O22" i="88"/>
  <c r="N22" i="88"/>
  <c r="M22" i="88"/>
  <c r="L22" i="88"/>
  <c r="K22" i="88"/>
  <c r="J22" i="88"/>
  <c r="I22" i="88"/>
  <c r="H22" i="88"/>
  <c r="G22" i="88"/>
  <c r="F22" i="88"/>
  <c r="E22" i="88"/>
  <c r="D22" i="88"/>
  <c r="C22" i="88"/>
  <c r="S21" i="88"/>
  <c r="Q21" i="88"/>
  <c r="T21" i="88" s="1"/>
  <c r="P21" i="88"/>
  <c r="O21" i="88"/>
  <c r="N21" i="88"/>
  <c r="M21" i="88"/>
  <c r="L21" i="88"/>
  <c r="K21" i="88"/>
  <c r="J21" i="88"/>
  <c r="I21" i="88"/>
  <c r="H21" i="88"/>
  <c r="G21" i="88"/>
  <c r="F21" i="88"/>
  <c r="E21" i="88"/>
  <c r="D21" i="88"/>
  <c r="C21" i="88"/>
  <c r="S20" i="88"/>
  <c r="Q20" i="88"/>
  <c r="T20" i="88" s="1"/>
  <c r="P20" i="88"/>
  <c r="O20" i="88"/>
  <c r="N20" i="88"/>
  <c r="M20" i="88"/>
  <c r="L20" i="88"/>
  <c r="K20" i="88"/>
  <c r="J20" i="88"/>
  <c r="I20" i="88"/>
  <c r="H20" i="88"/>
  <c r="G20" i="88"/>
  <c r="F20" i="88"/>
  <c r="E20" i="88"/>
  <c r="D20" i="88"/>
  <c r="C20" i="88"/>
  <c r="S19" i="88"/>
  <c r="Q19" i="88"/>
  <c r="T19" i="88" s="1"/>
  <c r="P19" i="88"/>
  <c r="O19" i="88"/>
  <c r="N19" i="88"/>
  <c r="M19" i="88"/>
  <c r="L19" i="88"/>
  <c r="K19" i="88"/>
  <c r="J19" i="88"/>
  <c r="I19" i="88"/>
  <c r="H19" i="88"/>
  <c r="G19" i="88"/>
  <c r="F19" i="88"/>
  <c r="E19" i="88"/>
  <c r="D19" i="88"/>
  <c r="C19" i="88"/>
  <c r="S18" i="88"/>
  <c r="Q18" i="88"/>
  <c r="T18" i="88" s="1"/>
  <c r="P18" i="88"/>
  <c r="O18" i="88"/>
  <c r="N18" i="88"/>
  <c r="M18" i="88"/>
  <c r="L18" i="88"/>
  <c r="K18" i="88"/>
  <c r="J18" i="88"/>
  <c r="I18" i="88"/>
  <c r="H18" i="88"/>
  <c r="G18" i="88"/>
  <c r="F18" i="88"/>
  <c r="E18" i="88"/>
  <c r="D18" i="88"/>
  <c r="C18" i="88"/>
  <c r="S17" i="88"/>
  <c r="Q17" i="88"/>
  <c r="P17" i="88"/>
  <c r="O17" i="88"/>
  <c r="N17" i="88"/>
  <c r="M17" i="88"/>
  <c r="L17" i="88"/>
  <c r="K17" i="88"/>
  <c r="J17" i="88"/>
  <c r="I17" i="88"/>
  <c r="H17" i="88"/>
  <c r="G17" i="88"/>
  <c r="F17" i="88"/>
  <c r="E17" i="88"/>
  <c r="D17" i="88"/>
  <c r="C17" i="88"/>
  <c r="S16" i="88"/>
  <c r="Q16" i="88"/>
  <c r="T16" i="88" s="1"/>
  <c r="P16" i="88"/>
  <c r="O16" i="88"/>
  <c r="N16" i="88"/>
  <c r="M16" i="88"/>
  <c r="L16" i="88"/>
  <c r="K16" i="88"/>
  <c r="J16" i="88"/>
  <c r="I16" i="88"/>
  <c r="H16" i="88"/>
  <c r="G16" i="88"/>
  <c r="F16" i="88"/>
  <c r="E16" i="88"/>
  <c r="D16" i="88"/>
  <c r="C16" i="88"/>
  <c r="S15" i="88"/>
  <c r="Q15" i="88"/>
  <c r="T15" i="88" s="1"/>
  <c r="P15" i="88"/>
  <c r="O15" i="88"/>
  <c r="N15" i="88"/>
  <c r="M15" i="88"/>
  <c r="L15" i="88"/>
  <c r="K15" i="88"/>
  <c r="J15" i="88"/>
  <c r="I15" i="88"/>
  <c r="H15" i="88"/>
  <c r="G15" i="88"/>
  <c r="F15" i="88"/>
  <c r="E15" i="88"/>
  <c r="D15" i="88"/>
  <c r="C15" i="88"/>
  <c r="S14" i="88"/>
  <c r="Q14" i="88"/>
  <c r="T14" i="88" s="1"/>
  <c r="P14" i="88"/>
  <c r="O14" i="88"/>
  <c r="N14" i="88"/>
  <c r="M14" i="88"/>
  <c r="L14" i="88"/>
  <c r="K14" i="88"/>
  <c r="J14" i="88"/>
  <c r="I14" i="88"/>
  <c r="H14" i="88"/>
  <c r="G14" i="88"/>
  <c r="F14" i="88"/>
  <c r="E14" i="88"/>
  <c r="D14" i="88"/>
  <c r="C14" i="88"/>
  <c r="S13" i="88"/>
  <c r="Q13" i="88"/>
  <c r="T13" i="88" s="1"/>
  <c r="P13" i="88"/>
  <c r="O13" i="88"/>
  <c r="N13" i="88"/>
  <c r="M13" i="88"/>
  <c r="L13" i="88"/>
  <c r="K13" i="88"/>
  <c r="J13" i="88"/>
  <c r="I13" i="88"/>
  <c r="H13" i="88"/>
  <c r="G13" i="88"/>
  <c r="F13" i="88"/>
  <c r="E13" i="88"/>
  <c r="D13" i="88"/>
  <c r="C13" i="88"/>
  <c r="E3" i="88"/>
  <c r="AC15" i="87"/>
  <c r="T15" i="87"/>
  <c r="K15" i="87"/>
  <c r="G14" i="87"/>
  <c r="G13" i="87"/>
  <c r="G12" i="87"/>
  <c r="G11" i="87"/>
  <c r="H10" i="87"/>
  <c r="G9" i="87"/>
  <c r="G8" i="87"/>
  <c r="Z1" i="87"/>
  <c r="AE112" i="88" l="1"/>
  <c r="AG112" i="88"/>
  <c r="AE111" i="88"/>
  <c r="AE110" i="88"/>
  <c r="AG110" i="88"/>
  <c r="AE109" i="88"/>
  <c r="AE108" i="88"/>
  <c r="AE107" i="88"/>
  <c r="AE106" i="88"/>
  <c r="AE105" i="88"/>
  <c r="AE104" i="88"/>
  <c r="AE103" i="88"/>
  <c r="AE102" i="88"/>
  <c r="AE101" i="88"/>
  <c r="AE100" i="88"/>
  <c r="AE99" i="88"/>
  <c r="AE98" i="88"/>
  <c r="AE97" i="88"/>
  <c r="AE96" i="88"/>
  <c r="AG96" i="88"/>
  <c r="AE95" i="88"/>
  <c r="AE94" i="88"/>
  <c r="AE93" i="88"/>
  <c r="AE92" i="88"/>
  <c r="AE91" i="88"/>
  <c r="AE90" i="88"/>
  <c r="AE89" i="88"/>
  <c r="AE88" i="88"/>
  <c r="AE87" i="88"/>
  <c r="AE86" i="88"/>
  <c r="AE85" i="88"/>
  <c r="AE84" i="88"/>
  <c r="AE83" i="88"/>
  <c r="AE82" i="88"/>
  <c r="AE81" i="88"/>
  <c r="AE80" i="88"/>
  <c r="AE79" i="88"/>
  <c r="AE78" i="88"/>
  <c r="AE77" i="88"/>
  <c r="AE76" i="88"/>
  <c r="AE75" i="88"/>
  <c r="AE74" i="88"/>
  <c r="AE73" i="88"/>
  <c r="AE72" i="88"/>
  <c r="AG72" i="88"/>
  <c r="AE71" i="88"/>
  <c r="AE70" i="88"/>
  <c r="AE69" i="88"/>
  <c r="AE68" i="88"/>
  <c r="AE67" i="88"/>
  <c r="AE66" i="88"/>
  <c r="AE65" i="88"/>
  <c r="AE64" i="88"/>
  <c r="AG64" i="88"/>
  <c r="AE63" i="88"/>
  <c r="AE62" i="88"/>
  <c r="AG62" i="88"/>
  <c r="AE61" i="88"/>
  <c r="AE60" i="88"/>
  <c r="AE59" i="88"/>
  <c r="AE58" i="88"/>
  <c r="AE57" i="88"/>
  <c r="AE56" i="88"/>
  <c r="AE55" i="88"/>
  <c r="AE54" i="88"/>
  <c r="AE53" i="88"/>
  <c r="AE52" i="88"/>
  <c r="AE51" i="88"/>
  <c r="AE50" i="88"/>
  <c r="AE49" i="88"/>
  <c r="AE48" i="88"/>
  <c r="AG48" i="88"/>
  <c r="AE47" i="88"/>
  <c r="AE46" i="88"/>
  <c r="AE45" i="88"/>
  <c r="AE44" i="88"/>
  <c r="AG44" i="88"/>
  <c r="AE43" i="88"/>
  <c r="AE42" i="88"/>
  <c r="AG42" i="88"/>
  <c r="AE41" i="88"/>
  <c r="AE40" i="88"/>
  <c r="AE39" i="88"/>
  <c r="AE38" i="88"/>
  <c r="AE37" i="88"/>
  <c r="AE36" i="88"/>
  <c r="AG36" i="88"/>
  <c r="AE35" i="88"/>
  <c r="AE34" i="88"/>
  <c r="AE33" i="88"/>
  <c r="AE32" i="88"/>
  <c r="AE31" i="88"/>
  <c r="AE30" i="88"/>
  <c r="AE29" i="88"/>
  <c r="AE28" i="88"/>
  <c r="AE27" i="88"/>
  <c r="AE26" i="88"/>
  <c r="AE25" i="88"/>
  <c r="AE24" i="88"/>
  <c r="AE23" i="88"/>
  <c r="AE22" i="88"/>
  <c r="AG22" i="88"/>
  <c r="AE21" i="88"/>
  <c r="AE20" i="88"/>
  <c r="AE19" i="88"/>
  <c r="AE18" i="88"/>
  <c r="AE17" i="88"/>
  <c r="AE16" i="88"/>
  <c r="AE15" i="88"/>
  <c r="A15" i="88"/>
  <c r="A16" i="88" s="1"/>
  <c r="A17" i="88" s="1"/>
  <c r="A18" i="88" s="1"/>
  <c r="A19" i="88" s="1"/>
  <c r="A20" i="88" s="1"/>
  <c r="A21" i="88" s="1"/>
  <c r="A22" i="88" s="1"/>
  <c r="A23" i="88" s="1"/>
  <c r="A24" i="88" s="1"/>
  <c r="A25" i="88" s="1"/>
  <c r="A26" i="88" s="1"/>
  <c r="A27" i="88" s="1"/>
  <c r="A28" i="88" s="1"/>
  <c r="A29" i="88" s="1"/>
  <c r="A30" i="88" s="1"/>
  <c r="A31" i="88" s="1"/>
  <c r="A32" i="88" s="1"/>
  <c r="A33" i="88" s="1"/>
  <c r="A34" i="88" s="1"/>
  <c r="A35" i="88" s="1"/>
  <c r="A36" i="88" s="1"/>
  <c r="A37" i="88" s="1"/>
  <c r="A38" i="88" s="1"/>
  <c r="A39" i="88" s="1"/>
  <c r="A40" i="88" s="1"/>
  <c r="A41" i="88" s="1"/>
  <c r="A42" i="88" s="1"/>
  <c r="A43" i="88" s="1"/>
  <c r="A44" i="88" s="1"/>
  <c r="A45" i="88" s="1"/>
  <c r="A46" i="88" s="1"/>
  <c r="A47" i="88" s="1"/>
  <c r="A48" i="88" s="1"/>
  <c r="A49" i="88" s="1"/>
  <c r="A50" i="88" s="1"/>
  <c r="A51" i="88" s="1"/>
  <c r="A52" i="88" s="1"/>
  <c r="A53" i="88" s="1"/>
  <c r="A54" i="88" s="1"/>
  <c r="A55" i="88" s="1"/>
  <c r="A56" i="88" s="1"/>
  <c r="A57" i="88" s="1"/>
  <c r="A58" i="88" s="1"/>
  <c r="A59" i="88" s="1"/>
  <c r="A60" i="88" s="1"/>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111" i="88" s="1"/>
  <c r="A112" i="88" s="1"/>
  <c r="AE14" i="88"/>
  <c r="A14" i="88"/>
  <c r="AE13" i="88"/>
  <c r="P31" i="87"/>
  <c r="P28" i="87"/>
  <c r="Z22" i="87"/>
  <c r="AJ22" i="87" s="1"/>
  <c r="Q98" i="87"/>
  <c r="U36" i="80"/>
  <c r="U23" i="80"/>
  <c r="AG52" i="88" l="1"/>
  <c r="AG60" i="88"/>
  <c r="AG76" i="88"/>
  <c r="AG38" i="88"/>
  <c r="AG100" i="88"/>
  <c r="AG40" i="88"/>
  <c r="AG50" i="88"/>
  <c r="AG66" i="88"/>
  <c r="AG87" i="88"/>
  <c r="AG24" i="88"/>
  <c r="V27" i="87"/>
  <c r="AA29" i="87" s="1"/>
  <c r="AG82" i="88"/>
  <c r="AG56" i="88"/>
  <c r="AG70" i="88"/>
  <c r="AG68" i="88"/>
  <c r="AG88" i="88"/>
  <c r="AG58" i="88"/>
  <c r="AG103" i="88"/>
  <c r="AG46" i="88"/>
  <c r="AG78" i="88"/>
  <c r="AG54" i="88"/>
  <c r="AG86" i="88"/>
  <c r="AG74" i="88"/>
  <c r="AG80" i="88"/>
  <c r="AG94" i="88"/>
  <c r="AG21" i="88"/>
  <c r="AG25" i="88"/>
  <c r="AG29" i="88"/>
  <c r="AG33" i="88"/>
  <c r="AG37" i="88"/>
  <c r="AG41" i="88"/>
  <c r="AG45" i="88"/>
  <c r="AG49" i="88"/>
  <c r="AG53" i="88"/>
  <c r="AG57" i="88"/>
  <c r="AG61" i="88"/>
  <c r="AG65" i="88"/>
  <c r="AG69" i="88"/>
  <c r="AG73" i="88"/>
  <c r="AG77" i="88"/>
  <c r="AG93" i="88"/>
  <c r="AG109" i="88"/>
  <c r="AG17" i="88"/>
  <c r="AG14" i="88"/>
  <c r="AG83" i="88"/>
  <c r="AG99" i="88"/>
  <c r="AG18" i="88"/>
  <c r="AG26" i="88"/>
  <c r="AG30" i="88"/>
  <c r="AG34" i="88"/>
  <c r="AG84" i="88"/>
  <c r="AG89" i="88"/>
  <c r="AG105" i="88"/>
  <c r="AG79" i="88"/>
  <c r="AG90" i="88"/>
  <c r="AG95" i="88"/>
  <c r="AG106" i="88"/>
  <c r="AG111" i="88"/>
  <c r="AG19" i="88"/>
  <c r="AG27" i="88"/>
  <c r="AG31" i="88"/>
  <c r="AG35" i="88"/>
  <c r="AG39" i="88"/>
  <c r="AG43" i="88"/>
  <c r="AG47" i="88"/>
  <c r="AG51" i="88"/>
  <c r="AG55" i="88"/>
  <c r="AG59" i="88"/>
  <c r="AG63" i="88"/>
  <c r="AG67" i="88"/>
  <c r="AG71" i="88"/>
  <c r="AG75" i="88"/>
  <c r="AG85" i="88"/>
  <c r="AG101" i="88"/>
  <c r="AG23" i="88"/>
  <c r="AG91" i="88"/>
  <c r="AG107" i="88"/>
  <c r="AG15" i="88"/>
  <c r="AG13" i="88"/>
  <c r="AG16" i="88"/>
  <c r="AG20" i="88"/>
  <c r="AG28" i="88"/>
  <c r="AG32" i="88"/>
  <c r="AG81" i="88"/>
  <c r="AG92" i="88"/>
  <c r="AG97" i="88"/>
  <c r="AG108" i="88"/>
  <c r="AG104" i="88"/>
  <c r="AG98" i="88"/>
  <c r="AG102" i="88"/>
  <c r="V30" i="87"/>
  <c r="R111" i="79"/>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A26" i="87" l="1"/>
  <c r="P5" i="88"/>
  <c r="Z21" i="87" s="1"/>
  <c r="AE13" i="79"/>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広島県</author>
  </authors>
  <commentList>
    <comment ref="AK9" authorId="0" shapeId="0">
      <text>
        <r>
          <rPr>
            <b/>
            <sz val="16"/>
            <color indexed="81"/>
            <rFont val="ＭＳ Ｐゴシック"/>
            <family val="3"/>
            <charset val="128"/>
          </rPr>
          <t>広島県:</t>
        </r>
        <r>
          <rPr>
            <sz val="16"/>
            <color indexed="81"/>
            <rFont val="ＭＳ Ｐゴシック"/>
            <family val="3"/>
            <charset val="128"/>
          </rPr>
          <t xml:space="preserve">
R3年４月から，法人印の押印は不要となっています。</t>
        </r>
      </text>
    </comment>
  </commentList>
</comments>
</file>

<file path=xl/comments5.xml><?xml version="1.0" encoding="utf-8"?>
<comments xmlns="http://schemas.openxmlformats.org/spreadsheetml/2006/main">
  <authors>
    <author>広島県</author>
  </authors>
  <commentList>
    <comment ref="AK9" authorId="0" shapeId="0">
      <text>
        <r>
          <rPr>
            <b/>
            <sz val="16"/>
            <color indexed="81"/>
            <rFont val="ＭＳ Ｐゴシック"/>
            <family val="3"/>
            <charset val="128"/>
          </rPr>
          <t>広島県:</t>
        </r>
        <r>
          <rPr>
            <sz val="16"/>
            <color indexed="81"/>
            <rFont val="ＭＳ Ｐゴシック"/>
            <family val="3"/>
            <charset val="128"/>
          </rPr>
          <t xml:space="preserve">
R3年４月から，法人印の押印は不要となっています。</t>
        </r>
      </text>
    </comment>
  </commentList>
</comments>
</file>

<file path=xl/comments6.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<sst xmlns="http://schemas.openxmlformats.org/spreadsheetml/2006/main" count="4285" uniqueCount="767">
  <si>
    <t>電話番号</t>
    <rPh sb="0" eb="2">
      <t>デンワ</t>
    </rPh>
    <rPh sb="2" eb="4">
      <t>バンゴウ</t>
    </rPh>
    <phoneticPr fontId="9"/>
  </si>
  <si>
    <t>FAX番号</t>
    <rPh sb="3" eb="5">
      <t>バンゴウ</t>
    </rPh>
    <phoneticPr fontId="9"/>
  </si>
  <si>
    <t>円</t>
    <rPh sb="0" eb="1">
      <t>エン</t>
    </rPh>
    <phoneticPr fontId="9"/>
  </si>
  <si>
    <t>日</t>
    <rPh sb="0" eb="1">
      <t>ニチ</t>
    </rPh>
    <phoneticPr fontId="9"/>
  </si>
  <si>
    <t>月</t>
    <rPh sb="0" eb="1">
      <t>ゲツ</t>
    </rPh>
    <phoneticPr fontId="9"/>
  </si>
  <si>
    <t>年</t>
    <rPh sb="0" eb="1">
      <t>ネン</t>
    </rPh>
    <phoneticPr fontId="9"/>
  </si>
  <si>
    <t>法人名</t>
    <rPh sb="0" eb="2">
      <t>ホウジン</t>
    </rPh>
    <rPh sb="2" eb="3">
      <t>メイ</t>
    </rPh>
    <phoneticPr fontId="9"/>
  </si>
  <si>
    <t>〒</t>
    <phoneticPr fontId="9"/>
  </si>
  <si>
    <t>フリガナ</t>
    <phoneticPr fontId="9"/>
  </si>
  <si>
    <t>①</t>
    <phoneticPr fontId="9"/>
  </si>
  <si>
    <t>②</t>
    <phoneticPr fontId="9"/>
  </si>
  <si>
    <t>年</t>
    <phoneticPr fontId="9"/>
  </si>
  <si>
    <t>月</t>
    <phoneticPr fontId="9"/>
  </si>
  <si>
    <t>～</t>
    <phoneticPr fontId="9"/>
  </si>
  <si>
    <t>月</t>
    <rPh sb="0" eb="1">
      <t>ツキ</t>
    </rPh>
    <phoneticPr fontId="9"/>
  </si>
  <si>
    <t>.</t>
    <phoneticPr fontId="9"/>
  </si>
  <si>
    <t>年度）</t>
    <phoneticPr fontId="9"/>
  </si>
  <si>
    <t>令和</t>
    <rPh sb="0" eb="2">
      <t>レイワ</t>
    </rPh>
    <phoneticPr fontId="9"/>
  </si>
  <si>
    <t>③</t>
    <phoneticPr fontId="9"/>
  </si>
  <si>
    <t>特定加算Ⅰ</t>
    <rPh sb="0" eb="2">
      <t>トクテイ</t>
    </rPh>
    <rPh sb="2" eb="4">
      <t>カサン</t>
    </rPh>
    <phoneticPr fontId="9"/>
  </si>
  <si>
    <t>特定加算Ⅱ</t>
    <rPh sb="0" eb="2">
      <t>トクテイ</t>
    </rPh>
    <rPh sb="2" eb="4">
      <t>カサン</t>
    </rPh>
    <phoneticPr fontId="9"/>
  </si>
  <si>
    <t>⑥</t>
    <phoneticPr fontId="9"/>
  </si>
  <si>
    <t>人</t>
    <rPh sb="0" eb="1">
      <t>ニン</t>
    </rPh>
    <phoneticPr fontId="9"/>
  </si>
  <si>
    <t>ホームページ
への掲載</t>
    <rPh sb="9" eb="11">
      <t>ケイサイ</t>
    </rPh>
    <phoneticPr fontId="9"/>
  </si>
  <si>
    <t>その他の方法
による掲示等</t>
    <rPh sb="2" eb="3">
      <t>タ</t>
    </rPh>
    <rPh sb="4" eb="6">
      <t>ホウホウ</t>
    </rPh>
    <rPh sb="10" eb="12">
      <t>ケイジ</t>
    </rPh>
    <rPh sb="12" eb="13">
      <t>トウ</t>
    </rPh>
    <phoneticPr fontId="9"/>
  </si>
  <si>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9"/>
  </si>
  <si>
    <t>その他</t>
    <rPh sb="2" eb="3">
      <t>タ</t>
    </rPh>
    <phoneticPr fontId="9"/>
  </si>
  <si>
    <t>（</t>
    <phoneticPr fontId="9"/>
  </si>
  <si>
    <t>）</t>
    <phoneticPr fontId="9"/>
  </si>
  <si>
    <t>具体的な取組内容</t>
    <rPh sb="0" eb="3">
      <t>グタイテキ</t>
    </rPh>
    <rPh sb="4" eb="6">
      <t>トリクミ</t>
    </rPh>
    <rPh sb="6" eb="8">
      <t>ナイヨウ</t>
    </rPh>
    <phoneticPr fontId="9"/>
  </si>
  <si>
    <t>基本給</t>
    <rPh sb="0" eb="3">
      <t>キホンキュウ</t>
    </rPh>
    <phoneticPr fontId="9"/>
  </si>
  <si>
    <t>賞与</t>
    <rPh sb="0" eb="2">
      <t>ショウヨ</t>
    </rPh>
    <phoneticPr fontId="9"/>
  </si>
  <si>
    <t>賃金改善を行う給与の種類</t>
    <rPh sb="0" eb="2">
      <t>チンギン</t>
    </rPh>
    <rPh sb="2" eb="4">
      <t>カイゼン</t>
    </rPh>
    <rPh sb="5" eb="6">
      <t>オコナ</t>
    </rPh>
    <rPh sb="7" eb="9">
      <t>キュウヨ</t>
    </rPh>
    <rPh sb="10" eb="12">
      <t>シュルイ</t>
    </rPh>
    <phoneticPr fontId="9"/>
  </si>
  <si>
    <t>就業規則の見直し</t>
    <rPh sb="0" eb="2">
      <t>シュウギョウ</t>
    </rPh>
    <rPh sb="2" eb="4">
      <t>キソク</t>
    </rPh>
    <rPh sb="5" eb="7">
      <t>ミナオ</t>
    </rPh>
    <phoneticPr fontId="9"/>
  </si>
  <si>
    <t>月</t>
    <rPh sb="0" eb="1">
      <t>ガツ</t>
    </rPh>
    <phoneticPr fontId="9"/>
  </si>
  <si>
    <t>実施済</t>
    <rPh sb="0" eb="2">
      <t>ジッシ</t>
    </rPh>
    <rPh sb="2" eb="3">
      <t>ズ</t>
    </rPh>
    <phoneticPr fontId="9"/>
  </si>
  <si>
    <t>予定</t>
    <rPh sb="0" eb="2">
      <t>ヨテイ</t>
    </rPh>
    <phoneticPr fontId="9"/>
  </si>
  <si>
    <t>加算Ⅰ・Ⅱの場合は必ず「該当」</t>
    <phoneticPr fontId="9"/>
  </si>
  <si>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9"/>
  </si>
  <si>
    <t>内容</t>
    <rPh sb="0" eb="2">
      <t>ナイヨウ</t>
    </rPh>
    <phoneticPr fontId="9"/>
  </si>
  <si>
    <t>分類</t>
    <rPh sb="0" eb="2">
      <t>ブンルイ</t>
    </rPh>
    <phoneticPr fontId="9"/>
  </si>
  <si>
    <t>イ</t>
    <phoneticPr fontId="9"/>
  </si>
  <si>
    <t>経験に応じて昇給する仕組み
※「勤続年数」や「経験年数」などに応じて昇給する仕組みを指す。</t>
    <phoneticPr fontId="9"/>
  </si>
  <si>
    <t>一定の基準に基づき定期に昇給を判定する仕組み
※「実技試験」や「人事評価」などの結果に基づき昇給する仕組みを指す。ただし、客観的な評価基準や昇給条件が明文化されていることを要する。</t>
    <phoneticPr fontId="9"/>
  </si>
  <si>
    <t>資格取得のための支援の実施</t>
    <rPh sb="0" eb="2">
      <t>シカク</t>
    </rPh>
    <rPh sb="2" eb="4">
      <t>シュトク</t>
    </rPh>
    <rPh sb="8" eb="10">
      <t>シエン</t>
    </rPh>
    <rPh sb="11" eb="13">
      <t>ジッシ</t>
    </rPh>
    <phoneticPr fontId="9"/>
  </si>
  <si>
    <t>その他（</t>
    <rPh sb="2" eb="3">
      <t>タ</t>
    </rPh>
    <phoneticPr fontId="9"/>
  </si>
  <si>
    <t>ヶ月）</t>
    <rPh sb="1" eb="2">
      <t>ゲツ</t>
    </rPh>
    <phoneticPr fontId="9"/>
  </si>
  <si>
    <t>その他(</t>
    <phoneticPr fontId="9"/>
  </si>
  <si>
    <t>)</t>
    <phoneticPr fontId="9"/>
  </si>
  <si>
    <t>該当</t>
    <rPh sb="0" eb="2">
      <t>ガイトウ</t>
    </rPh>
    <phoneticPr fontId="9"/>
  </si>
  <si>
    <t>非該当</t>
    <rPh sb="0" eb="3">
      <t>ヒガイトウ</t>
    </rPh>
    <phoneticPr fontId="9"/>
  </si>
  <si>
    <t>※当該取組の内容について下記に記載すること</t>
    <rPh sb="1" eb="3">
      <t>トウガイ</t>
    </rPh>
    <rPh sb="3" eb="5">
      <t>トリクミ</t>
    </rPh>
    <rPh sb="6" eb="8">
      <t>ナイヨウ</t>
    </rPh>
    <rPh sb="12" eb="14">
      <t>カキ</t>
    </rPh>
    <rPh sb="15" eb="17">
      <t>キサイ</t>
    </rPh>
    <phoneticPr fontId="9"/>
  </si>
  <si>
    <t>サービス名</t>
    <rPh sb="4" eb="5">
      <t>メイ</t>
    </rPh>
    <phoneticPr fontId="9"/>
  </si>
  <si>
    <t>証明する資料の例</t>
    <rPh sb="0" eb="2">
      <t>ショウメイ</t>
    </rPh>
    <rPh sb="4" eb="6">
      <t>シリョウ</t>
    </rPh>
    <rPh sb="7" eb="8">
      <t>レイ</t>
    </rPh>
    <phoneticPr fontId="9"/>
  </si>
  <si>
    <t>会議録、周知文書</t>
    <rPh sb="0" eb="3">
      <t>カイギロク</t>
    </rPh>
    <rPh sb="4" eb="6">
      <t>シュウチ</t>
    </rPh>
    <rPh sb="6" eb="8">
      <t>ブンショ</t>
    </rPh>
    <phoneticPr fontId="9"/>
  </si>
  <si>
    <t>就業規則、給与規程</t>
    <rPh sb="0" eb="2">
      <t>シュウギョウ</t>
    </rPh>
    <rPh sb="2" eb="4">
      <t>キソク</t>
    </rPh>
    <rPh sb="5" eb="7">
      <t>キュウヨ</t>
    </rPh>
    <rPh sb="7" eb="9">
      <t>キテイ</t>
    </rPh>
    <phoneticPr fontId="9"/>
  </si>
  <si>
    <t>給与明細</t>
    <rPh sb="0" eb="2">
      <t>キュウヨ</t>
    </rPh>
    <rPh sb="2" eb="4">
      <t>メイサイ</t>
    </rPh>
    <phoneticPr fontId="9"/>
  </si>
  <si>
    <t>以下の点を確認し、全ての項目にチェックして下さい。</t>
    <rPh sb="0" eb="2">
      <t>イカ</t>
    </rPh>
    <rPh sb="3" eb="4">
      <t>テン</t>
    </rPh>
    <rPh sb="5" eb="7">
      <t>カクニン</t>
    </rPh>
    <rPh sb="9" eb="10">
      <t>スベ</t>
    </rPh>
    <rPh sb="12" eb="14">
      <t>コウモク</t>
    </rPh>
    <rPh sb="21" eb="22">
      <t>クダ</t>
    </rPh>
    <phoneticPr fontId="9"/>
  </si>
  <si>
    <t>人（見込）</t>
    <rPh sb="0" eb="1">
      <t>ニン</t>
    </rPh>
    <rPh sb="2" eb="4">
      <t>ミコ</t>
    </rPh>
    <phoneticPr fontId="9"/>
  </si>
  <si>
    <t>自社のホームページに掲載</t>
    <rPh sb="0" eb="2">
      <t>ジシャ</t>
    </rPh>
    <rPh sb="10" eb="12">
      <t>ケイサイ</t>
    </rPh>
    <phoneticPr fontId="9"/>
  </si>
  <si>
    <t>加算Ⅰ</t>
    <rPh sb="0" eb="2">
      <t>カサン</t>
    </rPh>
    <phoneticPr fontId="9"/>
  </si>
  <si>
    <t>加算Ⅱ</t>
    <rPh sb="0" eb="2">
      <t>カサン</t>
    </rPh>
    <phoneticPr fontId="9"/>
  </si>
  <si>
    <t>加算Ⅲ</t>
    <rPh sb="0" eb="2">
      <t>カサン</t>
    </rPh>
    <phoneticPr fontId="9"/>
  </si>
  <si>
    <t>表１　加算算定対象サービス</t>
    <rPh sb="0" eb="1">
      <t>ヒョウ</t>
    </rPh>
    <rPh sb="3" eb="5">
      <t>カサン</t>
    </rPh>
    <rPh sb="5" eb="7">
      <t>サンテイ</t>
    </rPh>
    <rPh sb="7" eb="9">
      <t>タイショウ</t>
    </rPh>
    <phoneticPr fontId="9"/>
  </si>
  <si>
    <t>新規・継続の別</t>
    <rPh sb="0" eb="2">
      <t>シンキ</t>
    </rPh>
    <rPh sb="3" eb="5">
      <t>ケイゾク</t>
    </rPh>
    <rPh sb="6" eb="7">
      <t>ベツ</t>
    </rPh>
    <phoneticPr fontId="9"/>
  </si>
  <si>
    <t>加算Ⅰの場合は必ず「該当」</t>
    <phoneticPr fontId="9"/>
  </si>
  <si>
    <t>月～令和</t>
    <rPh sb="0" eb="1">
      <t>ツキ</t>
    </rPh>
    <rPh sb="2" eb="4">
      <t>レイワ</t>
    </rPh>
    <phoneticPr fontId="9"/>
  </si>
  <si>
    <t>①</t>
    <phoneticPr fontId="9"/>
  </si>
  <si>
    <t>平均賃金改善額</t>
    <rPh sb="0" eb="2">
      <t>ヘイキン</t>
    </rPh>
    <rPh sb="2" eb="4">
      <t>チンギン</t>
    </rPh>
    <rPh sb="4" eb="6">
      <t>カイゼン</t>
    </rPh>
    <rPh sb="6" eb="7">
      <t>ガク</t>
    </rPh>
    <phoneticPr fontId="9"/>
  </si>
  <si>
    <t>【記入上の注意】</t>
    <rPh sb="1" eb="3">
      <t>キニュウ</t>
    </rPh>
    <rPh sb="3" eb="4">
      <t>ジョウ</t>
    </rPh>
    <rPh sb="5" eb="7">
      <t>チュウイ</t>
    </rPh>
    <phoneticPr fontId="9"/>
  </si>
  <si>
    <t>・</t>
    <phoneticPr fontId="9"/>
  </si>
  <si>
    <t>手当（新設）</t>
    <rPh sb="0" eb="2">
      <t>テアテ</t>
    </rPh>
    <rPh sb="3" eb="5">
      <t>シンセツ</t>
    </rPh>
    <phoneticPr fontId="9"/>
  </si>
  <si>
    <t>手当（既存の増額）</t>
    <rPh sb="0" eb="2">
      <t>テアテ</t>
    </rPh>
    <rPh sb="3" eb="5">
      <t>キソン</t>
    </rPh>
    <rPh sb="6" eb="8">
      <t>ゾウガク</t>
    </rPh>
    <phoneticPr fontId="9"/>
  </si>
  <si>
    <t>代表者</t>
    <rPh sb="0" eb="3">
      <t>ダイヒョウシャ</t>
    </rPh>
    <phoneticPr fontId="9"/>
  </si>
  <si>
    <t>職名</t>
    <rPh sb="0" eb="2">
      <t>ショクメイ</t>
    </rPh>
    <phoneticPr fontId="9"/>
  </si>
  <si>
    <t>氏名</t>
    <rPh sb="0" eb="2">
      <t>シメイ</t>
    </rPh>
    <phoneticPr fontId="9"/>
  </si>
  <si>
    <t>提出先</t>
    <rPh sb="0" eb="2">
      <t>テイシュツ</t>
    </rPh>
    <rPh sb="2" eb="3">
      <t>サキ</t>
    </rPh>
    <phoneticPr fontId="9"/>
  </si>
  <si>
    <t>確認項目</t>
    <rPh sb="0" eb="2">
      <t>カクニン</t>
    </rPh>
    <rPh sb="2" eb="4">
      <t>コウモク</t>
    </rPh>
    <phoneticPr fontId="9"/>
  </si>
  <si>
    <t>新規・
継続
の別</t>
    <rPh sb="0" eb="2">
      <t>シンキ</t>
    </rPh>
    <rPh sb="4" eb="6">
      <t>ケイゾク</t>
    </rPh>
    <rPh sb="8" eb="9">
      <t>ベツ</t>
    </rPh>
    <phoneticPr fontId="9"/>
  </si>
  <si>
    <t>・加算対象事業所に関する情報</t>
    <phoneticPr fontId="9"/>
  </si>
  <si>
    <t>名称</t>
    <rPh sb="0" eb="2">
      <t>メイショウ</t>
    </rPh>
    <phoneticPr fontId="9"/>
  </si>
  <si>
    <t>法人住所</t>
    <rPh sb="0" eb="2">
      <t>ホウジン</t>
    </rPh>
    <rPh sb="2" eb="4">
      <t>ジュウショ</t>
    </rPh>
    <phoneticPr fontId="9"/>
  </si>
  <si>
    <t>法人代表者</t>
    <rPh sb="0" eb="2">
      <t>ホウジン</t>
    </rPh>
    <rPh sb="2" eb="5">
      <t>ダイヒョウシャ</t>
    </rPh>
    <phoneticPr fontId="9"/>
  </si>
  <si>
    <t>通し番号</t>
    <rPh sb="0" eb="1">
      <t>トオ</t>
    </rPh>
    <rPh sb="2" eb="4">
      <t>バンゴウ</t>
    </rPh>
    <phoneticPr fontId="9"/>
  </si>
  <si>
    <t>住所１（番地・住居番号まで）</t>
    <rPh sb="0" eb="2">
      <t>ジュウショ</t>
    </rPh>
    <rPh sb="4" eb="6">
      <t>バンチ</t>
    </rPh>
    <rPh sb="7" eb="9">
      <t>ジュウキョ</t>
    </rPh>
    <rPh sb="9" eb="11">
      <t>バンゴウ</t>
    </rPh>
    <phoneticPr fontId="9"/>
  </si>
  <si>
    <t>住所２（建物名等）</t>
    <rPh sb="0" eb="2">
      <t>ジュウショ</t>
    </rPh>
    <rPh sb="4" eb="6">
      <t>タテモノ</t>
    </rPh>
    <rPh sb="6" eb="7">
      <t>メイ</t>
    </rPh>
    <rPh sb="7" eb="8">
      <t>トウ</t>
    </rPh>
    <phoneticPr fontId="9"/>
  </si>
  <si>
    <t>指定権者名</t>
    <rPh sb="0" eb="2">
      <t>シテイ</t>
    </rPh>
    <rPh sb="2" eb="3">
      <t>ケン</t>
    </rPh>
    <rPh sb="3" eb="4">
      <t>ジャ</t>
    </rPh>
    <rPh sb="4" eb="5">
      <t>メイ</t>
    </rPh>
    <phoneticPr fontId="9"/>
  </si>
  <si>
    <t>事業所名</t>
    <rPh sb="0" eb="2">
      <t>ジギョウ</t>
    </rPh>
    <rPh sb="2" eb="3">
      <t>ショ</t>
    </rPh>
    <rPh sb="3" eb="4">
      <t>メイ</t>
    </rPh>
    <phoneticPr fontId="9"/>
  </si>
  <si>
    <t>サービス名</t>
    <rPh sb="4" eb="5">
      <t>メイ</t>
    </rPh>
    <phoneticPr fontId="9"/>
  </si>
  <si>
    <t>３　加算対象事業所に関する情報</t>
    <rPh sb="2" eb="4">
      <t>カサン</t>
    </rPh>
    <rPh sb="4" eb="6">
      <t>タイショウ</t>
    </rPh>
    <rPh sb="6" eb="8">
      <t>ジギョウ</t>
    </rPh>
    <rPh sb="8" eb="9">
      <t>ショ</t>
    </rPh>
    <rPh sb="10" eb="11">
      <t>カン</t>
    </rPh>
    <rPh sb="13" eb="15">
      <t>ジョウホウ</t>
    </rPh>
    <phoneticPr fontId="9"/>
  </si>
  <si>
    <t>〒結合</t>
    <rPh sb="1" eb="3">
      <t>ケツゴウ</t>
    </rPh>
    <phoneticPr fontId="9"/>
  </si>
  <si>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9"/>
  </si>
  <si>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9"/>
  </si>
  <si>
    <t>その他の職種(C)</t>
    <rPh sb="2" eb="3">
      <t>タ</t>
    </rPh>
    <rPh sb="4" eb="6">
      <t>ショクシュ</t>
    </rPh>
    <phoneticPr fontId="9"/>
  </si>
  <si>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9"/>
  </si>
  <si>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</si>
  <si>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9"/>
  </si>
  <si>
    <t>変更なし</t>
    <rPh sb="0" eb="2">
      <t>ヘンコウ</t>
    </rPh>
    <phoneticPr fontId="9"/>
  </si>
  <si>
    <t>・</t>
    <phoneticPr fontId="9"/>
  </si>
  <si>
    <t>事業所名</t>
    <rPh sb="0" eb="3">
      <t>ジギョウショ</t>
    </rPh>
    <rPh sb="3" eb="4">
      <t>メイ</t>
    </rPh>
    <phoneticPr fontId="9"/>
  </si>
  <si>
    <t>単価</t>
    <rPh sb="0" eb="2">
      <t>タンカ</t>
    </rPh>
    <phoneticPr fontId="9"/>
  </si>
  <si>
    <t>年間配分額</t>
    <rPh sb="0" eb="2">
      <t>ネンカン</t>
    </rPh>
    <rPh sb="2" eb="5">
      <t>ハイブンガク</t>
    </rPh>
    <phoneticPr fontId="9"/>
  </si>
  <si>
    <t>(A)</t>
    <phoneticPr fontId="9"/>
  </si>
  <si>
    <t>(B)</t>
    <phoneticPr fontId="9"/>
  </si>
  <si>
    <t>(C)</t>
    <phoneticPr fontId="9"/>
  </si>
  <si>
    <t>【入力上の注意】</t>
    <rPh sb="1" eb="3">
      <t>ニュウリョク</t>
    </rPh>
    <rPh sb="3" eb="4">
      <t>ジョウ</t>
    </rPh>
    <rPh sb="5" eb="7">
      <t>チュウイ</t>
    </rPh>
    <phoneticPr fontId="9"/>
  </si>
  <si>
    <t>配分比率</t>
    <rPh sb="0" eb="2">
      <t>ハイブン</t>
    </rPh>
    <rPh sb="2" eb="4">
      <t>ヒリツ</t>
    </rPh>
    <phoneticPr fontId="9"/>
  </si>
  <si>
    <t>(A)のみ</t>
    <phoneticPr fontId="9"/>
  </si>
  <si>
    <t>(A)及び(B)</t>
    <rPh sb="3" eb="4">
      <t>オヨ</t>
    </rPh>
    <phoneticPr fontId="9"/>
  </si>
  <si>
    <t>(A)(B)(C)全て</t>
    <rPh sb="9" eb="10">
      <t>スベ</t>
    </rPh>
    <phoneticPr fontId="9"/>
  </si>
  <si>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9"/>
  </si>
  <si>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9"/>
  </si>
  <si>
    <t>賃金改善を行う職員の範囲</t>
    <rPh sb="0" eb="2">
      <t>チンギン</t>
    </rPh>
    <rPh sb="2" eb="4">
      <t>カイゼン</t>
    </rPh>
    <rPh sb="5" eb="6">
      <t>オコナ</t>
    </rPh>
    <rPh sb="7" eb="9">
      <t>ショクイン</t>
    </rPh>
    <rPh sb="10" eb="12">
      <t>ハンイ</t>
    </rPh>
    <phoneticPr fontId="9"/>
  </si>
  <si>
    <t>書類作成担当者</t>
    <rPh sb="0" eb="2">
      <t>ショルイ</t>
    </rPh>
    <rPh sb="2" eb="4">
      <t>サクセイ</t>
    </rPh>
    <rPh sb="4" eb="7">
      <t>タントウシャ</t>
    </rPh>
    <phoneticPr fontId="9"/>
  </si>
  <si>
    <t>法人名</t>
    <rPh sb="0" eb="2">
      <t>ホウジン</t>
    </rPh>
    <rPh sb="2" eb="3">
      <t>メイ</t>
    </rPh>
    <phoneticPr fontId="9"/>
  </si>
  <si>
    <t>フリガナ</t>
    <phoneticPr fontId="9"/>
  </si>
  <si>
    <t>E-mail</t>
    <phoneticPr fontId="9"/>
  </si>
  <si>
    <t>連絡先</t>
    <rPh sb="0" eb="3">
      <t>レンラクサキ</t>
    </rPh>
    <phoneticPr fontId="9"/>
  </si>
  <si>
    <t>法人所在地</t>
    <rPh sb="0" eb="2">
      <t>ホウジン</t>
    </rPh>
    <rPh sb="2" eb="5">
      <t>ショザイチ</t>
    </rPh>
    <phoneticPr fontId="9"/>
  </si>
  <si>
    <t>氏名</t>
    <rPh sb="0" eb="2">
      <t>シメイ</t>
    </rPh>
    <phoneticPr fontId="9"/>
  </si>
  <si>
    <t>連絡先</t>
    <rPh sb="0" eb="3">
      <t>レンラクサキ</t>
    </rPh>
    <phoneticPr fontId="9"/>
  </si>
  <si>
    <t>e-mail</t>
    <phoneticPr fontId="9"/>
  </si>
  <si>
    <t>書類作成
担当者</t>
    <rPh sb="0" eb="2">
      <t>ショルイ</t>
    </rPh>
    <rPh sb="2" eb="4">
      <t>サクセイ</t>
    </rPh>
    <rPh sb="5" eb="8">
      <t>タントウシャ</t>
    </rPh>
    <phoneticPr fontId="9"/>
  </si>
  <si>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9"/>
  </si>
  <si>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9"/>
  </si>
  <si>
    <t>労働保険料の納付が適正に行われています。</t>
    <rPh sb="0" eb="2">
      <t>ロウドウ</t>
    </rPh>
    <rPh sb="2" eb="5">
      <t>ホケンリョウ</t>
    </rPh>
    <rPh sb="6" eb="8">
      <t>ノウフ</t>
    </rPh>
    <rPh sb="9" eb="11">
      <t>テキセイ</t>
    </rPh>
    <rPh sb="12" eb="13">
      <t>オコナ</t>
    </rPh>
    <phoneticPr fontId="9"/>
  </si>
  <si>
    <t>―</t>
    <phoneticPr fontId="9"/>
  </si>
  <si>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9"/>
  </si>
  <si>
    <t>・提出先に関する情報</t>
    <rPh sb="1" eb="3">
      <t>テイシュツ</t>
    </rPh>
    <rPh sb="3" eb="4">
      <t>サキ</t>
    </rPh>
    <rPh sb="5" eb="6">
      <t>カン</t>
    </rPh>
    <rPh sb="8" eb="10">
      <t>ジョウホウ</t>
    </rPh>
    <phoneticPr fontId="6"/>
  </si>
  <si>
    <t>・基本情報</t>
    <rPh sb="1" eb="3">
      <t>キホン</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</si>
  <si>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</si>
  <si>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</si>
  <si>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各証明資料は、指定権者からの求めがあった場合には、速やかに提出すること。</t>
    <phoneticPr fontId="9"/>
  </si>
  <si>
    <t>※</t>
    <phoneticPr fontId="9"/>
  </si>
  <si>
    <t>※　</t>
    <phoneticPr fontId="9"/>
  </si>
  <si>
    <t>(</t>
    <phoneticPr fontId="9"/>
  </si>
  <si>
    <t>か月</t>
    <rPh sb="1" eb="2">
      <t>ゲツ</t>
    </rPh>
    <phoneticPr fontId="9"/>
  </si>
  <si>
    <t>令和</t>
    <rPh sb="0" eb="2">
      <t>レイワ</t>
    </rPh>
    <phoneticPr fontId="9"/>
  </si>
  <si>
    <t>　実施している周知方法について、チェック（✔）すること。</t>
    <rPh sb="1" eb="3">
      <t>ジッシ</t>
    </rPh>
    <rPh sb="7" eb="9">
      <t>シュウチ</t>
    </rPh>
    <rPh sb="9" eb="11">
      <t>ホウホウ</t>
    </rPh>
    <phoneticPr fontId="9"/>
  </si>
  <si>
    <t>(C)その他の職種</t>
    <rPh sb="5" eb="6">
      <t>タ</t>
    </rPh>
    <rPh sb="7" eb="9">
      <t>ショクシュ</t>
    </rPh>
    <phoneticPr fontId="9"/>
  </si>
  <si>
    <t>賃金規程の見直し</t>
    <rPh sb="0" eb="2">
      <t>チンギン</t>
    </rPh>
    <rPh sb="2" eb="4">
      <t>キテイ</t>
    </rPh>
    <rPh sb="5" eb="7">
      <t>ミナオ</t>
    </rPh>
    <phoneticPr fontId="9"/>
  </si>
  <si>
    <t>賃金規程の見直し</t>
    <rPh sb="5" eb="7">
      <t>ミナオ</t>
    </rPh>
    <phoneticPr fontId="9"/>
  </si>
  <si>
    <t>（上記取組の開始時期）</t>
    <rPh sb="1" eb="3">
      <t>ジョウキ</t>
    </rPh>
    <rPh sb="3" eb="5">
      <t>トリクミ</t>
    </rPh>
    <rPh sb="6" eb="8">
      <t>カイシ</t>
    </rPh>
    <rPh sb="8" eb="10">
      <t>ジキ</t>
    </rPh>
    <phoneticPr fontId="9"/>
  </si>
  <si>
    <t>令和</t>
  </si>
  <si>
    <t>年</t>
  </si>
  <si>
    <t>月～令和</t>
  </si>
  <si>
    <t>月</t>
  </si>
  <si>
    <t>（</t>
  </si>
  <si>
    <t>ヶ月）</t>
  </si>
  <si>
    <t xml:space="preserve"> （(A)にチェック（✔）がない場合その理由）</t>
    <rPh sb="16" eb="18">
      <t>バアイ</t>
    </rPh>
    <phoneticPr fontId="9"/>
  </si>
  <si>
    <t>１　基本情報＜共通＞</t>
    <rPh sb="2" eb="4">
      <t>キホン</t>
    </rPh>
    <rPh sb="4" eb="6">
      <t>ジョウホウ</t>
    </rPh>
    <rPh sb="7" eb="9">
      <t>キョウツウ</t>
    </rPh>
    <phoneticPr fontId="9"/>
  </si>
  <si>
    <t>２　賃金改善計画について＜共通＞</t>
    <rPh sb="13" eb="15">
      <t>キョウツウ</t>
    </rPh>
    <phoneticPr fontId="9"/>
  </si>
  <si>
    <t>一月当たり平均賃金額算出用</t>
    <rPh sb="0" eb="2">
      <t>ヒトツキ</t>
    </rPh>
    <rPh sb="2" eb="3">
      <t>ア</t>
    </rPh>
    <rPh sb="5" eb="7">
      <t>ヘイキン</t>
    </rPh>
    <rPh sb="7" eb="9">
      <t>チンギン</t>
    </rPh>
    <rPh sb="9" eb="10">
      <t>ガク</t>
    </rPh>
    <rPh sb="10" eb="12">
      <t>サンシュツ</t>
    </rPh>
    <rPh sb="12" eb="13">
      <t>ヨウ</t>
    </rPh>
    <phoneticPr fontId="9"/>
  </si>
  <si>
    <t>事業所の所在地</t>
    <rPh sb="0" eb="3">
      <t>ジギョウショ</t>
    </rPh>
    <rPh sb="4" eb="7">
      <t>ショザイチ</t>
    </rPh>
    <phoneticPr fontId="9"/>
  </si>
  <si>
    <t>都道府県</t>
    <rPh sb="0" eb="4">
      <t>トドウフケン</t>
    </rPh>
    <phoneticPr fontId="9"/>
  </si>
  <si>
    <t>市区町村</t>
    <rPh sb="0" eb="2">
      <t>シク</t>
    </rPh>
    <rPh sb="2" eb="4">
      <t>チョウソン</t>
    </rPh>
    <phoneticPr fontId="9"/>
  </si>
  <si>
    <t>都道府県</t>
    <rPh sb="0" eb="4">
      <t>トドウフケン</t>
    </rPh>
    <phoneticPr fontId="9"/>
  </si>
  <si>
    <t>市区町村</t>
    <rPh sb="0" eb="2">
      <t>シク</t>
    </rPh>
    <rPh sb="2" eb="4">
      <t>チョウソン</t>
    </rPh>
    <phoneticPr fontId="9"/>
  </si>
  <si>
    <t>５　見える化要件について＜特定加算＞　</t>
    <rPh sb="2" eb="3">
      <t>ミ</t>
    </rPh>
    <rPh sb="5" eb="6">
      <t>カ</t>
    </rPh>
    <rPh sb="6" eb="8">
      <t>ヨウケン</t>
    </rPh>
    <rPh sb="13" eb="15">
      <t>トクテイ</t>
    </rPh>
    <rPh sb="15" eb="17">
      <t>カサン</t>
    </rPh>
    <phoneticPr fontId="9"/>
  </si>
  <si>
    <t>独自の賃金改善の具体的な取組内容</t>
    <rPh sb="0" eb="2">
      <t>ドクジ</t>
    </rPh>
    <rPh sb="3" eb="5">
      <t>チンギン</t>
    </rPh>
    <rPh sb="5" eb="7">
      <t>カイゼン</t>
    </rPh>
    <rPh sb="8" eb="11">
      <t>グタイテキ</t>
    </rPh>
    <rPh sb="12" eb="14">
      <t>トリクミ</t>
    </rPh>
    <rPh sb="14" eb="16">
      <t>ナイヨウ</t>
    </rPh>
    <phoneticPr fontId="9"/>
  </si>
  <si>
    <t>枚数</t>
    <rPh sb="0" eb="2">
      <t>マイスウ</t>
    </rPh>
    <phoneticPr fontId="42"/>
  </si>
  <si>
    <t>説明</t>
    <rPh sb="0" eb="2">
      <t>セツメイ</t>
    </rPh>
    <phoneticPr fontId="42"/>
  </si>
  <si>
    <t>-</t>
    <phoneticPr fontId="9"/>
  </si>
  <si>
    <t>・本様式の内容と使い方を説明しています。</t>
    <rPh sb="1" eb="4">
      <t>ホンヨウシキ</t>
    </rPh>
    <rPh sb="5" eb="7">
      <t>ナイヨウ</t>
    </rPh>
    <rPh sb="8" eb="9">
      <t>ツカ</t>
    </rPh>
    <rPh sb="10" eb="11">
      <t>カタ</t>
    </rPh>
    <rPh sb="12" eb="14">
      <t>セツメイ</t>
    </rPh>
    <phoneticPr fontId="9"/>
  </si>
  <si>
    <t>不要</t>
    <rPh sb="0" eb="2">
      <t>フヨウ</t>
    </rPh>
    <phoneticPr fontId="42"/>
  </si>
  <si>
    <t>基本情報入力シート</t>
    <rPh sb="0" eb="4">
      <t>キホンジョウホウ</t>
    </rPh>
    <rPh sb="4" eb="6">
      <t>ニュウリョク</t>
    </rPh>
    <phoneticPr fontId="42"/>
  </si>
  <si>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2"/>
  </si>
  <si>
    <t>様式2-1 計画書_総括表</t>
    <rPh sb="0" eb="2">
      <t>ヨウシキ</t>
    </rPh>
    <rPh sb="6" eb="9">
      <t>ケイカクショ</t>
    </rPh>
    <rPh sb="10" eb="13">
      <t>ソウカツヒョウ</t>
    </rPh>
    <phoneticPr fontId="42"/>
  </si>
  <si>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</si>
  <si>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</si>
  <si>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</si>
  <si>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</si>
  <si>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9"/>
  </si>
  <si>
    <t>&lt;-</t>
    <phoneticPr fontId="9"/>
  </si>
  <si>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</si>
  <si>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</si>
  <si>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t>
    <phoneticPr fontId="9"/>
  </si>
  <si>
    <t>所要額（丸め前）</t>
    <rPh sb="0" eb="3">
      <t>ショヨウガク</t>
    </rPh>
    <rPh sb="4" eb="5">
      <t>マル</t>
    </rPh>
    <rPh sb="6" eb="7">
      <t>マエ</t>
    </rPh>
    <phoneticPr fontId="9"/>
  </si>
  <si>
    <t>丸め値との差額</t>
    <rPh sb="0" eb="1">
      <t>マル</t>
    </rPh>
    <rPh sb="2" eb="3">
      <t>アタイ</t>
    </rPh>
    <rPh sb="5" eb="7">
      <t>サガク</t>
    </rPh>
    <phoneticPr fontId="9"/>
  </si>
  <si>
    <t>切捨分（年額）</t>
    <rPh sb="0" eb="1">
      <t>キ</t>
    </rPh>
    <rPh sb="1" eb="2">
      <t>ス</t>
    </rPh>
    <rPh sb="2" eb="3">
      <t>ブン</t>
    </rPh>
    <rPh sb="4" eb="6">
      <t>ネンガク</t>
    </rPh>
    <phoneticPr fontId="9"/>
  </si>
  <si>
    <t>配分比率要件</t>
    <rPh sb="0" eb="4">
      <t>ハイ</t>
    </rPh>
    <rPh sb="4" eb="6">
      <t>ヨウケン</t>
    </rPh>
    <phoneticPr fontId="9"/>
  </si>
  <si>
    <t>なし</t>
    <phoneticPr fontId="9"/>
  </si>
  <si>
    <t>(A)/(B)</t>
    <phoneticPr fontId="9"/>
  </si>
  <si>
    <t>(B)/(C)</t>
    <phoneticPr fontId="9"/>
  </si>
  <si>
    <t>(A)/(C)(参考)</t>
    <rPh sb="8" eb="10">
      <t>サンコウ</t>
    </rPh>
    <phoneticPr fontId="9"/>
  </si>
  <si>
    <t>(A)のみ実施</t>
  </si>
  <si>
    <t>円</t>
  </si>
  <si>
    <t>）</t>
  </si>
  <si>
    <t>(A)及び(B)を実施</t>
  </si>
  <si>
    <t>上記以外の方法で実施</t>
  </si>
  <si>
    <t>　 　グループ毎の平均賃金改善月額が算出され、計画書に反映される。</t>
    <rPh sb="7" eb="8">
      <t>ゴト</t>
    </rPh>
    <rPh sb="15" eb="16">
      <t>ツキ</t>
    </rPh>
    <phoneticPr fontId="9"/>
  </si>
  <si>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9"/>
  </si>
  <si>
    <t>イ</t>
    <phoneticPr fontId="9"/>
  </si>
  <si>
    <t>ロ</t>
    <phoneticPr fontId="9"/>
  </si>
  <si>
    <t>ハ</t>
    <phoneticPr fontId="9"/>
  </si>
  <si>
    <t>３　キャリアパス要件について＜処遇改善加算＞　</t>
    <rPh sb="8" eb="10">
      <t>ヨウケン</t>
    </rPh>
    <rPh sb="15" eb="17">
      <t>ショグウ</t>
    </rPh>
    <rPh sb="17" eb="21">
      <t>カイゼンカサン</t>
    </rPh>
    <phoneticPr fontId="9"/>
  </si>
  <si>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9"/>
  </si>
  <si>
    <t>①</t>
    <phoneticPr fontId="9"/>
  </si>
  <si>
    <t>②</t>
    <phoneticPr fontId="9"/>
  </si>
  <si>
    <t>③</t>
    <phoneticPr fontId="9"/>
  </si>
  <si>
    <t>②</t>
    <phoneticPr fontId="9"/>
  </si>
  <si>
    <t>イに掲げる職位、職責又は職務内容等に応じた賃金体系を定めている。</t>
    <rPh sb="2" eb="3">
      <t>カカ</t>
    </rPh>
    <phoneticPr fontId="9"/>
  </si>
  <si>
    <t>ロ</t>
    <phoneticPr fontId="9"/>
  </si>
  <si>
    <t>具体的な仕組みの内容（該当するもの全てにチェック（✔）すること。）</t>
    <phoneticPr fontId="9"/>
  </si>
  <si>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9"/>
  </si>
  <si>
    <t>資質向上のための計画</t>
    <rPh sb="0" eb="2">
      <t>シシツ</t>
    </rPh>
    <rPh sb="2" eb="4">
      <t>コウジョウ</t>
    </rPh>
    <rPh sb="8" eb="10">
      <t>ケイカク</t>
    </rPh>
    <phoneticPr fontId="9"/>
  </si>
  <si>
    <t>様式2-2 個表_処遇</t>
    <rPh sb="0" eb="2">
      <t>ヨウシキ</t>
    </rPh>
    <rPh sb="6" eb="7">
      <t>コ</t>
    </rPh>
    <rPh sb="7" eb="8">
      <t>ヒョウ</t>
    </rPh>
    <rPh sb="9" eb="11">
      <t>ショグウ</t>
    </rPh>
    <phoneticPr fontId="42"/>
  </si>
  <si>
    <t>／</t>
    <phoneticPr fontId="9"/>
  </si>
  <si>
    <t>／</t>
    <phoneticPr fontId="9"/>
  </si>
  <si>
    <t>掲載予定</t>
    <rPh sb="0" eb="2">
      <t>ケイサイ</t>
    </rPh>
    <rPh sb="2" eb="4">
      <t>ヨテイ</t>
    </rPh>
    <phoneticPr fontId="9"/>
  </si>
  <si>
    <t>予定</t>
    <rPh sb="0" eb="2">
      <t>ヨテイ</t>
    </rPh>
    <phoneticPr fontId="9"/>
  </si>
  <si>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9"/>
  </si>
  <si>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9"/>
  </si>
  <si>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9"/>
  </si>
  <si>
    <t>独自の賃金改善額の算定根拠</t>
    <rPh sb="0" eb="2">
      <t>ドクジ</t>
    </rPh>
    <rPh sb="3" eb="5">
      <t>チンギン</t>
    </rPh>
    <rPh sb="5" eb="7">
      <t>カイゼン</t>
    </rPh>
    <rPh sb="7" eb="8">
      <t>ガク</t>
    </rPh>
    <rPh sb="9" eb="11">
      <t>サンテイ</t>
    </rPh>
    <rPh sb="11" eb="13">
      <t>コンキョ</t>
    </rPh>
    <phoneticPr fontId="9"/>
  </si>
  <si>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9"/>
  </si>
  <si>
    <t>キャリアパス要件Ⅰ　次のイからハまでのすべての基準を満たす。</t>
    <rPh sb="6" eb="8">
      <t>ヨウケン</t>
    </rPh>
    <rPh sb="23" eb="25">
      <t>キジュン</t>
    </rPh>
    <phoneticPr fontId="9"/>
  </si>
  <si>
    <t>キャリアパス要件Ⅱ　次のイとロ両方の基準を満たす。</t>
    <rPh sb="6" eb="8">
      <t>ヨウケン</t>
    </rPh>
    <rPh sb="15" eb="17">
      <t>リョウホウ</t>
    </rPh>
    <rPh sb="16" eb="17">
      <t>カタ</t>
    </rPh>
    <rPh sb="18" eb="20">
      <t>キジュン</t>
    </rPh>
    <phoneticPr fontId="9"/>
  </si>
  <si>
    <t>キャリアパス要件Ⅲ　次のイとロ両方の基準を満たす。</t>
    <rPh sb="6" eb="8">
      <t>ヨウケン</t>
    </rPh>
    <rPh sb="15" eb="17">
      <t>リョウホウ</t>
    </rPh>
    <rPh sb="18" eb="20">
      <t>キジュン</t>
    </rPh>
    <phoneticPr fontId="9"/>
  </si>
  <si>
    <t>計画書の記載内容に虚偽がないことを証明するとともに、記載内容を証明する資料を適切に保管していることを誓約します。</t>
    <phoneticPr fontId="9"/>
  </si>
  <si>
    <t>ワークシート名
（左からの順）</t>
    <rPh sb="6" eb="7">
      <t>メイ</t>
    </rPh>
    <rPh sb="9" eb="10">
      <t>ヒダリ</t>
    </rPh>
    <rPh sb="13" eb="14">
      <t>ジュン</t>
    </rPh>
    <phoneticPr fontId="42"/>
  </si>
  <si>
    <t>はじめに</t>
    <phoneticPr fontId="42"/>
  </si>
  <si>
    <t>サービス区分</t>
    <phoneticPr fontId="9"/>
  </si>
  <si>
    <t>福祉・介護職員処遇改善加算</t>
    <rPh sb="0" eb="2">
      <t>フクシ</t>
    </rPh>
    <phoneticPr fontId="9"/>
  </si>
  <si>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9"/>
  </si>
  <si>
    <t>配置等要件に応じた加算率</t>
    <rPh sb="0" eb="2">
      <t>ハイチ</t>
    </rPh>
    <rPh sb="2" eb="3">
      <t>トウ</t>
    </rPh>
    <rPh sb="3" eb="5">
      <t>ヨウケン</t>
    </rPh>
    <phoneticPr fontId="9"/>
  </si>
  <si>
    <t>配置等要件</t>
    <rPh sb="0" eb="2">
      <t>ハイチ</t>
    </rPh>
    <rPh sb="2" eb="3">
      <t>トウ</t>
    </rPh>
    <rPh sb="3" eb="5">
      <t>ヨウケン</t>
    </rPh>
    <phoneticPr fontId="9"/>
  </si>
  <si>
    <t>居宅介護</t>
  </si>
  <si>
    <t>特定事業所加算</t>
    <rPh sb="0" eb="2">
      <t>トクテイ</t>
    </rPh>
    <rPh sb="2" eb="5">
      <t>ジギョウショ</t>
    </rPh>
    <rPh sb="5" eb="7">
      <t>カサン</t>
    </rPh>
    <phoneticPr fontId="9"/>
  </si>
  <si>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</si>
  <si>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</si>
  <si>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</si>
  <si>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9"/>
  </si>
  <si>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</si>
  <si>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</si>
  <si>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</si>
  <si>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</si>
  <si>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</si>
  <si>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</si>
  <si>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</si>
  <si>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</si>
  <si>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</si>
  <si>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</si>
  <si>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</si>
  <si>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</si>
  <si>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</si>
  <si>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</si>
  <si>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9"/>
  </si>
  <si>
    <t>障害福祉サービス等
事業所番号</t>
    <rPh sb="0" eb="2">
      <t>ショウガイ</t>
    </rPh>
    <rPh sb="2" eb="4">
      <t>フクシ</t>
    </rPh>
    <rPh sb="8" eb="9">
      <t>トウ</t>
    </rPh>
    <rPh sb="10" eb="12">
      <t>ジギョウ</t>
    </rPh>
    <rPh sb="12" eb="13">
      <t>ショ</t>
    </rPh>
    <rPh sb="13" eb="15">
      <t>バンゴウ</t>
    </rPh>
    <phoneticPr fontId="9"/>
  </si>
  <si>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9"/>
  </si>
  <si>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9"/>
  </si>
  <si>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9"/>
  </si>
  <si>
    <t>（１）福祉・介護職員処遇改善加算</t>
    <rPh sb="3" eb="5">
      <t>フクシ</t>
    </rPh>
    <rPh sb="6" eb="8">
      <t>カイゴ</t>
    </rPh>
    <rPh sb="8" eb="10">
      <t>ショクイン</t>
    </rPh>
    <rPh sb="10" eb="12">
      <t>ショグウ</t>
    </rPh>
    <rPh sb="12" eb="16">
      <t>カイゼンカサン</t>
    </rPh>
    <phoneticPr fontId="9"/>
  </si>
  <si>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9"/>
  </si>
  <si>
    <t>経験・技能のある
障害福祉人材(A)</t>
    <rPh sb="0" eb="2">
      <t>ケイケン</t>
    </rPh>
    <rPh sb="9" eb="11">
      <t>ショウガイ</t>
    </rPh>
    <rPh sb="11" eb="13">
      <t>フクシ</t>
    </rPh>
    <rPh sb="13" eb="15">
      <t>ジンザイ</t>
    </rPh>
    <phoneticPr fontId="9"/>
  </si>
  <si>
    <t>他の障害福祉人材(B)</t>
    <rPh sb="0" eb="1">
      <t>タ</t>
    </rPh>
    <rPh sb="2" eb="4">
      <t>ショウガイ</t>
    </rPh>
    <rPh sb="4" eb="6">
      <t>フクシ</t>
    </rPh>
    <rPh sb="6" eb="8">
      <t>ジンザイ</t>
    </rPh>
    <phoneticPr fontId="9"/>
  </si>
  <si>
    <t>(A)経験・技能のある障害福祉人材</t>
    <rPh sb="3" eb="5">
      <t>ケイケン</t>
    </rPh>
    <rPh sb="6" eb="8">
      <t>ギノウ</t>
    </rPh>
    <rPh sb="11" eb="13">
      <t>ショウガイ</t>
    </rPh>
    <rPh sb="13" eb="15">
      <t>フクシ</t>
    </rPh>
    <rPh sb="15" eb="17">
      <t>ジンザイ</t>
    </rPh>
    <phoneticPr fontId="9"/>
  </si>
  <si>
    <t>(B)他の障害福祉人材</t>
    <rPh sb="3" eb="4">
      <t>タ</t>
    </rPh>
    <rPh sb="5" eb="7">
      <t>ショウガイ</t>
    </rPh>
    <rPh sb="7" eb="9">
      <t>フクシ</t>
    </rPh>
    <rPh sb="9" eb="11">
      <t>ジンザイ</t>
    </rPh>
    <phoneticPr fontId="9"/>
  </si>
  <si>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9"/>
  </si>
  <si>
    <t>福祉・介護職員の任用における職位、職責又は職務内容等の要件を定めている。</t>
    <rPh sb="0" eb="2">
      <t>フクシ</t>
    </rPh>
    <rPh sb="3" eb="5">
      <t>カイゴ</t>
    </rPh>
    <rPh sb="5" eb="7">
      <t>ショクイン</t>
    </rPh>
    <rPh sb="8" eb="10">
      <t>ニンヨウ</t>
    </rPh>
    <phoneticPr fontId="9"/>
  </si>
  <si>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9"/>
  </si>
  <si>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9"/>
  </si>
  <si>
    <t>福祉・介護職員について、経験若しくは資格等に応じて昇給する仕組み又は一定の基準に基づき定期に昇給を判定する仕組みを設けている。</t>
    <rPh sb="0" eb="2">
      <t>フクシ</t>
    </rPh>
    <phoneticPr fontId="9"/>
  </si>
  <si>
    <t>イについて、全ての福祉・介護職員に周知している。</t>
    <rPh sb="6" eb="7">
      <t>スベ</t>
    </rPh>
    <rPh sb="9" eb="11">
      <t>フクシ</t>
    </rPh>
    <phoneticPr fontId="9"/>
  </si>
  <si>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9"/>
  </si>
  <si>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9"/>
  </si>
  <si>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9"/>
  </si>
  <si>
    <t>障害福祉サービス等
事業所番号</t>
    <rPh sb="0" eb="2">
      <t>ショウガイ</t>
    </rPh>
    <rPh sb="2" eb="4">
      <t>フクシ</t>
    </rPh>
    <rPh sb="8" eb="9">
      <t>トウ</t>
    </rPh>
    <rPh sb="10" eb="13">
      <t>ジギョウショ</t>
    </rPh>
    <rPh sb="13" eb="15">
      <t>バンゴウ</t>
    </rPh>
    <phoneticPr fontId="9"/>
  </si>
  <si>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9"/>
  </si>
  <si>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9"/>
  </si>
  <si>
    <t>区分なし</t>
    <rPh sb="0" eb="2">
      <t>クブン</t>
    </rPh>
    <phoneticPr fontId="9"/>
  </si>
  <si>
    <t>エラー</t>
    <phoneticPr fontId="9"/>
  </si>
  <si>
    <t>⑦</t>
    <phoneticPr fontId="9"/>
  </si>
  <si>
    <t>-</t>
    <phoneticPr fontId="9"/>
  </si>
  <si>
    <t>-</t>
    <phoneticPr fontId="9"/>
  </si>
  <si>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9"/>
  </si>
  <si>
    <t>６　届出に係る根拠資料について＜共通＞　</t>
    <rPh sb="2" eb="4">
      <t>トドケデ</t>
    </rPh>
    <rPh sb="5" eb="6">
      <t>カカ</t>
    </rPh>
    <rPh sb="7" eb="9">
      <t>コンキョ</t>
    </rPh>
    <rPh sb="9" eb="11">
      <t>シリョウ</t>
    </rPh>
    <rPh sb="16" eb="18">
      <t>キョウツウ</t>
    </rPh>
    <phoneticPr fontId="9"/>
  </si>
  <si>
    <t>（「月額平均８万円の賃金改善又は改善後の賃金が年額440万円以上となる者」を設定できない場合その理由）</t>
    <rPh sb="10" eb="12">
      <t>チンギン</t>
    </rPh>
    <rPh sb="12" eb="14">
      <t>カイゼン</t>
    </rPh>
    <phoneticPr fontId="9"/>
  </si>
  <si>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9"/>
  </si>
  <si>
    <t>ワークシートの
入力順番（推奨）</t>
    <rPh sb="8" eb="10">
      <t>ニュウリョク</t>
    </rPh>
    <rPh sb="10" eb="12">
      <t>ジュンバン</t>
    </rPh>
    <rPh sb="13" eb="15">
      <t>スイショウ</t>
    </rPh>
    <phoneticPr fontId="9"/>
  </si>
  <si>
    <t>【留意事項】</t>
    <rPh sb="1" eb="3">
      <t>リュウイ</t>
    </rPh>
    <rPh sb="3" eb="5">
      <t>ジコウ</t>
    </rPh>
    <phoneticPr fontId="9"/>
  </si>
  <si>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9"/>
  </si>
  <si>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9"/>
  </si>
  <si>
    <t>同行援護</t>
  </si>
  <si>
    <t>短期入所</t>
    <rPh sb="0" eb="2">
      <t>タンキ</t>
    </rPh>
    <rPh sb="2" eb="4">
      <t>ニュウショ</t>
    </rPh>
    <phoneticPr fontId="11"/>
  </si>
  <si>
    <t>エラー</t>
  </si>
  <si>
    <t>※１　</t>
    <phoneticPr fontId="9"/>
  </si>
  <si>
    <t>※２</t>
    <phoneticPr fontId="9"/>
  </si>
  <si>
    <t>加算率(d)</t>
    <rPh sb="0" eb="2">
      <t>カサン</t>
    </rPh>
    <rPh sb="2" eb="3">
      <t>リツ</t>
    </rPh>
    <phoneticPr fontId="9"/>
  </si>
  <si>
    <t>算定対象月(e)</t>
    <rPh sb="0" eb="2">
      <t>サンテイ</t>
    </rPh>
    <rPh sb="2" eb="4">
      <t>タイショウ</t>
    </rPh>
    <rPh sb="4" eb="5">
      <t>ツキ</t>
    </rPh>
    <phoneticPr fontId="9"/>
  </si>
  <si>
    <t>理由：</t>
    <rPh sb="0" eb="2">
      <t>リユウ</t>
    </rPh>
    <phoneticPr fontId="9"/>
  </si>
  <si>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9"/>
  </si>
  <si>
    <t>↓一部項目の他シートへの読み込み列</t>
    <rPh sb="1" eb="3">
      <t>イチブ</t>
    </rPh>
    <rPh sb="3" eb="5">
      <t>コウモク</t>
    </rPh>
    <rPh sb="6" eb="7">
      <t>タ</t>
    </rPh>
    <rPh sb="12" eb="13">
      <t>ヨ</t>
    </rPh>
    <rPh sb="14" eb="15">
      <t>コ</t>
    </rPh>
    <rPh sb="16" eb="17">
      <t>レツ</t>
    </rPh>
    <phoneticPr fontId="9"/>
  </si>
  <si>
    <t>共同生活援助（日中サービス支援型）</t>
    <rPh sb="0" eb="2">
      <t>キョウドウ</t>
    </rPh>
    <rPh sb="2" eb="4">
      <t>セイカツ</t>
    </rPh>
    <rPh sb="4" eb="6">
      <t>エンジョ</t>
    </rPh>
    <rPh sb="7" eb="9">
      <t>ニッチュウ</t>
    </rPh>
    <rPh sb="13" eb="15">
      <t>シエン</t>
    </rPh>
    <phoneticPr fontId="10"/>
  </si>
  <si>
    <t>共同生活援助（外部サービス利用型）</t>
    <rPh sb="0" eb="2">
      <t>キョウドウ</t>
    </rPh>
    <rPh sb="2" eb="4">
      <t>セイカツ</t>
    </rPh>
    <rPh sb="4" eb="6">
      <t>エンジョ</t>
    </rPh>
    <phoneticPr fontId="10"/>
  </si>
  <si>
    <t>自立訓練（機能訓練）</t>
    <phoneticPr fontId="9"/>
  </si>
  <si>
    <t>【用語の省略等】</t>
    <rPh sb="1" eb="3">
      <t>ヨウゴ</t>
    </rPh>
    <rPh sb="4" eb="6">
      <t>ショウリャク</t>
    </rPh>
    <rPh sb="6" eb="7">
      <t>トウ</t>
    </rPh>
    <phoneticPr fontId="9"/>
  </si>
  <si>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9"/>
  </si>
  <si>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9"/>
  </si>
  <si>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9"/>
  </si>
  <si>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9"/>
  </si>
  <si>
    <t>-</t>
  </si>
  <si>
    <t>障害者支援施設：生活介護</t>
    <rPh sb="0" eb="3">
      <t>ショウガイシャ</t>
    </rPh>
    <rPh sb="3" eb="5">
      <t>シエン</t>
    </rPh>
    <rPh sb="5" eb="7">
      <t>シセツ</t>
    </rPh>
    <rPh sb="8" eb="10">
      <t>セイカツ</t>
    </rPh>
    <phoneticPr fontId="5"/>
  </si>
  <si>
    <t>障害者支援施設：自立訓練（機能訓練）</t>
    <phoneticPr fontId="9"/>
  </si>
  <si>
    <t>障害者支援施設：自立訓練（生活訓練）</t>
    <phoneticPr fontId="9"/>
  </si>
  <si>
    <t>障害者支援施設：就労移行支援</t>
    <phoneticPr fontId="9"/>
  </si>
  <si>
    <t>障害者支援施設：就労継続支援Ａ型</t>
    <phoneticPr fontId="9"/>
  </si>
  <si>
    <t>障害者支援施設：就労継続支援Ｂ型</t>
    <phoneticPr fontId="9"/>
  </si>
  <si>
    <t>入職促進に向けた取組</t>
    <rPh sb="0" eb="2">
      <t>ニュウショク</t>
    </rPh>
    <rPh sb="2" eb="4">
      <t>ソクシン</t>
    </rPh>
    <rPh sb="5" eb="6">
      <t>ム</t>
    </rPh>
    <rPh sb="8" eb="10">
      <t>トリクミ</t>
    </rPh>
    <phoneticPr fontId="9"/>
  </si>
  <si>
    <t>資質の向上やキャリアアップに向けた支援</t>
    <rPh sb="0" eb="2">
      <t>シシツ</t>
    </rPh>
    <rPh sb="3" eb="5">
      <t>コウジョウ</t>
    </rPh>
    <rPh sb="14" eb="15">
      <t>ム</t>
    </rPh>
    <rPh sb="17" eb="19">
      <t>シエン</t>
    </rPh>
    <phoneticPr fontId="9"/>
  </si>
  <si>
    <t>両立支援・多様な働き方の推進</t>
    <rPh sb="0" eb="2">
      <t>リョウリツ</t>
    </rPh>
    <rPh sb="2" eb="4">
      <t>シエン</t>
    </rPh>
    <rPh sb="5" eb="7">
      <t>タヨウ</t>
    </rPh>
    <rPh sb="8" eb="9">
      <t>ハタラ</t>
    </rPh>
    <rPh sb="10" eb="11">
      <t>カタ</t>
    </rPh>
    <rPh sb="12" eb="14">
      <t>スイシン</t>
    </rPh>
    <phoneticPr fontId="9"/>
  </si>
  <si>
    <t>腰痛を含む心身の健康管理</t>
    <rPh sb="0" eb="2">
      <t>ヨウツウ</t>
    </rPh>
    <rPh sb="3" eb="4">
      <t>フク</t>
    </rPh>
    <rPh sb="5" eb="7">
      <t>シンシン</t>
    </rPh>
    <rPh sb="8" eb="10">
      <t>ケンコウ</t>
    </rPh>
    <rPh sb="10" eb="12">
      <t>カンリ</t>
    </rPh>
    <phoneticPr fontId="9"/>
  </si>
  <si>
    <t>やりがい・働きがいの構成</t>
    <rPh sb="5" eb="6">
      <t>ハタラ</t>
    </rPh>
    <rPh sb="10" eb="12">
      <t>コウセイ</t>
    </rPh>
    <phoneticPr fontId="9"/>
  </si>
  <si>
    <t>生産性向上のための業務改善の取組</t>
    <rPh sb="0" eb="3">
      <t>セイサンセイ</t>
    </rPh>
    <rPh sb="3" eb="5">
      <t>コウジョウ</t>
    </rPh>
    <rPh sb="9" eb="11">
      <t>ギョウム</t>
    </rPh>
    <rPh sb="11" eb="13">
      <t>カイゼン</t>
    </rPh>
    <rPh sb="14" eb="16">
      <t>トリクミ</t>
    </rPh>
    <phoneticPr fontId="9"/>
  </si>
  <si>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5"/>
  </si>
  <si>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5"/>
  </si>
  <si>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5"/>
  </si>
  <si>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5"/>
  </si>
  <si>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5"/>
  </si>
  <si>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5"/>
  </si>
  <si>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5"/>
  </si>
  <si>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5"/>
  </si>
  <si>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5"/>
  </si>
  <si>
    <t>有給休暇が取得しやすい環境の整備</t>
    <rPh sb="0" eb="2">
      <t>ユウキュウ</t>
    </rPh>
    <rPh sb="2" eb="4">
      <t>キュウカ</t>
    </rPh>
    <rPh sb="5" eb="7">
      <t>シュトク</t>
    </rPh>
    <rPh sb="11" eb="13">
      <t>カンキョウ</t>
    </rPh>
    <rPh sb="14" eb="16">
      <t>セイビ</t>
    </rPh>
    <phoneticPr fontId="5"/>
  </si>
  <si>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5"/>
  </si>
  <si>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5"/>
  </si>
  <si>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5"/>
  </si>
  <si>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5"/>
  </si>
  <si>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5"/>
  </si>
  <si>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5"/>
  </si>
  <si>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5"/>
  </si>
  <si>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5"/>
  </si>
  <si>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5"/>
  </si>
  <si>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5"/>
  </si>
  <si>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</si>
  <si>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5"/>
  </si>
  <si>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5"/>
  </si>
  <si>
    <t>障害を有する者でも働きやすい職場環境の構築や勤務シフトの配慮</t>
    <phoneticPr fontId="5"/>
  </si>
  <si>
    <t>別紙様式２－２</t>
    <rPh sb="0" eb="2">
      <t>ベッシ</t>
    </rPh>
    <rPh sb="2" eb="4">
      <t>ヨウシキ</t>
    </rPh>
    <phoneticPr fontId="9"/>
  </si>
  <si>
    <t>別紙様式２－３</t>
    <rPh sb="0" eb="2">
      <t>ベッシ</t>
    </rPh>
    <rPh sb="2" eb="4">
      <t>ヨウシキ</t>
    </rPh>
    <phoneticPr fontId="9"/>
  </si>
  <si>
    <t>別紙様式２－１</t>
    <rPh sb="0" eb="2">
      <t>ベッシ</t>
    </rPh>
    <rPh sb="2" eb="4">
      <t>ヨウシキ</t>
    </rPh>
    <phoneticPr fontId="9"/>
  </si>
  <si>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9"/>
  </si>
  <si>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9"/>
  </si>
  <si>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9"/>
  </si>
  <si>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9"/>
  </si>
  <si>
    <t>加算提出先</t>
    <rPh sb="0" eb="2">
      <t>カサン</t>
    </rPh>
    <rPh sb="2" eb="4">
      <t>テイシュツ</t>
    </rPh>
    <rPh sb="4" eb="5">
      <t>サキ</t>
    </rPh>
    <phoneticPr fontId="9"/>
  </si>
  <si>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9"/>
  </si>
  <si>
    <t>要件Ⅱ</t>
    <rPh sb="0" eb="2">
      <t>ヨウケン</t>
    </rPh>
    <phoneticPr fontId="9"/>
  </si>
  <si>
    <t>％</t>
    <phoneticPr fontId="9"/>
  </si>
  <si>
    <t>（一月あたり</t>
    <rPh sb="1" eb="2">
      <t>ヒト</t>
    </rPh>
    <rPh sb="2" eb="3">
      <t>ツキ</t>
    </rPh>
    <phoneticPr fontId="9"/>
  </si>
  <si>
    <t>円）</t>
    <phoneticPr fontId="9"/>
  </si>
  <si>
    <t>【記入上の注意】</t>
  </si>
  <si>
    <t>ベースアップ等</t>
    <rPh sb="6" eb="7">
      <t>トウ</t>
    </rPh>
    <phoneticPr fontId="9"/>
  </si>
  <si>
    <t>決まって毎月支払われる手当（新設）</t>
    <rPh sb="0" eb="1">
      <t>キ</t>
    </rPh>
    <rPh sb="4" eb="6">
      <t>マイツキ</t>
    </rPh>
    <rPh sb="6" eb="8">
      <t>シハラ</t>
    </rPh>
    <rPh sb="11" eb="13">
      <t>テアテ</t>
    </rPh>
    <rPh sb="14" eb="16">
      <t>シンセツ</t>
    </rPh>
    <phoneticPr fontId="9"/>
  </si>
  <si>
    <t>決まって毎月支払われる手当（既存の増額）</t>
    <rPh sb="14" eb="16">
      <t>キソン</t>
    </rPh>
    <rPh sb="17" eb="19">
      <t>ゾウガク</t>
    </rPh>
    <phoneticPr fontId="9"/>
  </si>
  <si>
    <t>手当（既存の増額）</t>
    <phoneticPr fontId="9"/>
  </si>
  <si>
    <t>自立訓練（機能訓練）</t>
  </si>
  <si>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</si>
  <si>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</si>
  <si>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</si>
  <si>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</si>
  <si>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</si>
  <si>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</si>
  <si>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2"/>
  </si>
  <si>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</si>
  <si>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2"/>
  </si>
  <si>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2"/>
  </si>
  <si>
    <t>様式2-4 個表_ベースアップ等加算</t>
    <phoneticPr fontId="39"/>
  </si>
  <si>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2"/>
  </si>
  <si>
    <t>【令和4年度からの主な変更点】</t>
    <rPh sb="1" eb="3">
      <t>レイワ</t>
    </rPh>
    <rPh sb="4" eb="6">
      <t>ネンド</t>
    </rPh>
    <rPh sb="9" eb="10">
      <t>オモ</t>
    </rPh>
    <rPh sb="11" eb="14">
      <t>ヘンコウテン</t>
    </rPh>
    <phoneticPr fontId="9"/>
  </si>
  <si>
    <t>・ベースアップ等加算を創設し、当該加算による賃金改善の合計額の３分の２以上は、</t>
    <phoneticPr fontId="9"/>
  </si>
  <si>
    <t>　基本給又は決まって毎月支払われる手当の引上げに充てることを求めることとしました。</t>
    <phoneticPr fontId="9"/>
  </si>
  <si>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9"/>
  </si>
  <si>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9"/>
  </si>
  <si>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9"/>
  </si>
  <si>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9"/>
  </si>
  <si>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9"/>
  </si>
  <si>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9"/>
  </si>
  <si>
    <t>別紙様式２－４</t>
    <rPh sb="0" eb="2">
      <t>ベッシ</t>
    </rPh>
    <rPh sb="2" eb="4">
      <t>ヨウシキ</t>
    </rPh>
    <phoneticPr fontId="9"/>
  </si>
  <si>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9"/>
  </si>
  <si>
    <t xml:space="preserve">
算定する福祉・介護職員処遇改善加算の区分</t>
    <rPh sb="5" eb="7">
      <t>フクシ</t>
    </rPh>
    <phoneticPr fontId="9"/>
  </si>
  <si>
    <t>（３）ベースアップ等支援加算</t>
    <rPh sb="9" eb="10">
      <t>トウ</t>
    </rPh>
    <rPh sb="10" eb="12">
      <t>シエン</t>
    </rPh>
    <rPh sb="12" eb="14">
      <t>カサン</t>
    </rPh>
    <phoneticPr fontId="9"/>
  </si>
  <si>
    <t>事業所の所在地</t>
    <phoneticPr fontId="9"/>
  </si>
  <si>
    <t>新規・継続
の別</t>
    <rPh sb="0" eb="2">
      <t>シンキ</t>
    </rPh>
    <rPh sb="3" eb="5">
      <t>ケイゾク</t>
    </rPh>
    <rPh sb="7" eb="8">
      <t>ベツ</t>
    </rPh>
    <phoneticPr fontId="9"/>
  </si>
  <si>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9"/>
  </si>
  <si>
    <t>列ごとの合計を「２賃金改善計画について」（４）に転記</t>
    <rPh sb="0" eb="1">
      <t>レツ</t>
    </rPh>
    <rPh sb="4" eb="6">
      <t>ゴウケイ</t>
    </rPh>
    <rPh sb="9" eb="11">
      <t>チンギン</t>
    </rPh>
    <rPh sb="11" eb="13">
      <t>カイゼン</t>
    </rPh>
    <rPh sb="13" eb="15">
      <t>ケイカク</t>
    </rPh>
    <rPh sb="24" eb="26">
      <t>テンキ</t>
    </rPh>
    <phoneticPr fontId="9"/>
  </si>
  <si>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9"/>
  </si>
  <si>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</si>
  <si>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9"/>
  </si>
  <si>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9"/>
  </si>
  <si>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9"/>
  </si>
  <si>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9"/>
  </si>
  <si>
    <t>（１）加算額を上回る賃金改善について</t>
    <rPh sb="3" eb="6">
      <t>カサンガク</t>
    </rPh>
    <rPh sb="7" eb="9">
      <t>ウワマワ</t>
    </rPh>
    <rPh sb="10" eb="12">
      <t>チンギン</t>
    </rPh>
    <rPh sb="12" eb="14">
      <t>カイゼン</t>
    </rPh>
    <phoneticPr fontId="9"/>
  </si>
  <si>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9"/>
  </si>
  <si>
    <t>処遇改善加算</t>
    <phoneticPr fontId="9"/>
  </si>
  <si>
    <t>特定加算</t>
    <phoneticPr fontId="9"/>
  </si>
  <si>
    <t>ベースアップ等加算</t>
    <rPh sb="6" eb="7">
      <t>トウ</t>
    </rPh>
    <rPh sb="7" eb="9">
      <t>カサン</t>
    </rPh>
    <phoneticPr fontId="9"/>
  </si>
  <si>
    <t>令和</t>
    <phoneticPr fontId="9"/>
  </si>
  <si>
    <t>年度の加算の見込額</t>
    <rPh sb="0" eb="2">
      <t>ネンド</t>
    </rPh>
    <rPh sb="3" eb="5">
      <t>カサン</t>
    </rPh>
    <rPh sb="6" eb="9">
      <t>ミコミガク</t>
    </rPh>
    <phoneticPr fontId="9"/>
  </si>
  <si>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9"/>
  </si>
  <si>
    <t>ⅰ）それぞれの加算の算定により賃金改善を行う場合の賃金の総額（見込額）</t>
    <phoneticPr fontId="9"/>
  </si>
  <si>
    <t>(ア)前年度の賃金の総額</t>
    <phoneticPr fontId="9"/>
  </si>
  <si>
    <t>(イ)前年度の処遇改善加算の総額</t>
    <phoneticPr fontId="9"/>
  </si>
  <si>
    <t>(ウ)前年度の特定加算の総額</t>
    <phoneticPr fontId="9"/>
  </si>
  <si>
    <t>【賃金の総額に係る記入上の注意】</t>
    <rPh sb="1" eb="3">
      <t>チンギン</t>
    </rPh>
    <rPh sb="4" eb="6">
      <t>ソウガク</t>
    </rPh>
    <rPh sb="7" eb="8">
      <t>カカ</t>
    </rPh>
    <rPh sb="9" eb="11">
      <t>キニュウ</t>
    </rPh>
    <rPh sb="11" eb="12">
      <t>ジョウ</t>
    </rPh>
    <rPh sb="13" eb="15">
      <t>チュウイ</t>
    </rPh>
    <phoneticPr fontId="9"/>
  </si>
  <si>
    <t>(1)～(6)には、それぞれの加算による賃金改善を行った場合の法定福利費等の事業主負担の増加分を含めることができる。</t>
    <phoneticPr fontId="9"/>
  </si>
  <si>
    <t>【加算の総額に係る記入上の注意】</t>
    <rPh sb="1" eb="3">
      <t>カサン</t>
    </rPh>
    <rPh sb="4" eb="6">
      <t>ソウガク</t>
    </rPh>
    <rPh sb="7" eb="8">
      <t>カカ</t>
    </rPh>
    <rPh sb="9" eb="11">
      <t>キニュウ</t>
    </rPh>
    <rPh sb="11" eb="12">
      <t>ジョウ</t>
    </rPh>
    <rPh sb="13" eb="15">
      <t>チュウイ</t>
    </rPh>
    <phoneticPr fontId="9"/>
  </si>
  <si>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9"/>
  </si>
  <si>
    <t>(オ)前年度の各障害福祉サービス事業者等の
独自の賃金改善額</t>
    <rPh sb="8" eb="10">
      <t>ショウガイ</t>
    </rPh>
    <rPh sb="10" eb="12">
      <t>フクシ</t>
    </rPh>
    <phoneticPr fontId="9"/>
  </si>
  <si>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9"/>
  </si>
  <si>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9"/>
  </si>
  <si>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9"/>
  </si>
  <si>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9"/>
  </si>
  <si>
    <t>（２）福祉・介護職員処遇改善加算</t>
    <rPh sb="3" eb="5">
      <t>フクシ</t>
    </rPh>
    <rPh sb="6" eb="8">
      <t>カイゴ</t>
    </rPh>
    <rPh sb="8" eb="10">
      <t>ショクイン</t>
    </rPh>
    <rPh sb="10" eb="12">
      <t>ショグウ</t>
    </rPh>
    <rPh sb="12" eb="16">
      <t>カイゼンカサン</t>
    </rPh>
    <phoneticPr fontId="9"/>
  </si>
  <si>
    <t>①処遇改善加算の見込額／②賃金改善の見込額</t>
    <phoneticPr fontId="9"/>
  </si>
  <si>
    <t>別紙様式2-1　２(１)のとおり</t>
    <phoneticPr fontId="9"/>
  </si>
  <si>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9"/>
  </si>
  <si>
    <t>別紙様式2-2のとおり</t>
    <phoneticPr fontId="9"/>
  </si>
  <si>
    <t>⑤賃金改善実施期間</t>
    <phoneticPr fontId="9"/>
  </si>
  <si>
    <t>①特定加算の見込額／②賃金改善の見込額</t>
    <phoneticPr fontId="9"/>
  </si>
  <si>
    <t>別紙様式2-1　２(１)のとおり</t>
    <rPh sb="2" eb="4">
      <t>ヨウシキ</t>
    </rPh>
    <phoneticPr fontId="9"/>
  </si>
  <si>
    <t>③処遇改善加算の取得状況</t>
    <rPh sb="1" eb="7">
      <t>ショグウカイゼンカサン</t>
    </rPh>
    <rPh sb="8" eb="10">
      <t>シュトク</t>
    </rPh>
    <rPh sb="10" eb="12">
      <t>ジョウキョウ</t>
    </rPh>
    <phoneticPr fontId="9"/>
  </si>
  <si>
    <t>別紙様式2-2のとおり</t>
    <rPh sb="2" eb="4">
      <t>ヨウシキ</t>
    </rPh>
    <phoneticPr fontId="9"/>
  </si>
  <si>
    <t>別紙様式2-3のとおり</t>
    <phoneticPr fontId="9"/>
  </si>
  <si>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9"/>
  </si>
  <si>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9"/>
  </si>
  <si>
    <t>(A)(B)(C)全て実施</t>
    <phoneticPr fontId="9"/>
  </si>
  <si>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9"/>
  </si>
  <si>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9"/>
  </si>
  <si>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9"/>
  </si>
  <si>
    <t>①ベースアップ等加算の見込額／②賃金改善の見込額</t>
    <phoneticPr fontId="9"/>
  </si>
  <si>
    <t>④ベースアップ等加算の算定対象月</t>
    <rPh sb="7" eb="8">
      <t>トウ</t>
    </rPh>
    <rPh sb="8" eb="10">
      <t>カサン</t>
    </rPh>
    <rPh sb="11" eb="13">
      <t>サンテイ</t>
    </rPh>
    <rPh sb="13" eb="15">
      <t>タイショウ</t>
    </rPh>
    <rPh sb="15" eb="16">
      <t>ツキ</t>
    </rPh>
    <phoneticPr fontId="9"/>
  </si>
  <si>
    <t>別紙様式2-4のとおり</t>
    <phoneticPr fontId="9"/>
  </si>
  <si>
    <t>⑤ベースアップ等による賃金改善の見込額</t>
    <rPh sb="7" eb="8">
      <t>トウ</t>
    </rPh>
    <rPh sb="16" eb="18">
      <t>ミコ</t>
    </rPh>
    <rPh sb="18" eb="19">
      <t>ガク</t>
    </rPh>
    <phoneticPr fontId="9"/>
  </si>
  <si>
    <t>賃金改善実施期間</t>
    <phoneticPr fontId="9"/>
  </si>
  <si>
    <t>（５）賃金改善を行う賃金項目及び方法　</t>
    <rPh sb="10" eb="12">
      <t>チンギン</t>
    </rPh>
    <rPh sb="14" eb="15">
      <t>オヨ</t>
    </rPh>
    <phoneticPr fontId="9"/>
  </si>
  <si>
    <t>イ　処遇改善加算</t>
    <rPh sb="2" eb="4">
      <t>ショグウ</t>
    </rPh>
    <rPh sb="4" eb="8">
      <t>カイゼンカサン</t>
    </rPh>
    <phoneticPr fontId="9"/>
  </si>
  <si>
    <t>※上記に加えて、前年度に提出した計画書の記載内容から変更がない場合は「変更なし」にもチェック（✔）すること。</t>
    <rPh sb="1" eb="3">
      <t>ジョウキ</t>
    </rPh>
    <rPh sb="4" eb="5">
      <t>クワ</t>
    </rPh>
    <phoneticPr fontId="9"/>
  </si>
  <si>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9"/>
  </si>
  <si>
    <t>ロ　特定加算　</t>
    <phoneticPr fontId="9"/>
  </si>
  <si>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9"/>
  </si>
  <si>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9"/>
  </si>
  <si>
    <t>ハ　ベースアップ等加算</t>
    <rPh sb="8" eb="9">
      <t>トウ</t>
    </rPh>
    <rPh sb="9" eb="11">
      <t>カサン</t>
    </rPh>
    <phoneticPr fontId="9"/>
  </si>
  <si>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9"/>
  </si>
  <si>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9"/>
  </si>
  <si>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9"/>
  </si>
  <si>
    <t>（１）②ⅱ）(オ)の「前年度の各障害福祉サービス事業者等の独自の賃金改善額」に計上する場合は記載すること。</t>
    <rPh sb="15" eb="18">
      <t>カクショウガイ</t>
    </rPh>
    <rPh sb="18" eb="20">
      <t>フクシ</t>
    </rPh>
    <rPh sb="24" eb="28">
      <t>ジギョウシャトウ</t>
    </rPh>
    <phoneticPr fontId="9"/>
  </si>
  <si>
    <t>４　職場環境等要件について＜処遇改善加算・特定加算＞　</t>
    <rPh sb="14" eb="16">
      <t>ショグウ</t>
    </rPh>
    <rPh sb="16" eb="18">
      <t>カイゼン</t>
    </rPh>
    <rPh sb="18" eb="20">
      <t>カサン</t>
    </rPh>
    <rPh sb="21" eb="23">
      <t>トクテイ</t>
    </rPh>
    <rPh sb="23" eb="25">
      <t>カサン</t>
    </rPh>
    <phoneticPr fontId="9"/>
  </si>
  <si>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9"/>
  </si>
  <si>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9"/>
  </si>
  <si>
    <t>－</t>
    <phoneticPr fontId="9"/>
  </si>
  <si>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9"/>
  </si>
  <si>
    <t>共同生活援助（介護サービス包括型）</t>
    <rPh sb="0" eb="2">
      <t>キョウドウ</t>
    </rPh>
    <rPh sb="2" eb="4">
      <t>セイカツ</t>
    </rPh>
    <rPh sb="4" eb="6">
      <t>エンジョ</t>
    </rPh>
    <rPh sb="7" eb="9">
      <t>カイゴ</t>
    </rPh>
    <rPh sb="13" eb="15">
      <t>ホウカツ</t>
    </rPh>
    <rPh sb="15" eb="16">
      <t>ガタ</t>
    </rPh>
    <phoneticPr fontId="10"/>
  </si>
  <si>
    <t>　　福祉・介護職員処遇改善加算額（見込額）の合計［円］
（別紙様式2-1 ２ （1）①に転記）</t>
    <rPh sb="17" eb="19">
      <t>ミコ</t>
    </rPh>
    <rPh sb="19" eb="20">
      <t>ガク</t>
    </rPh>
    <rPh sb="22" eb="24">
      <t>ゴウケイ</t>
    </rPh>
    <rPh sb="25" eb="26">
      <t>エン</t>
    </rPh>
    <phoneticPr fontId="9"/>
  </si>
  <si>
    <t>　　福祉・介護職員等特定処遇改善加算額（見込額）の合計[円]
（別紙様式2-1 ２ （1）①に転記）</t>
    <rPh sb="2" eb="4">
      <t>フクシ</t>
    </rPh>
    <rPh sb="9" eb="10">
      <t>トウ</t>
    </rPh>
    <rPh sb="10" eb="12">
      <t>トクテイ</t>
    </rPh>
    <rPh sb="18" eb="19">
      <t>ガク</t>
    </rPh>
    <rPh sb="25" eb="27">
      <t>ゴウケイ</t>
    </rPh>
    <phoneticPr fontId="9"/>
  </si>
  <si>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9"/>
  </si>
  <si>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9"/>
  </si>
  <si>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9"/>
  </si>
  <si>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9"/>
  </si>
  <si>
    <t>提出の
要否</t>
    <rPh sb="0" eb="2">
      <t>テイシュツ</t>
    </rPh>
    <rPh sb="4" eb="6">
      <t>ヨウヒ</t>
    </rPh>
    <phoneticPr fontId="42"/>
  </si>
  <si>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9"/>
  </si>
  <si>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9"/>
  </si>
  <si>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9"/>
  </si>
  <si>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9"/>
  </si>
  <si>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9"/>
  </si>
  <si>
    <t>加算率(f)</t>
    <rPh sb="0" eb="2">
      <t>カサン</t>
    </rPh>
    <rPh sb="2" eb="3">
      <t>リツ</t>
    </rPh>
    <phoneticPr fontId="9"/>
  </si>
  <si>
    <t>算定対象月(g)</t>
    <rPh sb="0" eb="2">
      <t>サンテイ</t>
    </rPh>
    <rPh sb="2" eb="4">
      <t>タイショウ</t>
    </rPh>
    <rPh sb="4" eb="5">
      <t>ツキ</t>
    </rPh>
    <phoneticPr fontId="9"/>
  </si>
  <si>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9"/>
  </si>
  <si>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9"/>
  </si>
  <si>
    <t>加算率(m)</t>
    <phoneticPr fontId="9"/>
  </si>
  <si>
    <t>算定対象月(n)</t>
    <rPh sb="0" eb="2">
      <t>サンテイ</t>
    </rPh>
    <rPh sb="2" eb="4">
      <t>タイショウ</t>
    </rPh>
    <rPh sb="4" eb="5">
      <t>ツキ</t>
    </rPh>
    <phoneticPr fontId="9"/>
  </si>
  <si>
    <t>①福祉・介護職員等ベースアップ等支援加算の見込額
(c×m×n)
[円]</t>
    <phoneticPr fontId="9"/>
  </si>
  <si>
    <t>（o-2）
左記のうち、ベースアップ等による賃金改善の見込額［円］</t>
    <rPh sb="6" eb="8">
      <t>サキ</t>
    </rPh>
    <rPh sb="27" eb="29">
      <t>ミコ</t>
    </rPh>
    <phoneticPr fontId="9"/>
  </si>
  <si>
    <t>（p-2）
左記のうち、ベースアップ等による賃金改善の見込額［円］</t>
    <rPh sb="6" eb="8">
      <t>サキ</t>
    </rPh>
    <rPh sb="27" eb="29">
      <t>ミコ</t>
    </rPh>
    <phoneticPr fontId="9"/>
  </si>
  <si>
    <t>（o-1）
⑤ⅰ）
福祉・介護職員の賃金改善見込額［円］</t>
    <rPh sb="22" eb="24">
      <t>ミコ</t>
    </rPh>
    <phoneticPr fontId="9"/>
  </si>
  <si>
    <t>（p-1）
⑤ⅱ）
その他職種の賃金改善見込額［円］</t>
    <rPh sb="20" eb="22">
      <t>ミコ</t>
    </rPh>
    <phoneticPr fontId="9"/>
  </si>
  <si>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9"/>
  </si>
  <si>
    <t>ⅱ）前年度の賃金の総額（処遇改善加算等を取得し実施される賃金改善額及び独自の賃金改善額を除く）【基準額１・基準額２・基準額３】</t>
    <rPh sb="58" eb="61">
      <t>キジュンガク</t>
    </rPh>
    <phoneticPr fontId="9"/>
  </si>
  <si>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9"/>
  </si>
  <si>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9"/>
  </si>
  <si>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9"/>
  </si>
  <si>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9"/>
  </si>
  <si>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9"/>
  </si>
  <si>
    <r>
      <t>賃金改善実施期間</t>
    </r>
    <r>
      <rPr>
        <sz val="8"/>
        <rFont val="ＭＳ Ｐゴシック"/>
        <family val="3"/>
        <charset val="128"/>
      </rPr>
      <t>(l)</t>
    </r>
    <phoneticPr fontId="9"/>
  </si>
  <si>
    <t>別紙様式2-4のとおり</t>
    <rPh sb="2" eb="4">
      <t>ヨウシキ</t>
    </rPh>
    <phoneticPr fontId="9"/>
  </si>
  <si>
    <t>ⅰ）福祉・介護職員の賃金改善見込額(o - 1)</t>
    <rPh sb="2" eb="4">
      <t>フクシ</t>
    </rPh>
    <rPh sb="10" eb="12">
      <t>チンギン</t>
    </rPh>
    <rPh sb="12" eb="14">
      <t>カイゼン</t>
    </rPh>
    <rPh sb="14" eb="16">
      <t>ミコ</t>
    </rPh>
    <rPh sb="16" eb="17">
      <t>ガク</t>
    </rPh>
    <phoneticPr fontId="9"/>
  </si>
  <si>
    <t>（うち、ベースアップ等による賃金改善の見込額）
(o - 2)</t>
    <rPh sb="10" eb="11">
      <t>トウ</t>
    </rPh>
    <rPh sb="14" eb="16">
      <t>チンギン</t>
    </rPh>
    <rPh sb="16" eb="18">
      <t>カイゼン</t>
    </rPh>
    <rPh sb="19" eb="21">
      <t>ミコ</t>
    </rPh>
    <rPh sb="21" eb="22">
      <t>ガク</t>
    </rPh>
    <phoneticPr fontId="9"/>
  </si>
  <si>
    <t>ⅱ）その他の職員の賃金改善見込額(p - 1)</t>
    <rPh sb="4" eb="5">
      <t>ホカ</t>
    </rPh>
    <rPh sb="6" eb="8">
      <t>ショクイン</t>
    </rPh>
    <phoneticPr fontId="9"/>
  </si>
  <si>
    <t>（うち、ベースアップ等による賃金改善の見込額）
(p - 2)</t>
    <rPh sb="10" eb="11">
      <t>トウ</t>
    </rPh>
    <rPh sb="14" eb="16">
      <t>チンギン</t>
    </rPh>
    <rPh sb="16" eb="18">
      <t>カイゼン</t>
    </rPh>
    <rPh sb="19" eb="21">
      <t>ミコ</t>
    </rPh>
    <rPh sb="21" eb="22">
      <t>ガク</t>
    </rPh>
    <phoneticPr fontId="9"/>
  </si>
  <si>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9"/>
  </si>
  <si>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9"/>
  </si>
  <si>
    <t>(4)には、福祉・介護職員（特定加算を併せて取得する場合は「経験・技能のある障害福祉人材（Ａ）」及び「他の障害福祉人材（Ｂ）」）のみの賃金の総額を記載すること。</t>
    <rPh sb="6" eb="8">
      <t>フクシ</t>
    </rPh>
    <phoneticPr fontId="9"/>
  </si>
  <si>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9"/>
  </si>
  <si>
    <t>別紙様式2-5</t>
    <phoneticPr fontId="42"/>
  </si>
  <si>
    <t>障害福祉サービス等処遇改善計画書（特定加算における職員分の変更特例）</t>
    <rPh sb="17" eb="19">
      <t>トクテイ</t>
    </rPh>
    <rPh sb="19" eb="21">
      <t>カサン</t>
    </rPh>
    <rPh sb="25" eb="27">
      <t>ショクイン</t>
    </rPh>
    <rPh sb="27" eb="28">
      <t>ブン</t>
    </rPh>
    <rPh sb="29" eb="31">
      <t>ヘンコウ</t>
    </rPh>
    <rPh sb="31" eb="33">
      <t>トクレイ</t>
    </rPh>
    <phoneticPr fontId="42"/>
  </si>
  <si>
    <t>職員分類の変更特例に係る報告（令和</t>
    <rPh sb="0" eb="2">
      <t>ショクイン</t>
    </rPh>
    <rPh sb="2" eb="4">
      <t>ブンルイ</t>
    </rPh>
    <rPh sb="5" eb="7">
      <t>ヘンコウ</t>
    </rPh>
    <rPh sb="7" eb="9">
      <t>トクレイ</t>
    </rPh>
    <rPh sb="10" eb="11">
      <t>カカ</t>
    </rPh>
    <rPh sb="12" eb="14">
      <t>ホウコク</t>
    </rPh>
    <rPh sb="15" eb="17">
      <t>レイワ</t>
    </rPh>
    <phoneticPr fontId="42"/>
  </si>
  <si>
    <t>年度届出用)</t>
    <phoneticPr fontId="42"/>
  </si>
  <si>
    <t xml:space="preserve">                                                                        </t>
  </si>
  <si>
    <t>事業所等情報</t>
  </si>
  <si>
    <t>フリガナ</t>
    <phoneticPr fontId="42"/>
  </si>
  <si>
    <t>法人名</t>
    <rPh sb="0" eb="2">
      <t>ホウジン</t>
    </rPh>
    <rPh sb="2" eb="3">
      <t>メイ</t>
    </rPh>
    <phoneticPr fontId="42"/>
  </si>
  <si>
    <t>次の内容について、該当・非該当のうちあてはまるものに☑をつけること。</t>
    <phoneticPr fontId="42"/>
  </si>
  <si>
    <t>特例a</t>
    <phoneticPr fontId="42"/>
  </si>
  <si>
    <r>
      <t>　</t>
    </r>
    <r>
      <rPr>
        <u/>
        <sz val="10"/>
        <color rgb="FF000000"/>
        <rFont val="ＭＳ Ｐゴシック"/>
        <family val="3"/>
        <charset val="128"/>
      </rPr>
      <t>通常の分類では「Ｂ他の障害福祉人材」に分類される職員であって、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研修等で専門的な技能を身につけた勤続10年以上の職員について、「Ａ経験・技能のある障害福祉人材」に分類して処遇改善を実施する職員がいる見込。 </t>
    </r>
    <rPh sb="1" eb="3">
      <t>ツウジョウ</t>
    </rPh>
    <rPh sb="4" eb="6">
      <t>ブンルイ</t>
    </rPh>
    <rPh sb="20" eb="22">
      <t>ブンルイ</t>
    </rPh>
    <rPh sb="25" eb="27">
      <t>ショクイン</t>
    </rPh>
    <phoneticPr fontId="42"/>
  </si>
  <si>
    <t>該当</t>
    <rPh sb="0" eb="2">
      <t>ガイトウ</t>
    </rPh>
    <phoneticPr fontId="42"/>
  </si>
  <si>
    <t>非該当</t>
    <rPh sb="0" eb="3">
      <t>ヒガイトウ</t>
    </rPh>
    <phoneticPr fontId="42"/>
  </si>
  <si>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該当する職員について、職種及び特性並びに当該特性に該当する予定人数を記載すること。</t>
    </r>
    <phoneticPr fontId="42"/>
  </si>
  <si>
    <t>該当職員の職種</t>
    <phoneticPr fontId="42"/>
  </si>
  <si>
    <t>該当職員の特性（特例を適用する理由）</t>
    <phoneticPr fontId="42"/>
  </si>
  <si>
    <t>予定人数</t>
    <phoneticPr fontId="42"/>
  </si>
  <si>
    <t>合計</t>
    <rPh sb="0" eb="2">
      <t>ゴウケイ</t>
    </rPh>
    <phoneticPr fontId="42"/>
  </si>
  <si>
    <t>特例b</t>
  </si>
  <si>
    <r>
      <t>　</t>
    </r>
    <r>
      <rPr>
        <u/>
        <sz val="10"/>
        <color rgb="FF000000"/>
        <rFont val="ＭＳ Ｐゴシック"/>
        <family val="3"/>
        <charset val="128"/>
      </rPr>
      <t>通常の分類では「Ｃその他の職種」に分類される職員であって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、個別の障害福祉サービス等の類型ごとに必要となる専門的な技能によりサービスの質の向上に寄与している職員について、「Ｂ他の障害福祉人材」に分類して処遇改善を実施する職員がいる見込。</t>
    </r>
    <rPh sb="1" eb="3">
      <t>ツウジョウ</t>
    </rPh>
    <rPh sb="4" eb="6">
      <t>ブンルイ</t>
    </rPh>
    <phoneticPr fontId="42"/>
  </si>
  <si>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該当する職員について、特性・理由及び当該特性に該当する予定人数を記載すること。</t>
    </r>
    <phoneticPr fontId="42"/>
  </si>
  <si>
    <t>※　人数は実人数で記載してください。</t>
  </si>
  <si>
    <t>※　該当職員の特性は具体的に記載してください。</t>
  </si>
  <si>
    <t>※　特例ａ及び特例ｂともに非該当の場合は、当該様式を提出する必要はありません。</t>
  </si>
  <si>
    <t>別紙様式４</t>
    <rPh sb="0" eb="2">
      <t>ベッシ</t>
    </rPh>
    <rPh sb="2" eb="4">
      <t>ヨウシキ</t>
    </rPh>
    <phoneticPr fontId="9"/>
  </si>
  <si>
    <t>変更に係る届出書（令和</t>
    <rPh sb="0" eb="2">
      <t>ヘンコウ</t>
    </rPh>
    <rPh sb="3" eb="4">
      <t>カカ</t>
    </rPh>
    <rPh sb="5" eb="8">
      <t>トドケデショ</t>
    </rPh>
    <phoneticPr fontId="9"/>
  </si>
  <si>
    <t>基本情報</t>
    <rPh sb="0" eb="2">
      <t>キホン</t>
    </rPh>
    <rPh sb="2" eb="4">
      <t>ジョウホウ</t>
    </rPh>
    <phoneticPr fontId="9"/>
  </si>
  <si>
    <t>〒</t>
  </si>
  <si>
    <t>E-mail</t>
  </si>
  <si>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9"/>
  </si>
  <si>
    <t>１ 届出を行う加算</t>
    <rPh sb="2" eb="4">
      <t>トドケデ</t>
    </rPh>
    <rPh sb="5" eb="6">
      <t>オコナ</t>
    </rPh>
    <rPh sb="7" eb="9">
      <t>カサン</t>
    </rPh>
    <phoneticPr fontId="42"/>
  </si>
  <si>
    <t>福祉・介護職員処遇改善加算</t>
    <rPh sb="0" eb="2">
      <t>フクシ</t>
    </rPh>
    <rPh sb="3" eb="5">
      <t>カイゴ</t>
    </rPh>
    <rPh sb="5" eb="7">
      <t>ショクイン</t>
    </rPh>
    <rPh sb="7" eb="13">
      <t>ショグウカイゼンカサン</t>
    </rPh>
    <phoneticPr fontId="4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</si>
  <si>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2"/>
  </si>
  <si>
    <t>福祉・介護職員等ベースアップ等支援加算</t>
    <rPh sb="0" eb="2">
      <t>フクシ</t>
    </rPh>
    <rPh sb="3" eb="5">
      <t>カイゴ</t>
    </rPh>
    <phoneticPr fontId="42"/>
  </si>
  <si>
    <t>２ 変更が生じた日</t>
    <rPh sb="2" eb="4">
      <t>ヘンコウ</t>
    </rPh>
    <rPh sb="5" eb="6">
      <t>ショウ</t>
    </rPh>
    <rPh sb="8" eb="9">
      <t>ヒ</t>
    </rPh>
    <phoneticPr fontId="134"/>
  </si>
  <si>
    <t>年</t>
    <rPh sb="0" eb="1">
      <t>ネン</t>
    </rPh>
    <phoneticPr fontId="134"/>
  </si>
  <si>
    <t>月</t>
    <rPh sb="0" eb="1">
      <t>ガツ</t>
    </rPh>
    <phoneticPr fontId="134"/>
  </si>
  <si>
    <t>日</t>
    <rPh sb="0" eb="1">
      <t>ニチ</t>
    </rPh>
    <phoneticPr fontId="134"/>
  </si>
  <si>
    <t>３ 届出を行う理由</t>
    <rPh sb="2" eb="4">
      <t>トドケデ</t>
    </rPh>
    <rPh sb="5" eb="6">
      <t>オコナ</t>
    </rPh>
    <rPh sb="7" eb="9">
      <t>リユウ</t>
    </rPh>
    <phoneticPr fontId="134"/>
  </si>
  <si>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42"/>
  </si>
  <si>
    <t>変更事項</t>
    <rPh sb="0" eb="2">
      <t>ヘンコウ</t>
    </rPh>
    <rPh sb="2" eb="4">
      <t>ジコウ</t>
    </rPh>
    <phoneticPr fontId="134"/>
  </si>
  <si>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134"/>
  </si>
  <si>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134"/>
  </si>
  <si>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42"/>
  </si>
  <si>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134"/>
  </si>
  <si>
    <t>４ 変更の概要</t>
    <rPh sb="2" eb="4">
      <t>ヘンコウ</t>
    </rPh>
    <rPh sb="5" eb="7">
      <t>ガイヨウ</t>
    </rPh>
    <phoneticPr fontId="134"/>
  </si>
  <si>
    <t xml:space="preserve"> （法人名）</t>
    <rPh sb="2" eb="4">
      <t>ホウジン</t>
    </rPh>
    <rPh sb="4" eb="5">
      <t>メイ</t>
    </rPh>
    <phoneticPr fontId="9"/>
  </si>
  <si>
    <t xml:space="preserve"> </t>
    <phoneticPr fontId="9"/>
  </si>
  <si>
    <t xml:space="preserve"> （代表者名）</t>
    <rPh sb="2" eb="5">
      <t>ダイヒョウシャ</t>
    </rPh>
    <rPh sb="5" eb="6">
      <t>メイ</t>
    </rPh>
    <rPh sb="6" eb="7">
      <t>ホウミョウ</t>
    </rPh>
    <phoneticPr fontId="9"/>
  </si>
  <si>
    <t>別紙様式５</t>
    <rPh sb="0" eb="2">
      <t>ベッシ</t>
    </rPh>
    <rPh sb="2" eb="4">
      <t>ヨウシキ</t>
    </rPh>
    <phoneticPr fontId="9"/>
  </si>
  <si>
    <t>特別な事情に係る届出書（令和</t>
    <rPh sb="0" eb="2">
      <t>トクベツ</t>
    </rPh>
    <rPh sb="3" eb="5">
      <t>ジジョウ</t>
    </rPh>
    <rPh sb="6" eb="7">
      <t>カカ</t>
    </rPh>
    <rPh sb="8" eb="11">
      <t>トドケデショ</t>
    </rPh>
    <phoneticPr fontId="9"/>
  </si>
  <si>
    <t>年度）</t>
    <phoneticPr fontId="9"/>
  </si>
  <si>
    <t>フリガナ</t>
    <phoneticPr fontId="9"/>
  </si>
  <si>
    <t>１．事業の継続を図るために、職員の賃金を引き下げる必要がある状況について</t>
    <rPh sb="2" eb="4">
      <t>ジギョウ</t>
    </rPh>
    <rPh sb="5" eb="7">
      <t>ケイゾク</t>
    </rPh>
    <rPh sb="8" eb="9">
      <t>ハカ</t>
    </rPh>
    <rPh sb="14" eb="16">
      <t>ショクイン</t>
    </rPh>
    <rPh sb="17" eb="19">
      <t>チンギン</t>
    </rPh>
    <rPh sb="20" eb="21">
      <t>ヒ</t>
    </rPh>
    <rPh sb="22" eb="23">
      <t>サ</t>
    </rPh>
    <rPh sb="25" eb="27">
      <t>ヒツヨウ</t>
    </rPh>
    <rPh sb="30" eb="32">
      <t>ジョウキョウ</t>
    </rPh>
    <phoneticPr fontId="9"/>
  </si>
  <si>
    <t>当該法人の収支（障害福祉サービス等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ショウガイ</t>
    </rPh>
    <rPh sb="10" eb="12">
      <t>フクシ</t>
    </rPh>
    <rPh sb="16" eb="17">
      <t>トウ</t>
    </rPh>
    <rPh sb="17" eb="19">
      <t>ジギョウ</t>
    </rPh>
    <rPh sb="20" eb="21">
      <t>カギ</t>
    </rPh>
    <rPh sb="33" eb="36">
      <t>リヨウシャ</t>
    </rPh>
    <rPh sb="36" eb="37">
      <t>スウ</t>
    </rPh>
    <rPh sb="38" eb="40">
      <t>オオハバ</t>
    </rPh>
    <rPh sb="41" eb="43">
      <t>ゲンショウ</t>
    </rPh>
    <rPh sb="48" eb="50">
      <t>ケイエイ</t>
    </rPh>
    <rPh sb="51" eb="53">
      <t>アッカ</t>
    </rPh>
    <rPh sb="55" eb="57">
      <t>イッテイ</t>
    </rPh>
    <rPh sb="57" eb="59">
      <t>キカン</t>
    </rPh>
    <rPh sb="63" eb="65">
      <t>シュウシ</t>
    </rPh>
    <rPh sb="66" eb="68">
      <t>アカジ</t>
    </rPh>
    <rPh sb="72" eb="75">
      <t>シキング</t>
    </rPh>
    <rPh sb="77" eb="79">
      <t>シショウ</t>
    </rPh>
    <rPh sb="80" eb="81">
      <t>ショウ</t>
    </rPh>
    <rPh sb="86" eb="88">
      <t>ジョウキョウ</t>
    </rPh>
    <rPh sb="92" eb="94">
      <t>キサイ</t>
    </rPh>
    <phoneticPr fontId="9"/>
  </si>
  <si>
    <t>２．賃金水準の引き下げの内容</t>
    <rPh sb="2" eb="4">
      <t>チンギン</t>
    </rPh>
    <rPh sb="4" eb="6">
      <t>スイジュン</t>
    </rPh>
    <rPh sb="7" eb="8">
      <t>ヒ</t>
    </rPh>
    <rPh sb="9" eb="10">
      <t>サ</t>
    </rPh>
    <rPh sb="12" eb="14">
      <t>ナイヨウ</t>
    </rPh>
    <phoneticPr fontId="9"/>
  </si>
  <si>
    <t>３．経営及び賃金水準の改善の見込み</t>
    <rPh sb="2" eb="4">
      <t>ケイエイ</t>
    </rPh>
    <rPh sb="4" eb="5">
      <t>オヨ</t>
    </rPh>
    <rPh sb="6" eb="8">
      <t>チンギン</t>
    </rPh>
    <rPh sb="8" eb="10">
      <t>スイジュン</t>
    </rPh>
    <rPh sb="11" eb="13">
      <t>カイゼン</t>
    </rPh>
    <rPh sb="14" eb="16">
      <t>ミコ</t>
    </rPh>
    <phoneticPr fontId="9"/>
  </si>
  <si>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9"/>
  </si>
  <si>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9"/>
  </si>
  <si>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9"/>
  </si>
  <si>
    <t>様式1-1</t>
    <rPh sb="0" eb="2">
      <t>ヨウシキ</t>
    </rPh>
    <phoneticPr fontId="9"/>
  </si>
  <si>
    <t>福祉・介護職員処遇改善加算等の取得に係る届出書（障害者）</t>
    <rPh sb="13" eb="14">
      <t>トウ</t>
    </rPh>
    <rPh sb="15" eb="17">
      <t>シュトク</t>
    </rPh>
    <rPh sb="24" eb="27">
      <t>ショウガイシャ</t>
    </rPh>
    <phoneticPr fontId="9"/>
  </si>
  <si>
    <t>日</t>
    <rPh sb="0" eb="1">
      <t>ヒ</t>
    </rPh>
    <phoneticPr fontId="9"/>
  </si>
  <si>
    <t>広島県知事</t>
  </si>
  <si>
    <t>様</t>
  </si>
  <si>
    <t>所 在 地</t>
  </si>
  <si>
    <t>届出者</t>
  </si>
  <si>
    <t>名　　称</t>
  </si>
  <si>
    <t>代表者名</t>
  </si>
  <si>
    <t>　このことについて，次のとおり関係書類を添えて届け出ます。</t>
  </si>
  <si>
    <t>事業所・施設の名称</t>
    <phoneticPr fontId="9"/>
  </si>
  <si>
    <t>事業所番号</t>
    <rPh sb="0" eb="3">
      <t>ジギョウショ</t>
    </rPh>
    <rPh sb="3" eb="5">
      <t>バンゴウ</t>
    </rPh>
    <phoneticPr fontId="9"/>
  </si>
  <si>
    <t>事業所・施設の所在地</t>
    <phoneticPr fontId="9"/>
  </si>
  <si>
    <t>郵便番号</t>
    <rPh sb="0" eb="4">
      <t>ユウビンバンゴウ</t>
    </rPh>
    <phoneticPr fontId="9"/>
  </si>
  <si>
    <t>広島県</t>
  </si>
  <si>
    <t>（市町を選んでください）</t>
  </si>
  <si>
    <t>連絡先</t>
  </si>
  <si>
    <t>電話番号</t>
  </si>
  <si>
    <t>ＦＡＸ番号</t>
    <phoneticPr fontId="9"/>
  </si>
  <si>
    <t>電子メールアドレス</t>
  </si>
  <si>
    <t>届出を行う事業所・施設の種類</t>
  </si>
  <si>
    <t>一体的に管理運営を
行う事業等の種類</t>
  </si>
  <si>
    <t>実施事業等</t>
    <phoneticPr fontId="9"/>
  </si>
  <si>
    <t>異動等の区分</t>
    <phoneticPr fontId="9"/>
  </si>
  <si>
    <t>異動年月日</t>
  </si>
  <si>
    <t>変更の内容（変更の場合に記入）</t>
    <rPh sb="0" eb="2">
      <t>ヘンコウ</t>
    </rPh>
    <rPh sb="3" eb="5">
      <t>ナイヨウ</t>
    </rPh>
    <rPh sb="12" eb="14">
      <t>キニュウ</t>
    </rPh>
    <phoneticPr fontId="9"/>
  </si>
  <si>
    <t>変更前</t>
  </si>
  <si>
    <t>変更後</t>
  </si>
  <si>
    <t>介護給付</t>
    <phoneticPr fontId="9"/>
  </si>
  <si>
    <t>居宅介護</t>
    <rPh sb="0" eb="2">
      <t>キョタク</t>
    </rPh>
    <rPh sb="2" eb="4">
      <t>カイゴ</t>
    </rPh>
    <phoneticPr fontId="9"/>
  </si>
  <si>
    <t>　</t>
  </si>
  <si>
    <t>重度訪問介護</t>
    <rPh sb="0" eb="2">
      <t>ジュウド</t>
    </rPh>
    <rPh sb="2" eb="4">
      <t>ホウモン</t>
    </rPh>
    <rPh sb="4" eb="6">
      <t>カイゴ</t>
    </rPh>
    <phoneticPr fontId="9"/>
  </si>
  <si>
    <t>同行援護</t>
    <rPh sb="0" eb="2">
      <t>ドウコウ</t>
    </rPh>
    <rPh sb="2" eb="4">
      <t>エンゴ</t>
    </rPh>
    <phoneticPr fontId="9"/>
  </si>
  <si>
    <t>行動援護</t>
    <rPh sb="0" eb="2">
      <t>コウドウ</t>
    </rPh>
    <rPh sb="2" eb="4">
      <t>エンゴ</t>
    </rPh>
    <phoneticPr fontId="9"/>
  </si>
  <si>
    <t>短期入所</t>
  </si>
  <si>
    <t>重度障害者等包括支援</t>
    <rPh sb="0" eb="2">
      <t>ジュウド</t>
    </rPh>
    <rPh sb="2" eb="5">
      <t>ショウガイシャ</t>
    </rPh>
    <rPh sb="5" eb="6">
      <t>トウ</t>
    </rPh>
    <rPh sb="6" eb="8">
      <t>ホウカツ</t>
    </rPh>
    <rPh sb="8" eb="10">
      <t>シエン</t>
    </rPh>
    <phoneticPr fontId="9"/>
  </si>
  <si>
    <t>訓練等給付</t>
  </si>
  <si>
    <t>就労定着支援</t>
    <rPh sb="0" eb="2">
      <t>シュウロウ</t>
    </rPh>
    <rPh sb="2" eb="4">
      <t>テイチャク</t>
    </rPh>
    <rPh sb="4" eb="6">
      <t>シエン</t>
    </rPh>
    <phoneticPr fontId="9"/>
  </si>
  <si>
    <t>自立生活援助</t>
    <rPh sb="0" eb="2">
      <t>ジリツ</t>
    </rPh>
    <rPh sb="2" eb="4">
      <t>セイカツ</t>
    </rPh>
    <rPh sb="4" eb="6">
      <t>エンジョ</t>
    </rPh>
    <phoneticPr fontId="9"/>
  </si>
  <si>
    <t>共同生活援助</t>
  </si>
  <si>
    <t>関係書類</t>
  </si>
  <si>
    <t>別紙のとおり</t>
    <phoneticPr fontId="9"/>
  </si>
  <si>
    <t>注1 「事業所･施設の名称」，「事業所･施設の所在地」欄は，一体的に管理運営を行う事業所のうち，主たるものにつ
   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9"/>
  </si>
  <si>
    <t>　2 「実施事業等」欄は，一体的に管理運営を行う全ての事業等を選択すること。</t>
    <rPh sb="31" eb="33">
      <t>センタク</t>
    </rPh>
    <phoneticPr fontId="9"/>
  </si>
  <si>
    <t>　3 「異動等の区分」欄は，今回届出を行う事業等について該当する項目を選択すること。</t>
    <rPh sb="35" eb="37">
      <t>センタク</t>
    </rPh>
    <phoneticPr fontId="9"/>
  </si>
  <si>
    <t>提供サービス</t>
    <rPh sb="0" eb="2">
      <t>テイキョウ</t>
    </rPh>
    <phoneticPr fontId="9"/>
  </si>
  <si>
    <t>適用開始日</t>
    <rPh sb="0" eb="2">
      <t>テキヨウ</t>
    </rPh>
    <rPh sb="2" eb="5">
      <t>カイシビ</t>
    </rPh>
    <phoneticPr fontId="9"/>
  </si>
  <si>
    <t>福祉・介護職員等特定処遇改善加算対象</t>
    <rPh sb="16" eb="18">
      <t>タイショウ</t>
    </rPh>
    <phoneticPr fontId="9"/>
  </si>
  <si>
    <t>福祉・介護職員等特定処遇改善加算区分（※4）</t>
    <rPh sb="16" eb="18">
      <t>クブン</t>
    </rPh>
    <phoneticPr fontId="9"/>
  </si>
  <si>
    <t>　</t>
    <phoneticPr fontId="9"/>
  </si>
  <si>
    <t>生活介護</t>
    <rPh sb="0" eb="2">
      <t>セイカツ</t>
    </rPh>
    <rPh sb="2" eb="4">
      <t>カイゴ</t>
    </rPh>
    <phoneticPr fontId="9"/>
  </si>
  <si>
    <t>短期入所</t>
    <rPh sb="0" eb="2">
      <t>タンキ</t>
    </rPh>
    <rPh sb="2" eb="4">
      <t>ニュウショ</t>
    </rPh>
    <phoneticPr fontId="9"/>
  </si>
  <si>
    <t>施設入所支援</t>
    <rPh sb="0" eb="2">
      <t>シセツ</t>
    </rPh>
    <rPh sb="2" eb="4">
      <t>ニュウショ</t>
    </rPh>
    <rPh sb="4" eb="6">
      <t>シエン</t>
    </rPh>
    <phoneticPr fontId="9"/>
  </si>
  <si>
    <t>就労継続支援Ａ型</t>
    <rPh sb="0" eb="2">
      <t>シュウロウ</t>
    </rPh>
    <rPh sb="2" eb="4">
      <t>ケイゾク</t>
    </rPh>
    <rPh sb="4" eb="6">
      <t>シエン</t>
    </rPh>
    <rPh sb="7" eb="8">
      <t>ガタ</t>
    </rPh>
    <phoneticPr fontId="9"/>
  </si>
  <si>
    <t>就労継続支援Ｂ型</t>
    <rPh sb="0" eb="2">
      <t>シュウロウ</t>
    </rPh>
    <rPh sb="2" eb="4">
      <t>ケイゾク</t>
    </rPh>
    <rPh sb="4" eb="6">
      <t>シエン</t>
    </rPh>
    <rPh sb="7" eb="8">
      <t>ガタ</t>
    </rPh>
    <phoneticPr fontId="9"/>
  </si>
  <si>
    <t>共同生活援助</t>
    <rPh sb="0" eb="2">
      <t>キョウドウ</t>
    </rPh>
    <rPh sb="2" eb="4">
      <t>セイカツ</t>
    </rPh>
    <rPh sb="4" eb="6">
      <t>エンジョ</t>
    </rPh>
    <phoneticPr fontId="9"/>
  </si>
  <si>
    <t>様式1-2</t>
    <rPh sb="0" eb="2">
      <t>ヨウシキ</t>
    </rPh>
    <phoneticPr fontId="9"/>
  </si>
  <si>
    <t>福祉・介護職員処遇改善加算等の取得に係る届出書（障害児）</t>
    <rPh sb="13" eb="14">
      <t>トウ</t>
    </rPh>
    <rPh sb="15" eb="17">
      <t>シュトク</t>
    </rPh>
    <rPh sb="24" eb="26">
      <t>ショウガイ</t>
    </rPh>
    <rPh sb="26" eb="27">
      <t>ジ</t>
    </rPh>
    <phoneticPr fontId="9"/>
  </si>
  <si>
    <t>事業所・施設の所在地</t>
    <phoneticPr fontId="9"/>
  </si>
  <si>
    <t>-</t>
    <phoneticPr fontId="9"/>
  </si>
  <si>
    <t>実施事業等</t>
    <phoneticPr fontId="9"/>
  </si>
  <si>
    <t>異動等の区分</t>
    <phoneticPr fontId="9"/>
  </si>
  <si>
    <t>通所</t>
    <rPh sb="0" eb="2">
      <t>ツウショ</t>
    </rPh>
    <phoneticPr fontId="9"/>
  </si>
  <si>
    <t>児童発達支援</t>
    <rPh sb="0" eb="2">
      <t>ジドウ</t>
    </rPh>
    <rPh sb="2" eb="4">
      <t>ハッタツ</t>
    </rPh>
    <rPh sb="4" eb="6">
      <t>シエン</t>
    </rPh>
    <phoneticPr fontId="9"/>
  </si>
  <si>
    <t>医療型児童発達支援</t>
    <rPh sb="0" eb="2">
      <t>イリョウ</t>
    </rPh>
    <rPh sb="2" eb="3">
      <t>ガタ</t>
    </rPh>
    <rPh sb="3" eb="5">
      <t>ジドウ</t>
    </rPh>
    <rPh sb="5" eb="7">
      <t>ハッタツ</t>
    </rPh>
    <rPh sb="7" eb="9">
      <t>シエン</t>
    </rPh>
    <phoneticPr fontId="9"/>
  </si>
  <si>
    <t>放課後等デイサービス</t>
    <rPh sb="0" eb="3">
      <t>ホウカゴ</t>
    </rPh>
    <rPh sb="3" eb="4">
      <t>トウ</t>
    </rPh>
    <phoneticPr fontId="9"/>
  </si>
  <si>
    <t>居宅訪問型児童発達支援</t>
    <rPh sb="0" eb="2">
      <t>キョタク</t>
    </rPh>
    <rPh sb="2" eb="4">
      <t>ホウモン</t>
    </rPh>
    <rPh sb="4" eb="5">
      <t>ガタ</t>
    </rPh>
    <rPh sb="5" eb="7">
      <t>ジドウ</t>
    </rPh>
    <rPh sb="7" eb="9">
      <t>ハッタツ</t>
    </rPh>
    <rPh sb="9" eb="11">
      <t>シエン</t>
    </rPh>
    <phoneticPr fontId="9"/>
  </si>
  <si>
    <t>保育所等訪問支援</t>
    <rPh sb="0" eb="2">
      <t>ホイク</t>
    </rPh>
    <rPh sb="2" eb="3">
      <t>ショ</t>
    </rPh>
    <rPh sb="3" eb="4">
      <t>トウ</t>
    </rPh>
    <rPh sb="4" eb="6">
      <t>ホウモン</t>
    </rPh>
    <rPh sb="6" eb="8">
      <t>シエン</t>
    </rPh>
    <phoneticPr fontId="9"/>
  </si>
  <si>
    <t>入所</t>
    <rPh sb="0" eb="2">
      <t>ニュウショ</t>
    </rPh>
    <phoneticPr fontId="9"/>
  </si>
  <si>
    <t>福祉型障害児入所施設</t>
    <rPh sb="0" eb="3">
      <t>フクシガタ</t>
    </rPh>
    <rPh sb="3" eb="5">
      <t>ショウガイ</t>
    </rPh>
    <rPh sb="5" eb="6">
      <t>ジ</t>
    </rPh>
    <rPh sb="6" eb="8">
      <t>ニュウショ</t>
    </rPh>
    <rPh sb="8" eb="10">
      <t>シセツ</t>
    </rPh>
    <phoneticPr fontId="9"/>
  </si>
  <si>
    <t>医療型障害児入所施設</t>
    <rPh sb="0" eb="2">
      <t>イリョウ</t>
    </rPh>
    <rPh sb="2" eb="3">
      <t>ガタ</t>
    </rPh>
    <rPh sb="3" eb="5">
      <t>ショウガイ</t>
    </rPh>
    <rPh sb="5" eb="6">
      <t>ジ</t>
    </rPh>
    <rPh sb="6" eb="8">
      <t>ニュウショ</t>
    </rPh>
    <rPh sb="8" eb="10">
      <t>シセツ</t>
    </rPh>
    <phoneticPr fontId="9"/>
  </si>
  <si>
    <t>別紙のとおり</t>
    <phoneticPr fontId="9"/>
  </si>
  <si>
    <t>福祉・介護職員処遇改善加算等の取得に係る状況一覧表</t>
    <rPh sb="18" eb="19">
      <t>カカ</t>
    </rPh>
    <rPh sb="20" eb="22">
      <t>ジョウキョウ</t>
    </rPh>
    <rPh sb="22" eb="24">
      <t>イチラン</t>
    </rPh>
    <rPh sb="24" eb="25">
      <t>ヒョウ</t>
    </rPh>
    <phoneticPr fontId="9"/>
  </si>
  <si>
    <t>処遇改善加算等に係る体制等</t>
    <rPh sb="0" eb="2">
      <t>ショグウ</t>
    </rPh>
    <rPh sb="2" eb="4">
      <t>カイゼン</t>
    </rPh>
    <rPh sb="4" eb="6">
      <t>カサン</t>
    </rPh>
    <rPh sb="6" eb="7">
      <t>ナド</t>
    </rPh>
    <rPh sb="8" eb="9">
      <t>カカ</t>
    </rPh>
    <rPh sb="10" eb="12">
      <t>タイセイ</t>
    </rPh>
    <rPh sb="12" eb="13">
      <t>トウ</t>
    </rPh>
    <phoneticPr fontId="9"/>
  </si>
  <si>
    <t>児童発達支援</t>
    <phoneticPr fontId="9"/>
  </si>
  <si>
    <t>福祉・介護職員処遇改善加算対象</t>
    <rPh sb="5" eb="7">
      <t>ショクイン</t>
    </rPh>
    <phoneticPr fontId="9"/>
  </si>
  <si>
    <t>キャリアパス区分（※5）</t>
    <phoneticPr fontId="9"/>
  </si>
  <si>
    <t>福祉・介護職員等特定処遇改善加算区分（※6）</t>
    <rPh sb="16" eb="18">
      <t>クブン</t>
    </rPh>
    <phoneticPr fontId="9"/>
  </si>
  <si>
    <t>医療型
児童発達支援</t>
    <phoneticPr fontId="9"/>
  </si>
  <si>
    <t>放課後等デイ
サービス</t>
    <phoneticPr fontId="9"/>
  </si>
  <si>
    <t>居宅訪問型
児童発達支援</t>
    <rPh sb="0" eb="2">
      <t>キョタク</t>
    </rPh>
    <rPh sb="2" eb="4">
      <t>ホウモン</t>
    </rPh>
    <rPh sb="4" eb="5">
      <t>ガタ</t>
    </rPh>
    <rPh sb="6" eb="8">
      <t>ジドウ</t>
    </rPh>
    <rPh sb="8" eb="10">
      <t>ハッタツ</t>
    </rPh>
    <rPh sb="10" eb="12">
      <t>シエン</t>
    </rPh>
    <phoneticPr fontId="9"/>
  </si>
  <si>
    <t>福祉型障害児
入所施設</t>
    <phoneticPr fontId="9"/>
  </si>
  <si>
    <t>医療型障害児
入所施設</t>
    <phoneticPr fontId="9"/>
  </si>
  <si>
    <t>※５</t>
    <phoneticPr fontId="9"/>
  </si>
  <si>
    <r>
      <t>「キャリアパス区分」欄</t>
    </r>
    <r>
      <rPr>
        <sz val="14"/>
        <rFont val="ＭＳ Ｐゴシック"/>
        <family val="3"/>
        <charset val="128"/>
      </rPr>
      <t>は、福祉・介護職員処遇改善加算対象が「２．あり」の</t>
    </r>
    <r>
      <rPr>
        <sz val="14"/>
        <rFont val="ＭＳ Ｐゴシック"/>
        <family val="3"/>
        <charset val="128"/>
      </rPr>
      <t>場合に設定する。</t>
    </r>
    <rPh sb="13" eb="15">
      <t>フクシ</t>
    </rPh>
    <rPh sb="16" eb="18">
      <t>カイゴ</t>
    </rPh>
    <rPh sb="18" eb="20">
      <t>ショクイン</t>
    </rPh>
    <rPh sb="20" eb="22">
      <t>ショグウ</t>
    </rPh>
    <rPh sb="22" eb="24">
      <t>カイゼン</t>
    </rPh>
    <rPh sb="24" eb="26">
      <t>カサン</t>
    </rPh>
    <phoneticPr fontId="9"/>
  </si>
  <si>
    <t>※６</t>
    <phoneticPr fontId="9"/>
  </si>
  <si>
    <r>
      <t>「福祉・介護職員等特定処遇改善加算区分」欄</t>
    </r>
    <r>
      <rPr>
        <sz val="14"/>
        <rFont val="ＭＳ Ｐゴシック"/>
        <family val="3"/>
        <charset val="128"/>
      </rPr>
      <t>は、福祉・介護職員等処遇改善加算対象が「２．あり」の場合に設定する。</t>
    </r>
    <rPh sb="23" eb="25">
      <t>フクシ</t>
    </rPh>
    <rPh sb="26" eb="28">
      <t>カイゴ</t>
    </rPh>
    <rPh sb="28" eb="30">
      <t>ショクイン</t>
    </rPh>
    <rPh sb="30" eb="31">
      <t>トウ</t>
    </rPh>
    <rPh sb="31" eb="33">
      <t>ショグウ</t>
    </rPh>
    <rPh sb="33" eb="35">
      <t>カイゼン</t>
    </rPh>
    <rPh sb="35" eb="37">
      <t>カサン</t>
    </rPh>
    <phoneticPr fontId="9"/>
  </si>
  <si>
    <t>（参考）交付金別紙様式２-１</t>
    <rPh sb="1" eb="3">
      <t>サンコウ</t>
    </rPh>
    <rPh sb="4" eb="7">
      <t>コウフキン</t>
    </rPh>
    <rPh sb="7" eb="9">
      <t>ベッシ</t>
    </rPh>
    <rPh sb="9" eb="11">
      <t>ヨウシキ</t>
    </rPh>
    <phoneticPr fontId="9"/>
  </si>
  <si>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9"/>
  </si>
  <si>
    <t>１　基本情報</t>
    <rPh sb="2" eb="4">
      <t>キホン</t>
    </rPh>
    <rPh sb="4" eb="6">
      <t>ジョウホウ</t>
    </rPh>
    <phoneticPr fontId="9"/>
  </si>
  <si>
    <t>〒</t>
    <phoneticPr fontId="9"/>
  </si>
  <si>
    <t>２　賃金改善計画について</t>
    <phoneticPr fontId="9"/>
  </si>
  <si>
    <t>※本計画に記載された金額は見込額であり、提出後の運営状況(利用者数等)、人員配置状況(職員数等)その他の事由により変動が
あり得る。</t>
    <rPh sb="20" eb="22">
      <t>テイシュツ</t>
    </rPh>
    <rPh sb="22" eb="23">
      <t>ゴ</t>
    </rPh>
    <phoneticPr fontId="9"/>
  </si>
  <si>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9"/>
  </si>
  <si>
    <t>要件Ⅰ</t>
    <rPh sb="0" eb="2">
      <t>ヨウケン</t>
    </rPh>
    <phoneticPr fontId="9"/>
  </si>
  <si>
    <t>①福祉・介護職員処遇改善臨時特例交付金の見込額(k)</t>
    <rPh sb="1" eb="3">
      <t>フクシ</t>
    </rPh>
    <rPh sb="12" eb="14">
      <t>リンジ</t>
    </rPh>
    <rPh sb="14" eb="16">
      <t>トクレイ</t>
    </rPh>
    <rPh sb="16" eb="18">
      <t>コウフ</t>
    </rPh>
    <phoneticPr fontId="9"/>
  </si>
  <si>
    <r>
      <t>②賃金改善の見込額(ⅰ-ⅱ）</t>
    </r>
    <r>
      <rPr>
        <b/>
        <sz val="10"/>
        <color theme="1"/>
        <rFont val="ＭＳ Ｐゴシック"/>
        <family val="3"/>
        <charset val="128"/>
        <scheme val="major"/>
      </rPr>
      <t>(右欄の額は①欄の額を上回ること）</t>
    </r>
    <phoneticPr fontId="9"/>
  </si>
  <si>
    <t>&lt;-</t>
    <phoneticPr fontId="9"/>
  </si>
  <si>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9"/>
  </si>
  <si>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9"/>
  </si>
  <si>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9"/>
  </si>
  <si>
    <t>③ベースアップ等による賃金改善の見込額</t>
    <rPh sb="7" eb="8">
      <t>トウ</t>
    </rPh>
    <rPh sb="16" eb="18">
      <t>ミコ</t>
    </rPh>
    <rPh sb="18" eb="19">
      <t>ガク</t>
    </rPh>
    <phoneticPr fontId="9"/>
  </si>
  <si>
    <t>ⅰ）福祉・介護職員の賃金改善見込額(i - 1)</t>
    <rPh sb="2" eb="4">
      <t>フクシ</t>
    </rPh>
    <rPh sb="10" eb="12">
      <t>チンギン</t>
    </rPh>
    <rPh sb="12" eb="14">
      <t>カイゼン</t>
    </rPh>
    <rPh sb="14" eb="16">
      <t>ミコ</t>
    </rPh>
    <rPh sb="16" eb="17">
      <t>ガク</t>
    </rPh>
    <phoneticPr fontId="9"/>
  </si>
  <si>
    <t>&lt;-</t>
    <phoneticPr fontId="9"/>
  </si>
  <si>
    <t>（うち、ベースアップ等による賃金改善の見込額）
(i - 2)</t>
    <rPh sb="10" eb="11">
      <t>トウ</t>
    </rPh>
    <rPh sb="14" eb="16">
      <t>チンギン</t>
    </rPh>
    <rPh sb="16" eb="18">
      <t>カイゼン</t>
    </rPh>
    <rPh sb="19" eb="21">
      <t>ミコ</t>
    </rPh>
    <rPh sb="21" eb="22">
      <t>ガク</t>
    </rPh>
    <phoneticPr fontId="9"/>
  </si>
  <si>
    <t>（</t>
    <phoneticPr fontId="9"/>
  </si>
  <si>
    <t>％</t>
    <phoneticPr fontId="9"/>
  </si>
  <si>
    <t>円）</t>
    <phoneticPr fontId="9"/>
  </si>
  <si>
    <t>！この欄が○でない場合、賃金改善の見込額が要件を満たしていません。</t>
    <phoneticPr fontId="9"/>
  </si>
  <si>
    <t>ⅱ）その他の職員の賃金改善見込額(j - 1)</t>
    <rPh sb="4" eb="5">
      <t>ホカ</t>
    </rPh>
    <rPh sb="6" eb="8">
      <t>ショクイン</t>
    </rPh>
    <phoneticPr fontId="9"/>
  </si>
  <si>
    <t>（うち、ベースアップ等による賃金改善の見込額）
(j - 2)</t>
    <rPh sb="10" eb="11">
      <t>トウ</t>
    </rPh>
    <rPh sb="14" eb="16">
      <t>チンギン</t>
    </rPh>
    <rPh sb="16" eb="18">
      <t>カイゼン</t>
    </rPh>
    <rPh sb="19" eb="21">
      <t>ミコ</t>
    </rPh>
    <rPh sb="21" eb="22">
      <t>ガク</t>
    </rPh>
    <phoneticPr fontId="9"/>
  </si>
  <si>
    <t>）</t>
    <phoneticPr fontId="9"/>
  </si>
  <si>
    <t>④</t>
    <phoneticPr fontId="9"/>
  </si>
  <si>
    <t>交付金による賃金改善実施期間</t>
    <rPh sb="0" eb="3">
      <t>コウフキン</t>
    </rPh>
    <phoneticPr fontId="9"/>
  </si>
  <si>
    <t>令和４年</t>
    <rPh sb="0" eb="2">
      <t>レイワ</t>
    </rPh>
    <rPh sb="3" eb="4">
      <t>ネン</t>
    </rPh>
    <phoneticPr fontId="9"/>
  </si>
  <si>
    <t>月</t>
    <phoneticPr fontId="9"/>
  </si>
  <si>
    <t>～</t>
    <phoneticPr fontId="9"/>
  </si>
  <si>
    <t>・</t>
    <phoneticPr fontId="9"/>
  </si>
  <si>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9"/>
  </si>
  <si>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9"/>
  </si>
  <si>
    <t>３　福祉・介護職員処遇改善臨時特例交付金により賃金改善を行う賃金項目及び方法　</t>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9"/>
  </si>
  <si>
    <t>手当（既存の増額）</t>
    <phoneticPr fontId="9"/>
  </si>
  <si>
    <t>（</t>
    <phoneticPr fontId="9"/>
  </si>
  <si>
    <t>）</t>
    <phoneticPr fontId="9"/>
  </si>
  <si>
    <t>（</t>
    <phoneticPr fontId="9"/>
  </si>
  <si>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9"/>
  </si>
  <si>
    <t>４　口座情報※該当するものに選択または記入をしてください。</t>
    <rPh sb="2" eb="4">
      <t>コウザ</t>
    </rPh>
    <rPh sb="4" eb="6">
      <t>ジョウホウ</t>
    </rPh>
    <rPh sb="7" eb="9">
      <t>ガイトウ</t>
    </rPh>
    <rPh sb="14" eb="16">
      <t>センタク</t>
    </rPh>
    <rPh sb="19" eb="21">
      <t>キニュウ</t>
    </rPh>
    <phoneticPr fontId="9"/>
  </si>
  <si>
    <t>①国保連合会に登録されている口座があり，債権譲渡されていない事業所・施設</t>
    <rPh sb="1" eb="6">
      <t>コクホレンゴウカイ</t>
    </rPh>
    <rPh sb="7" eb="9">
      <t>トウロク</t>
    </rPh>
    <rPh sb="14" eb="16">
      <t>コウザ</t>
    </rPh>
    <rPh sb="20" eb="22">
      <t>サイケン</t>
    </rPh>
    <rPh sb="22" eb="24">
      <t>ジョウト</t>
    </rPh>
    <rPh sb="30" eb="33">
      <t>ジギョウショ</t>
    </rPh>
    <rPh sb="34" eb="36">
      <t>シセツ</t>
    </rPh>
    <phoneticPr fontId="9"/>
  </si>
  <si>
    <t>国保連合会に登録している口座情報を本事業の振込に使用することに同意する</t>
    <rPh sb="0" eb="5">
      <t>コクホレンゴウカイ</t>
    </rPh>
    <rPh sb="6" eb="8">
      <t>トウロク</t>
    </rPh>
    <rPh sb="12" eb="14">
      <t>コウザ</t>
    </rPh>
    <rPh sb="14" eb="16">
      <t>ジョウホウ</t>
    </rPh>
    <rPh sb="17" eb="18">
      <t>ホン</t>
    </rPh>
    <rPh sb="18" eb="20">
      <t>ジギョウ</t>
    </rPh>
    <rPh sb="21" eb="23">
      <t>フリコミ</t>
    </rPh>
    <rPh sb="24" eb="26">
      <t>シヨウ</t>
    </rPh>
    <rPh sb="31" eb="33">
      <t>ドウイ</t>
    </rPh>
    <phoneticPr fontId="9"/>
  </si>
  <si>
    <t>本事業は原則，国保連合会のシステムを活用した交付金の交付を予定しています。（債権譲渡がある場合等を除く）</t>
    <rPh sb="0" eb="3">
      <t>ホンジギョウ</t>
    </rPh>
    <rPh sb="4" eb="6">
      <t>ゲンソク</t>
    </rPh>
    <rPh sb="7" eb="9">
      <t>コクホ</t>
    </rPh>
    <rPh sb="9" eb="12">
      <t>レンゴウカイ</t>
    </rPh>
    <rPh sb="18" eb="20">
      <t>カツヨウ</t>
    </rPh>
    <rPh sb="22" eb="25">
      <t>コウフキン</t>
    </rPh>
    <rPh sb="26" eb="28">
      <t>コウフ</t>
    </rPh>
    <rPh sb="29" eb="31">
      <t>ヨテイ</t>
    </rPh>
    <rPh sb="38" eb="40">
      <t>サイケン</t>
    </rPh>
    <rPh sb="40" eb="42">
      <t>ジョウト</t>
    </rPh>
    <rPh sb="45" eb="47">
      <t>バアイ</t>
    </rPh>
    <rPh sb="47" eb="48">
      <t>トウ</t>
    </rPh>
    <rPh sb="49" eb="50">
      <t>ノゾ</t>
    </rPh>
    <phoneticPr fontId="9"/>
  </si>
  <si>
    <t>↑</t>
    <phoneticPr fontId="9"/>
  </si>
  <si>
    <t>選択してください</t>
    <rPh sb="0" eb="2">
      <t>センタク</t>
    </rPh>
    <phoneticPr fontId="9"/>
  </si>
  <si>
    <t>②債権譲渡されている事業所・施設</t>
    <rPh sb="1" eb="3">
      <t>サイケン</t>
    </rPh>
    <rPh sb="3" eb="5">
      <t>ジョウト</t>
    </rPh>
    <rPh sb="10" eb="13">
      <t>ジギョウショ</t>
    </rPh>
    <rPh sb="14" eb="16">
      <t>シセツ</t>
    </rPh>
    <phoneticPr fontId="9"/>
  </si>
  <si>
    <t>※下記の受取口座情報を記入してください。</t>
    <rPh sb="1" eb="3">
      <t>カキ</t>
    </rPh>
    <rPh sb="4" eb="6">
      <t>ウケトリ</t>
    </rPh>
    <rPh sb="6" eb="8">
      <t>コウザ</t>
    </rPh>
    <rPh sb="8" eb="10">
      <t>ジョウホウ</t>
    </rPh>
    <rPh sb="11" eb="13">
      <t>キニュウ</t>
    </rPh>
    <phoneticPr fontId="9"/>
  </si>
  <si>
    <t>受取口座情報</t>
    <rPh sb="0" eb="2">
      <t>ウケトリ</t>
    </rPh>
    <rPh sb="2" eb="4">
      <t>コウザ</t>
    </rPh>
    <rPh sb="4" eb="6">
      <t>ジョウホウ</t>
    </rPh>
    <phoneticPr fontId="9"/>
  </si>
  <si>
    <t>金融機関名
（ゆうちょ銀行を除く）</t>
    <rPh sb="0" eb="2">
      <t>キンユウ</t>
    </rPh>
    <rPh sb="2" eb="4">
      <t>キカン</t>
    </rPh>
    <rPh sb="4" eb="5">
      <t>メイ</t>
    </rPh>
    <rPh sb="11" eb="13">
      <t>ギンコウ</t>
    </rPh>
    <rPh sb="14" eb="15">
      <t>ノゾ</t>
    </rPh>
    <phoneticPr fontId="9"/>
  </si>
  <si>
    <t>支店名</t>
    <rPh sb="0" eb="3">
      <t>シテンメイ</t>
    </rPh>
    <phoneticPr fontId="9"/>
  </si>
  <si>
    <t>口座番号
（右詰めでお書きください）</t>
    <rPh sb="0" eb="2">
      <t>コウザ</t>
    </rPh>
    <rPh sb="2" eb="4">
      <t>バンゴウ</t>
    </rPh>
    <rPh sb="6" eb="8">
      <t>ミギヅメ</t>
    </rPh>
    <rPh sb="11" eb="12">
      <t>カ</t>
    </rPh>
    <phoneticPr fontId="9"/>
  </si>
  <si>
    <t>（フリガナ）
口座名義</t>
    <rPh sb="7" eb="9">
      <t>コウザ</t>
    </rPh>
    <rPh sb="9" eb="11">
      <t>メイギ</t>
    </rPh>
    <phoneticPr fontId="9"/>
  </si>
  <si>
    <t>普通</t>
  </si>
  <si>
    <t>支店コード</t>
    <rPh sb="0" eb="2">
      <t>シテン</t>
    </rPh>
    <phoneticPr fontId="9"/>
  </si>
  <si>
    <t>ゆうちょ銀行</t>
    <rPh sb="4" eb="6">
      <t>ギンコウ</t>
    </rPh>
    <phoneticPr fontId="9"/>
  </si>
  <si>
    <t>通帳記号
（６桁目がある場合は，※欄に御記入ください。）</t>
  </si>
  <si>
    <t>ゆうちょ銀行を選択された場合は，貯金通帳の見開き左上またはキャッシュカードに記載された記号・番号をお書きください。</t>
  </si>
  <si>
    <t>③障害児入所施設で，措置入所の障害児を受け入れている施設（措置児童に係る交付金の交付分のみについて）</t>
    <rPh sb="1" eb="3">
      <t>ショウガイ</t>
    </rPh>
    <rPh sb="3" eb="4">
      <t>ジ</t>
    </rPh>
    <rPh sb="4" eb="6">
      <t>ニュウショ</t>
    </rPh>
    <rPh sb="6" eb="8">
      <t>シセツ</t>
    </rPh>
    <rPh sb="10" eb="12">
      <t>ソチ</t>
    </rPh>
    <rPh sb="12" eb="14">
      <t>ニュウショ</t>
    </rPh>
    <rPh sb="15" eb="17">
      <t>ショウガイ</t>
    </rPh>
    <rPh sb="17" eb="18">
      <t>ジ</t>
    </rPh>
    <rPh sb="19" eb="20">
      <t>ウ</t>
    </rPh>
    <rPh sb="21" eb="22">
      <t>イ</t>
    </rPh>
    <rPh sb="26" eb="28">
      <t>シセツ</t>
    </rPh>
    <rPh sb="29" eb="31">
      <t>ソチ</t>
    </rPh>
    <rPh sb="31" eb="33">
      <t>ジドウ</t>
    </rPh>
    <rPh sb="34" eb="35">
      <t>カカ</t>
    </rPh>
    <rPh sb="36" eb="39">
      <t>コウフキン</t>
    </rPh>
    <rPh sb="40" eb="42">
      <t>コウフ</t>
    </rPh>
    <rPh sb="42" eb="43">
      <t>ブン</t>
    </rPh>
    <phoneticPr fontId="9"/>
  </si>
  <si>
    <t>５　確認項目</t>
    <rPh sb="2" eb="4">
      <t>カクニン</t>
    </rPh>
    <rPh sb="4" eb="6">
      <t>コウモク</t>
    </rPh>
    <phoneticPr fontId="9"/>
  </si>
  <si>
    <t>令和４年２月から賃金改善を実施しています。</t>
    <rPh sb="0" eb="2">
      <t>レイワ</t>
    </rPh>
    <rPh sb="3" eb="4">
      <t>ネン</t>
    </rPh>
    <rPh sb="5" eb="6">
      <t>ガツ</t>
    </rPh>
    <rPh sb="8" eb="10">
      <t>チンギン</t>
    </rPh>
    <rPh sb="10" eb="12">
      <t>カイゼン</t>
    </rPh>
    <rPh sb="13" eb="15">
      <t>ジッシ</t>
    </rPh>
    <phoneticPr fontId="9"/>
  </si>
  <si>
    <t>―</t>
    <phoneticPr fontId="9"/>
  </si>
  <si>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9"/>
  </si>
  <si>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9"/>
  </si>
  <si>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9"/>
  </si>
  <si>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9"/>
  </si>
  <si>
    <t>勤務体制表</t>
    <rPh sb="0" eb="2">
      <t>キンム</t>
    </rPh>
    <rPh sb="2" eb="5">
      <t>タイセイヒョウ</t>
    </rPh>
    <phoneticPr fontId="9"/>
  </si>
  <si>
    <t>―</t>
    <phoneticPr fontId="9"/>
  </si>
  <si>
    <t>※</t>
    <phoneticPr fontId="9"/>
  </si>
  <si>
    <t>各証明資料は、指定権者からの求めがあった場合には、速やかに提出すること。</t>
    <phoneticPr fontId="9"/>
  </si>
  <si>
    <t>本表への虚偽記載の他、交付金の請求に関して不正があった場合は、交付金を返還することとなる場合がある。</t>
    <rPh sb="11" eb="14">
      <t>コウフキン</t>
    </rPh>
    <rPh sb="31" eb="34">
      <t>コウフキン</t>
    </rPh>
    <phoneticPr fontId="9"/>
  </si>
  <si>
    <t>.</t>
    <phoneticPr fontId="9"/>
  </si>
  <si>
    <t>（参考）交付金別紙様式２－２</t>
    <rPh sb="1" eb="3">
      <t>サンコウ</t>
    </rPh>
    <rPh sb="4" eb="7">
      <t>コウフキン</t>
    </rPh>
    <rPh sb="7" eb="9">
      <t>ベッシ</t>
    </rPh>
    <rPh sb="9" eb="11">
      <t>ヨウシキ</t>
    </rPh>
    <phoneticPr fontId="9"/>
  </si>
  <si>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9"/>
  </si>
  <si>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9"/>
  </si>
  <si>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9"/>
  </si>
  <si>
    <t>交付金取得予定</t>
    <rPh sb="0" eb="3">
      <t>コウフキン</t>
    </rPh>
    <rPh sb="3" eb="5">
      <t>シュトク</t>
    </rPh>
    <rPh sb="5" eb="7">
      <t>ヨテイ</t>
    </rPh>
    <phoneticPr fontId="9"/>
  </si>
  <si>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9"/>
  </si>
  <si>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9"/>
  </si>
  <si>
    <t>交付率(g)</t>
    <rPh sb="0" eb="2">
      <t>コウフ</t>
    </rPh>
    <rPh sb="2" eb="3">
      <t>リツ</t>
    </rPh>
    <phoneticPr fontId="9"/>
  </si>
  <si>
    <t>交付対象月(h)</t>
    <rPh sb="0" eb="2">
      <t>コウフ</t>
    </rPh>
    <rPh sb="2" eb="4">
      <t>タイショウ</t>
    </rPh>
    <rPh sb="4" eb="5">
      <t>ツキ</t>
    </rPh>
    <phoneticPr fontId="9"/>
  </si>
  <si>
    <t>福祉・介護職員処遇改善臨時特例交付金</t>
    <rPh sb="0" eb="2">
      <t>フクシ</t>
    </rPh>
    <rPh sb="11" eb="13">
      <t>リンジ</t>
    </rPh>
    <rPh sb="13" eb="15">
      <t>トクレイ</t>
    </rPh>
    <rPh sb="15" eb="17">
      <t>コウフ</t>
    </rPh>
    <phoneticPr fontId="9"/>
  </si>
  <si>
    <t>合計を(k)に表示</t>
    <rPh sb="0" eb="2">
      <t>ゴウケイ</t>
    </rPh>
    <rPh sb="7" eb="9">
      <t>ヒョウジ</t>
    </rPh>
    <phoneticPr fontId="9"/>
  </si>
  <si>
    <t>列ごとの合計が「２賃金改善計画について」③に転記</t>
    <rPh sb="0" eb="1">
      <t>レツ</t>
    </rPh>
    <rPh sb="4" eb="6">
      <t>ゴウケイ</t>
    </rPh>
    <rPh sb="9" eb="11">
      <t>チンギン</t>
    </rPh>
    <rPh sb="11" eb="13">
      <t>カイゼン</t>
    </rPh>
    <rPh sb="13" eb="15">
      <t>ケイカク</t>
    </rPh>
    <rPh sb="22" eb="24">
      <t>テンキ</t>
    </rPh>
    <phoneticPr fontId="9"/>
  </si>
  <si>
    <t>①福祉・介護職員処遇改善臨時特例交付金の見込額
(f×g×h)
[円]</t>
    <phoneticPr fontId="9"/>
  </si>
  <si>
    <t>（i-1）
③ⅰ）
福祉・介護職員の賃金改善額［円］</t>
    <phoneticPr fontId="9"/>
  </si>
  <si>
    <t>（i-2）
ベースアップ等による賃金改善額［円］</t>
    <phoneticPr fontId="9"/>
  </si>
  <si>
    <t>（j-1）
③ⅱ）
その他職種の賃金改善額［円］</t>
    <phoneticPr fontId="9"/>
  </si>
  <si>
    <t>（j-2）
ベースアップ等による賃金改善額［円］</t>
    <phoneticPr fontId="9"/>
  </si>
  <si>
    <t>年</t>
    <phoneticPr fontId="9"/>
  </si>
  <si>
    <t>年</t>
    <phoneticPr fontId="9"/>
  </si>
  <si>
    <t>（</t>
    <phoneticPr fontId="9"/>
  </si>
  <si>
    <t>年</t>
    <phoneticPr fontId="9"/>
  </si>
  <si>
    <t>（</t>
    <phoneticPr fontId="9"/>
  </si>
  <si>
    <t>年</t>
    <phoneticPr fontId="9"/>
  </si>
  <si>
    <t>福祉・介護職員等ベースアップ等支援加算対象</t>
    <rPh sb="14" eb="15">
      <t>トウ</t>
    </rPh>
    <rPh sb="15" eb="17">
      <t>シエン</t>
    </rPh>
    <rPh sb="19" eb="21">
      <t>タイショウ</t>
    </rPh>
    <phoneticPr fontId="9"/>
  </si>
  <si>
    <t>療養介護</t>
    <rPh sb="0" eb="2">
      <t>リョウヨウ</t>
    </rPh>
    <rPh sb="2" eb="4">
      <t>カイゴ</t>
    </rPh>
    <phoneticPr fontId="9"/>
  </si>
  <si>
    <t>※３</t>
    <phoneticPr fontId="9"/>
  </si>
  <si>
    <t>※４</t>
    <phoneticPr fontId="9"/>
  </si>
  <si>
    <t>キャリアパス区分（※3）</t>
    <phoneticPr fontId="9"/>
  </si>
  <si>
    <t>キャリアパス区分（※3）</t>
    <phoneticPr fontId="9"/>
  </si>
  <si>
    <t>自立訓練</t>
    <rPh sb="0" eb="2">
      <t>ジリツ</t>
    </rPh>
    <rPh sb="2" eb="4">
      <t>クンレン</t>
    </rPh>
    <phoneticPr fontId="9"/>
  </si>
  <si>
    <t>就労移行支援</t>
    <rPh sb="0" eb="2">
      <t>シュウロウ</t>
    </rPh>
    <rPh sb="2" eb="4">
      <t>イコウ</t>
    </rPh>
    <rPh sb="4" eb="6">
      <t>シエン</t>
    </rPh>
    <phoneticPr fontId="9"/>
  </si>
  <si>
    <t>年度）</t>
    <phoneticPr fontId="9"/>
  </si>
  <si>
    <t>フリガナ</t>
    <phoneticPr fontId="9"/>
  </si>
  <si>
    <t>フリガナ</t>
    <phoneticPr fontId="9"/>
  </si>
  <si>
    <t>記載すべき事項</t>
    <phoneticPr fontId="42"/>
  </si>
  <si>
    <t>提出すべき書類</t>
    <phoneticPr fontId="134"/>
  </si>
  <si>
    <t>①</t>
    <phoneticPr fontId="134"/>
  </si>
  <si>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134"/>
  </si>
  <si>
    <t>―</t>
    <phoneticPr fontId="42"/>
  </si>
  <si>
    <t>別紙様式２－１</t>
    <phoneticPr fontId="42"/>
  </si>
  <si>
    <t>②</t>
    <phoneticPr fontId="134"/>
  </si>
  <si>
    <t>―</t>
    <phoneticPr fontId="42"/>
  </si>
  <si>
    <t>（処遇改善加算）別紙様式２－１の２⑴及び⑵並びに別紙様式２－２
（特定加算）別紙様式２－１の２⑴及び⑶並びに別紙様式２－３
（ベースアップ等加算）別紙様式２－１の２⑴及び⑷並びに別紙様式２－４</t>
    <phoneticPr fontId="42"/>
  </si>
  <si>
    <t>③</t>
    <phoneticPr fontId="135"/>
  </si>
  <si>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134"/>
  </si>
  <si>
    <t>キャリアパス要件の変更に係る部分の内容</t>
    <phoneticPr fontId="42"/>
  </si>
  <si>
    <t>・別紙様式２－１の２⑴及び⑵並びに３
・別紙様式２－２</t>
    <phoneticPr fontId="42"/>
  </si>
  <si>
    <t>④</t>
    <phoneticPr fontId="134"/>
  </si>
  <si>
    <t>・別紙様式２－１の２⑴及び⑶
・別紙様式２－３</t>
    <phoneticPr fontId="42"/>
  </si>
  <si>
    <t>⑤</t>
    <phoneticPr fontId="134"/>
  </si>
  <si>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42"/>
  </si>
  <si>
    <t>当該改正の概要</t>
    <phoneticPr fontId="42"/>
  </si>
  <si>
    <t>―</t>
    <phoneticPr fontId="42"/>
  </si>
  <si>
    <t>⑥</t>
    <phoneticPr fontId="135"/>
  </si>
  <si>
    <t>キャリアパス要件等の変更に係る部分の内容</t>
    <phoneticPr fontId="42"/>
  </si>
  <si>
    <t xml:space="preserve">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</si>
</sst>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0_);[Red]\(0.000\)"/>
    <numFmt numFmtId="181" formatCode="#,##0.0_ "/>
    <numFmt numFmtId="182" formatCode="0_ "/>
    <numFmt numFmtId="183" formatCode="0_);[Red]\(0\)"/>
  </numFmts>
  <fonts count="1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9"/>
      <color rgb="FF000000"/>
      <name val="ＭＳ Ｐゴシック"/>
      <family val="3"/>
      <charset val="128"/>
    </font>
    <font>
      <sz val="12"/>
      <color theme="1"/>
      <name val="ＭＳ Ｐゴシック"/>
      <family val="3"/>
      <charset val="128"/>
    </font>
    <font>
      <sz val="12"/>
      <color rgb="FF000000"/>
      <name val="ＭＳ Ｐゴシック"/>
      <family val="3"/>
      <charset val="128"/>
    </font>
    <font>
      <sz val="8"/>
      <color rgb="FF000000"/>
      <name val="ＭＳ Ｐゴシック"/>
      <family val="3"/>
      <charset val="128"/>
    </font>
    <font>
      <sz val="10"/>
      <color rgb="FF000000"/>
      <name val="ＭＳ Ｐゴシック"/>
      <family val="3"/>
      <charset val="128"/>
    </font>
    <font>
      <sz val="10"/>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9"/>
      <color theme="1"/>
      <name val="ＭＳ Ｐゴシック"/>
      <family val="3"/>
      <charset val="128"/>
    </font>
    <font>
      <b/>
      <sz val="12"/>
      <color theme="1"/>
      <name val="ＭＳ Ｐゴシック"/>
      <family val="3"/>
      <charset val="128"/>
    </font>
    <font>
      <b/>
      <u/>
      <sz val="10"/>
      <color rgb="FF000000"/>
      <name val="ＭＳ Ｐゴシック"/>
      <family val="3"/>
      <charset val="128"/>
    </font>
    <font>
      <sz val="14"/>
      <color theme="1"/>
      <name val="ＭＳ Ｐ明朝"/>
      <family val="1"/>
      <charset val="128"/>
    </font>
    <font>
      <sz val="14"/>
      <color theme="1"/>
      <name val="ＭＳ 明朝"/>
      <family val="1"/>
      <charset val="128"/>
    </font>
    <font>
      <sz val="11"/>
      <color theme="1"/>
      <name val="ＭＳ 明朝"/>
      <family val="1"/>
      <charset val="128"/>
    </font>
    <font>
      <sz val="11"/>
      <color theme="1"/>
      <name val="ＭＳ Ｐ明朝"/>
      <family val="1"/>
      <charset val="128"/>
    </font>
    <font>
      <sz val="11"/>
      <name val="ＭＳ 明朝"/>
      <family val="1"/>
      <charset val="128"/>
    </font>
    <font>
      <sz val="12"/>
      <name val="ＭＳ Ｐ明朝"/>
      <family val="1"/>
      <charset val="128"/>
    </font>
    <font>
      <sz val="14"/>
      <name val="ＭＳ Ｐ明朝"/>
      <family val="1"/>
      <charset val="128"/>
    </font>
    <font>
      <sz val="6"/>
      <name val="ＭＳ 明朝"/>
      <family val="1"/>
      <charset val="128"/>
    </font>
    <font>
      <sz val="6"/>
      <name val="ＭＳ Ｐゴシック"/>
      <family val="3"/>
      <charset val="128"/>
      <scheme val="minor"/>
    </font>
    <font>
      <b/>
      <sz val="10.5"/>
      <color theme="1"/>
      <name val="ＭＳ 明朝"/>
      <family val="1"/>
      <charset val="128"/>
    </font>
    <font>
      <sz val="10.5"/>
      <color theme="1"/>
      <name val="ＭＳ 明朝"/>
      <family val="1"/>
      <charset val="128"/>
    </font>
    <font>
      <sz val="10.5"/>
      <name val="ＭＳ 明朝"/>
      <family val="1"/>
      <charset val="128"/>
    </font>
    <font>
      <sz val="11"/>
      <name val="ＭＳ ゴシック"/>
      <family val="3"/>
      <charset val="128"/>
    </font>
    <font>
      <sz val="10"/>
      <name val="ＭＳ ゴシック"/>
      <family val="3"/>
      <charset val="128"/>
    </font>
    <font>
      <sz val="14"/>
      <name val="ＭＳ ゴシック"/>
      <family val="3"/>
      <charset val="128"/>
    </font>
    <font>
      <b/>
      <sz val="10.5"/>
      <name val="ＭＳ ゴシック"/>
      <family val="3"/>
      <charset val="128"/>
    </font>
    <font>
      <b/>
      <sz val="10.5"/>
      <color indexed="60"/>
      <name val="ＭＳ ゴシック"/>
      <family val="3"/>
      <charset val="128"/>
    </font>
    <font>
      <sz val="10.5"/>
      <name val="ＭＳ ゴシック"/>
      <family val="3"/>
      <charset val="128"/>
    </font>
    <font>
      <b/>
      <sz val="12"/>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sz val="16"/>
      <color indexed="81"/>
      <name val="ＭＳ Ｐゴシック"/>
      <family val="3"/>
      <charset val="128"/>
    </font>
    <font>
      <sz val="16"/>
      <color indexed="81"/>
      <name val="ＭＳ Ｐゴシック"/>
      <family val="3"/>
      <charset val="128"/>
    </font>
    <font>
      <sz val="18"/>
      <name val="ＭＳ ゴシック"/>
      <family val="3"/>
      <charset val="128"/>
    </font>
    <font>
      <sz val="14"/>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0"/>
      <color theme="1"/>
      <name val="ＭＳ Ｐゴシック"/>
      <family val="3"/>
      <charset val="128"/>
      <scheme val="major"/>
    </font>
    <font>
      <b/>
      <sz val="11"/>
      <color theme="0"/>
      <name val="ＭＳ Ｐゴシック"/>
      <family val="3"/>
      <charset val="128"/>
      <scheme val="major"/>
    </font>
    <font>
      <sz val="8"/>
      <name val="ＭＳ Ｐゴシック"/>
      <family val="3"/>
      <charset val="128"/>
      <scheme val="major"/>
    </font>
    <font>
      <u/>
      <sz val="8"/>
      <name val="ＭＳ Ｐゴシック"/>
      <family val="3"/>
      <charset val="128"/>
      <scheme val="major"/>
    </font>
    <font>
      <sz val="8"/>
      <name val="ＭＳ Ｐゴシック"/>
      <family val="3"/>
      <charset val="128"/>
      <scheme val="minor"/>
    </font>
    <font>
      <b/>
      <sz val="10.5"/>
      <color theme="1"/>
      <name val="ＭＳ Ｐゴシック"/>
      <family val="3"/>
      <charset val="128"/>
      <scheme val="major"/>
    </font>
    <font>
      <b/>
      <sz val="9"/>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u/>
      <sz val="12"/>
      <name val="ＭＳ Ｐゴシック"/>
      <family val="3"/>
      <charset val="128"/>
      <scheme val="major"/>
    </font>
    <font>
      <u/>
      <sz val="12"/>
      <color theme="1"/>
      <name val="ＭＳ Ｐゴシック"/>
      <family val="3"/>
      <charset val="128"/>
      <scheme val="maj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AFFFAF"/>
        <bgColor indexed="64"/>
      </patternFill>
    </fill>
    <fill>
      <patternFill patternType="solid">
        <fgColor rgb="FFAFFBA5"/>
        <bgColor indexed="64"/>
      </patternFill>
    </fill>
    <fill>
      <patternFill patternType="solid">
        <fgColor rgb="FF00B0F0"/>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style="hair">
        <color indexed="64"/>
      </left>
      <right style="hair">
        <color indexed="64"/>
      </right>
      <top style="hair">
        <color auto="1"/>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hair">
        <color indexed="64"/>
      </top>
      <bottom style="medium">
        <color indexed="64"/>
      </bottom>
      <diagonal/>
    </border>
  </borders>
  <cellStyleXfs count="6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8"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1" fillId="0" borderId="0"/>
    <xf numFmtId="0" fontId="28"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0"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40" fillId="0" borderId="0" applyNumberFormat="0" applyFill="0" applyBorder="0" applyAlignment="0" applyProtection="0"/>
    <xf numFmtId="0" fontId="8" fillId="0" borderId="0"/>
    <xf numFmtId="0" fontId="8" fillId="0" borderId="0">
      <alignment vertical="center"/>
    </xf>
    <xf numFmtId="0" fontId="8" fillId="0" borderId="0">
      <alignment vertical="center"/>
    </xf>
    <xf numFmtId="0" fontId="8" fillId="0" borderId="0">
      <alignment vertical="center"/>
    </xf>
    <xf numFmtId="0" fontId="1" fillId="0" borderId="0">
      <alignment vertical="center"/>
    </xf>
  </cellStyleXfs>
  <cellXfs count="2191">
    <xf numFmtId="0" fontId="0" fillId="0" borderId="0" xfId="0">
      <alignment vertical="center"/>
    </xf>
    <xf numFmtId="0" fontId="11" fillId="0" borderId="0" xfId="0" applyFont="1">
      <alignment vertical="center"/>
    </xf>
    <xf numFmtId="0" fontId="0" fillId="0" borderId="0" xfId="0" applyBorder="1">
      <alignment vertical="center"/>
    </xf>
    <xf numFmtId="0" fontId="30" fillId="0" borderId="16" xfId="0" applyFont="1" applyBorder="1">
      <alignment vertical="center"/>
    </xf>
    <xf numFmtId="0" fontId="36" fillId="0" borderId="0" xfId="0" applyFont="1" applyAlignment="1">
      <alignment vertical="center"/>
    </xf>
    <xf numFmtId="0" fontId="35"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3" fillId="0" borderId="0" xfId="0" applyFont="1">
      <alignment vertical="center"/>
    </xf>
    <xf numFmtId="0" fontId="39"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3" fillId="0" borderId="0" xfId="0" applyFont="1">
      <alignment vertical="center"/>
    </xf>
    <xf numFmtId="0" fontId="33"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5"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9" fillId="0" borderId="0" xfId="0" applyFont="1" applyAlignment="1">
      <alignment vertical="top"/>
    </xf>
    <xf numFmtId="0" fontId="29" fillId="0" borderId="0" xfId="0" applyFont="1" applyAlignment="1">
      <alignment horizontal="center" vertical="top"/>
    </xf>
    <xf numFmtId="0" fontId="29" fillId="0" borderId="0" xfId="0" applyFont="1">
      <alignment vertical="center"/>
    </xf>
    <xf numFmtId="0" fontId="48" fillId="0" borderId="0" xfId="0" applyFont="1" applyAlignment="1">
      <alignment vertical="top"/>
    </xf>
    <xf numFmtId="0" fontId="48" fillId="0" borderId="0" xfId="0" applyFont="1" applyAlignment="1">
      <alignment horizontal="center" vertical="top"/>
    </xf>
    <xf numFmtId="0" fontId="36" fillId="0" borderId="0" xfId="0" applyFont="1">
      <alignment vertical="center"/>
    </xf>
    <xf numFmtId="0" fontId="0" fillId="0" borderId="10" xfId="0" applyFont="1" applyBorder="1" applyAlignment="1">
      <alignment horizontal="center" vertical="center" wrapText="1"/>
    </xf>
    <xf numFmtId="0" fontId="30" fillId="0" borderId="0" xfId="0" applyFont="1" applyAlignment="1">
      <alignment vertical="center" wrapText="1"/>
    </xf>
    <xf numFmtId="0" fontId="37" fillId="0" borderId="10" xfId="0" applyFont="1" applyBorder="1" applyAlignment="1">
      <alignment horizontal="center" vertical="center" wrapText="1"/>
    </xf>
    <xf numFmtId="0" fontId="44" fillId="0" borderId="0" xfId="0" applyFont="1" applyBorder="1" applyAlignment="1">
      <alignment horizontal="left" vertical="top" wrapText="1"/>
    </xf>
    <xf numFmtId="0" fontId="33"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7" fillId="0" borderId="12" xfId="0" applyFont="1" applyBorder="1" applyAlignment="1">
      <alignment horizontal="center" vertical="center" wrapText="1"/>
    </xf>
    <xf numFmtId="0" fontId="37" fillId="0" borderId="12" xfId="0" applyFont="1" applyBorder="1" applyAlignment="1">
      <alignment vertical="center"/>
    </xf>
    <xf numFmtId="0" fontId="37" fillId="0" borderId="36" xfId="0" applyFont="1" applyBorder="1" applyAlignment="1">
      <alignment vertical="center" wrapText="1"/>
    </xf>
    <xf numFmtId="179" fontId="37" fillId="0" borderId="10" xfId="28" applyNumberFormat="1" applyFont="1" applyBorder="1" applyAlignment="1">
      <alignment vertical="center" wrapText="1"/>
    </xf>
    <xf numFmtId="179" fontId="37" fillId="0" borderId="11" xfId="28" applyNumberFormat="1" applyFont="1" applyBorder="1" applyAlignment="1">
      <alignment vertical="center" wrapText="1"/>
    </xf>
    <xf numFmtId="179" fontId="37" fillId="0" borderId="150" xfId="28" applyNumberFormat="1" applyFont="1" applyBorder="1" applyAlignment="1">
      <alignment vertical="center" wrapText="1"/>
    </xf>
    <xf numFmtId="0" fontId="30"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33"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1" fillId="0" borderId="0" xfId="0" applyFont="1" applyFill="1">
      <alignment vertical="center"/>
    </xf>
    <xf numFmtId="0" fontId="11" fillId="0" borderId="77" xfId="0" applyFont="1" applyFill="1" applyBorder="1">
      <alignment vertical="center"/>
    </xf>
    <xf numFmtId="0" fontId="11" fillId="0" borderId="12" xfId="0" applyFont="1" applyFill="1" applyBorder="1">
      <alignment vertical="center"/>
    </xf>
    <xf numFmtId="0" fontId="11" fillId="0" borderId="36" xfId="0" applyFont="1" applyFill="1" applyBorder="1">
      <alignment vertical="center"/>
    </xf>
    <xf numFmtId="0" fontId="11" fillId="0" borderId="11" xfId="0" applyFont="1" applyBorder="1">
      <alignment vertical="center"/>
    </xf>
    <xf numFmtId="0" fontId="51" fillId="0" borderId="0" xfId="0" applyFont="1" applyFill="1">
      <alignment vertical="center"/>
    </xf>
    <xf numFmtId="0" fontId="11" fillId="0" borderId="0" xfId="0" applyFont="1" applyFill="1" applyBorder="1" applyAlignment="1">
      <alignment horizontal="left" vertical="center" wrapText="1"/>
    </xf>
    <xf numFmtId="0" fontId="11" fillId="0" borderId="0" xfId="0" applyFont="1" applyAlignment="1">
      <alignment horizontal="left" vertical="center" wrapText="1"/>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34" fillId="0" borderId="35" xfId="0" applyFont="1" applyFill="1" applyBorder="1">
      <alignment vertical="center"/>
    </xf>
    <xf numFmtId="0" fontId="0" fillId="0" borderId="35" xfId="0" applyFont="1" applyFill="1" applyBorder="1">
      <alignment vertical="center"/>
    </xf>
    <xf numFmtId="0" fontId="52" fillId="0" borderId="0" xfId="0" applyFont="1" applyFill="1">
      <alignment vertical="center"/>
    </xf>
    <xf numFmtId="0" fontId="31" fillId="0" borderId="0" xfId="0" applyFont="1" applyFill="1" applyBorder="1">
      <alignment vertical="center"/>
    </xf>
    <xf numFmtId="0" fontId="30"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3"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1" fillId="0" borderId="36" xfId="0" applyFont="1" applyFill="1" applyBorder="1" applyAlignment="1">
      <alignment vertical="center"/>
    </xf>
    <xf numFmtId="0" fontId="11" fillId="0" borderId="12" xfId="0" applyFont="1" applyFill="1" applyBorder="1" applyAlignment="1">
      <alignment vertical="center"/>
    </xf>
    <xf numFmtId="0" fontId="0" fillId="0" borderId="18" xfId="0" applyFont="1" applyFill="1" applyBorder="1">
      <alignment vertical="center"/>
    </xf>
    <xf numFmtId="0" fontId="33" fillId="31" borderId="137" xfId="0" applyFont="1" applyFill="1" applyBorder="1" applyAlignment="1">
      <alignment horizontal="center" vertical="center"/>
    </xf>
    <xf numFmtId="0" fontId="33" fillId="32" borderId="31" xfId="0" applyFont="1" applyFill="1" applyBorder="1">
      <alignment vertical="center"/>
    </xf>
    <xf numFmtId="0" fontId="11" fillId="0" borderId="26" xfId="0" applyFont="1" applyFill="1" applyBorder="1">
      <alignment vertical="center"/>
    </xf>
    <xf numFmtId="0" fontId="11" fillId="0" borderId="31" xfId="0" applyFont="1" applyFill="1" applyBorder="1">
      <alignment vertical="center"/>
    </xf>
    <xf numFmtId="0" fontId="11" fillId="0" borderId="32" xfId="0" applyFont="1" applyBorder="1">
      <alignment vertical="center"/>
    </xf>
    <xf numFmtId="0" fontId="31" fillId="0" borderId="0" xfId="0" applyFont="1" applyFill="1" applyBorder="1" applyAlignment="1">
      <alignment vertical="center"/>
    </xf>
    <xf numFmtId="0" fontId="31" fillId="0" borderId="0" xfId="0" applyFont="1" applyFill="1" applyBorder="1" applyAlignment="1"/>
    <xf numFmtId="0" fontId="31" fillId="0" borderId="0" xfId="0" applyFont="1" applyAlignment="1"/>
    <xf numFmtId="0" fontId="31" fillId="0" borderId="0" xfId="0" applyFont="1" applyFill="1" applyAlignment="1">
      <alignment horizontal="right" vertical="top"/>
    </xf>
    <xf numFmtId="0" fontId="52" fillId="0" borderId="0" xfId="0" applyFont="1" applyFill="1" applyAlignment="1">
      <alignment vertical="center"/>
    </xf>
    <xf numFmtId="0" fontId="31" fillId="0" borderId="0" xfId="0" applyFont="1" applyFill="1" applyBorder="1" applyAlignment="1">
      <alignment horizontal="left" vertical="top" wrapText="1"/>
    </xf>
    <xf numFmtId="0" fontId="31" fillId="0" borderId="0" xfId="0" applyFont="1" applyAlignment="1">
      <alignment horizontal="left" vertical="top" wrapText="1"/>
    </xf>
    <xf numFmtId="0" fontId="0" fillId="0" borderId="18" xfId="0" applyFont="1" applyFill="1" applyBorder="1" applyAlignment="1">
      <alignment vertical="center"/>
    </xf>
    <xf numFmtId="0" fontId="11" fillId="0" borderId="36" xfId="0" applyFont="1" applyFill="1" applyBorder="1" applyAlignment="1">
      <alignment vertical="center"/>
    </xf>
    <xf numFmtId="0" fontId="11" fillId="26" borderId="21" xfId="0" applyFont="1" applyFill="1" applyBorder="1" applyAlignment="1">
      <alignment vertical="center"/>
    </xf>
    <xf numFmtId="0" fontId="11" fillId="0" borderId="0" xfId="0" applyFont="1" applyFill="1" applyBorder="1" applyAlignment="1" applyProtection="1">
      <alignment vertical="center"/>
      <protection locked="0"/>
    </xf>
    <xf numFmtId="0" fontId="11" fillId="26" borderId="0" xfId="0" applyFont="1" applyFill="1" applyBorder="1" applyAlignment="1">
      <alignment vertical="center"/>
    </xf>
    <xf numFmtId="0" fontId="11" fillId="0" borderId="18" xfId="0" applyFont="1" applyFill="1" applyBorder="1" applyAlignment="1">
      <alignment vertical="center"/>
    </xf>
    <xf numFmtId="0" fontId="11" fillId="0" borderId="18" xfId="0" applyFont="1" applyFill="1" applyBorder="1" applyAlignment="1" applyProtection="1">
      <alignment horizontal="center" vertical="center"/>
      <protection locked="0"/>
    </xf>
    <xf numFmtId="0" fontId="11" fillId="0" borderId="18" xfId="0"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26" borderId="14" xfId="0" applyFont="1" applyFill="1" applyBorder="1" applyAlignment="1">
      <alignment vertical="center"/>
    </xf>
    <xf numFmtId="0" fontId="0" fillId="26" borderId="21" xfId="0" applyFont="1" applyFill="1" applyBorder="1" applyAlignment="1">
      <alignment vertical="center"/>
    </xf>
    <xf numFmtId="0" fontId="11" fillId="26" borderId="21" xfId="0" applyFont="1" applyFill="1" applyBorder="1" applyAlignment="1" applyProtection="1">
      <alignment horizontal="center" vertical="center"/>
      <protection locked="0"/>
    </xf>
    <xf numFmtId="0" fontId="31" fillId="26" borderId="15" xfId="0" applyFont="1" applyFill="1" applyBorder="1" applyAlignment="1">
      <alignment vertical="center"/>
    </xf>
    <xf numFmtId="0" fontId="30" fillId="0" borderId="0" xfId="0" applyFont="1" applyFill="1" applyAlignment="1">
      <alignment vertical="center"/>
    </xf>
    <xf numFmtId="0" fontId="30" fillId="26" borderId="139" xfId="0" applyFont="1" applyFill="1" applyBorder="1" applyAlignment="1">
      <alignment vertical="center"/>
    </xf>
    <xf numFmtId="0" fontId="30" fillId="0" borderId="139" xfId="0" applyFont="1" applyBorder="1" applyAlignment="1">
      <alignment vertical="center"/>
    </xf>
    <xf numFmtId="0" fontId="30" fillId="26" borderId="140" xfId="0" applyFont="1" applyFill="1" applyBorder="1">
      <alignment vertical="center"/>
    </xf>
    <xf numFmtId="0" fontId="30" fillId="26" borderId="71" xfId="0" applyFont="1" applyFill="1" applyBorder="1" applyAlignment="1">
      <alignment vertical="center"/>
    </xf>
    <xf numFmtId="0" fontId="30" fillId="26" borderId="54" xfId="0" applyFont="1" applyFill="1" applyBorder="1" applyAlignment="1">
      <alignment vertical="center"/>
    </xf>
    <xf numFmtId="0" fontId="11" fillId="26" borderId="54" xfId="0" applyFont="1" applyFill="1" applyBorder="1" applyAlignment="1">
      <alignment vertical="center"/>
    </xf>
    <xf numFmtId="0" fontId="11" fillId="26" borderId="57" xfId="0" applyFont="1" applyFill="1" applyBorder="1" applyAlignment="1">
      <alignment vertical="center"/>
    </xf>
    <xf numFmtId="0" fontId="30" fillId="26" borderId="138" xfId="0" applyFont="1" applyFill="1" applyBorder="1" applyAlignment="1">
      <alignment vertical="center"/>
    </xf>
    <xf numFmtId="0" fontId="30" fillId="0" borderId="138" xfId="0" applyFont="1" applyBorder="1" applyAlignment="1">
      <alignment vertical="center"/>
    </xf>
    <xf numFmtId="0" fontId="30" fillId="26" borderId="141" xfId="0" applyFont="1" applyFill="1" applyBorder="1">
      <alignment vertical="center"/>
    </xf>
    <xf numFmtId="0" fontId="30" fillId="26" borderId="98" xfId="0" applyFont="1" applyFill="1" applyBorder="1" applyAlignment="1">
      <alignment vertical="center"/>
    </xf>
    <xf numFmtId="0" fontId="30" fillId="26" borderId="77" xfId="0" applyFont="1" applyFill="1" applyBorder="1" applyAlignment="1">
      <alignment vertical="center"/>
    </xf>
    <xf numFmtId="0" fontId="11" fillId="26" borderId="77" xfId="0" applyFont="1" applyFill="1" applyBorder="1" applyAlignment="1">
      <alignment vertical="center"/>
    </xf>
    <xf numFmtId="0" fontId="30" fillId="26" borderId="0" xfId="0" applyFont="1" applyFill="1" applyBorder="1" applyAlignment="1">
      <alignment vertical="center"/>
    </xf>
    <xf numFmtId="0" fontId="0" fillId="25" borderId="73" xfId="0" applyFont="1" applyFill="1" applyBorder="1">
      <alignment vertical="center"/>
    </xf>
    <xf numFmtId="0" fontId="30" fillId="26" borderId="74" xfId="0" applyFont="1" applyFill="1" applyBorder="1" applyAlignment="1">
      <alignment vertical="center"/>
    </xf>
    <xf numFmtId="0" fontId="11" fillId="26" borderId="74" xfId="0" applyFont="1" applyFill="1" applyBorder="1" applyAlignment="1">
      <alignment vertical="center"/>
    </xf>
    <xf numFmtId="0" fontId="30" fillId="26" borderId="16" xfId="0" applyFont="1" applyFill="1" applyBorder="1" applyAlignment="1">
      <alignment vertical="center"/>
    </xf>
    <xf numFmtId="0" fontId="0" fillId="0" borderId="12" xfId="0" applyFont="1" applyBorder="1">
      <alignment vertical="center"/>
    </xf>
    <xf numFmtId="0" fontId="31" fillId="0" borderId="11" xfId="0" applyFont="1" applyBorder="1">
      <alignment vertical="center"/>
    </xf>
    <xf numFmtId="0" fontId="31" fillId="0" borderId="10" xfId="0" applyFont="1" applyBorder="1" applyAlignment="1">
      <alignment horizontal="center" vertical="center"/>
    </xf>
    <xf numFmtId="0" fontId="31" fillId="0" borderId="36" xfId="0" applyFont="1" applyBorder="1" applyAlignment="1">
      <alignment horizontal="center" vertical="center"/>
    </xf>
    <xf numFmtId="0" fontId="31" fillId="0" borderId="10" xfId="0" applyFont="1" applyFill="1" applyBorder="1" applyAlignment="1">
      <alignment horizontal="center" vertical="center"/>
    </xf>
    <xf numFmtId="0" fontId="31" fillId="0" borderId="21" xfId="0" applyFont="1" applyBorder="1">
      <alignment vertical="center"/>
    </xf>
    <xf numFmtId="0" fontId="31" fillId="0" borderId="14" xfId="0" applyFont="1" applyBorder="1" applyAlignment="1">
      <alignment horizontal="center" vertical="center"/>
    </xf>
    <xf numFmtId="0" fontId="31" fillId="0" borderId="15" xfId="0" applyFont="1" applyBorder="1">
      <alignment vertical="center"/>
    </xf>
    <xf numFmtId="0" fontId="31" fillId="0" borderId="76" xfId="0" applyFont="1" applyFill="1" applyBorder="1">
      <alignment vertical="center"/>
    </xf>
    <xf numFmtId="176" fontId="31" fillId="26" borderId="77" xfId="0" applyNumberFormat="1" applyFont="1" applyFill="1" applyBorder="1" applyAlignment="1">
      <alignment vertical="center"/>
    </xf>
    <xf numFmtId="0" fontId="31" fillId="26" borderId="77" xfId="0" applyFont="1" applyFill="1" applyBorder="1" applyAlignment="1">
      <alignment vertical="center"/>
    </xf>
    <xf numFmtId="176" fontId="31" fillId="26" borderId="33" xfId="0" applyNumberFormat="1" applyFont="1" applyFill="1" applyBorder="1" applyAlignment="1">
      <alignment vertical="center"/>
    </xf>
    <xf numFmtId="176" fontId="31" fillId="26" borderId="0" xfId="0" applyNumberFormat="1" applyFont="1" applyFill="1" applyBorder="1" applyAlignment="1">
      <alignment vertical="center"/>
    </xf>
    <xf numFmtId="0" fontId="31" fillId="26" borderId="16" xfId="0" applyFont="1" applyFill="1" applyBorder="1" applyAlignment="1">
      <alignment vertical="center"/>
    </xf>
    <xf numFmtId="0" fontId="31" fillId="0" borderId="13" xfId="0" applyFont="1" applyBorder="1">
      <alignment vertical="center"/>
    </xf>
    <xf numFmtId="177" fontId="31" fillId="0" borderId="13" xfId="0" applyNumberFormat="1" applyFont="1" applyBorder="1">
      <alignment vertical="center"/>
    </xf>
    <xf numFmtId="177" fontId="31" fillId="0" borderId="21" xfId="0" applyNumberFormat="1" applyFont="1" applyBorder="1">
      <alignment vertical="center"/>
    </xf>
    <xf numFmtId="38" fontId="31" fillId="0" borderId="13" xfId="34" applyFont="1" applyFill="1" applyBorder="1">
      <alignment vertical="center"/>
    </xf>
    <xf numFmtId="0" fontId="31" fillId="0" borderId="14" xfId="0" applyFont="1" applyBorder="1">
      <alignment vertical="center"/>
    </xf>
    <xf numFmtId="0" fontId="30" fillId="26" borderId="82" xfId="0" applyFont="1" applyFill="1" applyBorder="1" applyAlignment="1">
      <alignment vertical="center"/>
    </xf>
    <xf numFmtId="0" fontId="31" fillId="0" borderId="92" xfId="0" applyFont="1" applyBorder="1">
      <alignment vertical="center"/>
    </xf>
    <xf numFmtId="0" fontId="31" fillId="0" borderId="86" xfId="0" applyFont="1" applyBorder="1">
      <alignment vertical="center"/>
    </xf>
    <xf numFmtId="177" fontId="31" fillId="0" borderId="110" xfId="0" applyNumberFormat="1" applyFont="1" applyBorder="1">
      <alignment vertical="center"/>
    </xf>
    <xf numFmtId="177" fontId="31" fillId="0" borderId="74" xfId="0" applyNumberFormat="1" applyFont="1" applyBorder="1">
      <alignment vertical="center"/>
    </xf>
    <xf numFmtId="177" fontId="31" fillId="0" borderId="18" xfId="0" applyNumberFormat="1" applyFont="1" applyBorder="1">
      <alignment vertical="center"/>
    </xf>
    <xf numFmtId="38" fontId="31" fillId="0" borderId="92" xfId="34" applyFont="1" applyFill="1" applyBorder="1">
      <alignment vertical="center"/>
    </xf>
    <xf numFmtId="0" fontId="31" fillId="0" borderId="18" xfId="0" applyFont="1" applyBorder="1" applyAlignment="1">
      <alignment horizontal="right" vertical="center"/>
    </xf>
    <xf numFmtId="0" fontId="31" fillId="0" borderId="17" xfId="0" applyFont="1" applyBorder="1">
      <alignment vertical="center"/>
    </xf>
    <xf numFmtId="0" fontId="31" fillId="0" borderId="18" xfId="0" applyFont="1" applyBorder="1">
      <alignment vertical="center"/>
    </xf>
    <xf numFmtId="0" fontId="31" fillId="0" borderId="19" xfId="0" applyFont="1" applyBorder="1">
      <alignment vertical="center"/>
    </xf>
    <xf numFmtId="176" fontId="31" fillId="26" borderId="98" xfId="0" applyNumberFormat="1" applyFont="1" applyFill="1" applyBorder="1" applyAlignment="1">
      <alignment vertical="center"/>
    </xf>
    <xf numFmtId="0" fontId="31" fillId="26" borderId="83" xfId="0" applyFont="1" applyFill="1" applyBorder="1" applyAlignment="1">
      <alignment vertical="center"/>
    </xf>
    <xf numFmtId="0" fontId="31" fillId="0" borderId="101" xfId="0" applyFont="1" applyBorder="1">
      <alignment vertical="center"/>
    </xf>
    <xf numFmtId="0" fontId="31" fillId="25" borderId="113" xfId="0" applyFont="1" applyFill="1" applyBorder="1">
      <alignment vertical="center"/>
    </xf>
    <xf numFmtId="0" fontId="31" fillId="25" borderId="32" xfId="0" applyFont="1" applyFill="1" applyBorder="1">
      <alignment vertical="center"/>
    </xf>
    <xf numFmtId="0" fontId="31" fillId="0" borderId="65" xfId="0" applyFont="1" applyBorder="1">
      <alignment vertical="center"/>
    </xf>
    <xf numFmtId="0" fontId="53" fillId="0" borderId="21" xfId="0" applyFont="1" applyBorder="1">
      <alignment vertical="center"/>
    </xf>
    <xf numFmtId="0" fontId="31" fillId="32" borderId="21" xfId="0" applyFont="1" applyFill="1" applyBorder="1">
      <alignment vertical="center"/>
    </xf>
    <xf numFmtId="0" fontId="31" fillId="32" borderId="15" xfId="0" applyFont="1" applyFill="1" applyBorder="1">
      <alignment vertical="center"/>
    </xf>
    <xf numFmtId="0" fontId="30" fillId="26" borderId="16" xfId="0" applyFont="1" applyFill="1" applyBorder="1">
      <alignment vertical="center"/>
    </xf>
    <xf numFmtId="0" fontId="31" fillId="0" borderId="100" xfId="0" applyFont="1" applyBorder="1">
      <alignment vertical="center"/>
    </xf>
    <xf numFmtId="0" fontId="31" fillId="0" borderId="84" xfId="0" applyFont="1" applyBorder="1">
      <alignment vertical="center"/>
    </xf>
    <xf numFmtId="177" fontId="31" fillId="0" borderId="84" xfId="0" applyNumberFormat="1" applyFont="1" applyBorder="1">
      <alignment vertical="center"/>
    </xf>
    <xf numFmtId="177" fontId="31" fillId="0" borderId="77" xfId="0" applyNumberFormat="1" applyFont="1" applyBorder="1">
      <alignment vertical="center"/>
    </xf>
    <xf numFmtId="0" fontId="31" fillId="0" borderId="0" xfId="0" applyFont="1">
      <alignment vertical="center"/>
    </xf>
    <xf numFmtId="38" fontId="31" fillId="0" borderId="100" xfId="34" applyFont="1" applyFill="1" applyBorder="1">
      <alignment vertical="center"/>
    </xf>
    <xf numFmtId="0" fontId="31" fillId="0" borderId="33" xfId="0" applyFont="1" applyBorder="1">
      <alignment vertical="center"/>
    </xf>
    <xf numFmtId="0" fontId="53" fillId="0" borderId="0" xfId="0" applyFont="1">
      <alignment vertical="center"/>
    </xf>
    <xf numFmtId="0" fontId="31" fillId="0" borderId="16" xfId="0" applyFont="1" applyBorder="1">
      <alignment vertical="center"/>
    </xf>
    <xf numFmtId="0" fontId="11" fillId="0" borderId="100" xfId="0" applyFont="1" applyFill="1" applyBorder="1" applyAlignment="1">
      <alignment horizontal="center" vertical="center"/>
    </xf>
    <xf numFmtId="0" fontId="31" fillId="26" borderId="0" xfId="0" applyFont="1" applyFill="1" applyBorder="1" applyAlignment="1">
      <alignment vertical="center"/>
    </xf>
    <xf numFmtId="0" fontId="31" fillId="26" borderId="83" xfId="0" applyFont="1" applyFill="1" applyBorder="1">
      <alignment vertical="center"/>
    </xf>
    <xf numFmtId="177" fontId="31" fillId="0" borderId="100" xfId="0" applyNumberFormat="1" applyFont="1" applyBorder="1">
      <alignment vertical="center"/>
    </xf>
    <xf numFmtId="177" fontId="31" fillId="0" borderId="0" xfId="0" applyNumberFormat="1" applyFont="1">
      <alignment vertical="center"/>
    </xf>
    <xf numFmtId="0" fontId="53" fillId="0" borderId="18" xfId="0" applyFont="1" applyBorder="1">
      <alignment vertical="center"/>
    </xf>
    <xf numFmtId="0" fontId="30" fillId="0" borderId="0" xfId="0" applyFont="1" applyFill="1" applyBorder="1" applyAlignment="1">
      <alignment vertical="center"/>
    </xf>
    <xf numFmtId="0" fontId="31" fillId="25" borderId="31" xfId="0" applyFont="1" applyFill="1" applyBorder="1">
      <alignment vertical="center"/>
    </xf>
    <xf numFmtId="0" fontId="31" fillId="25" borderId="115" xfId="0" applyFont="1" applyFill="1" applyBorder="1">
      <alignment vertical="center"/>
    </xf>
    <xf numFmtId="0" fontId="31" fillId="32" borderId="0" xfId="0" applyFont="1" applyFill="1">
      <alignment vertical="center"/>
    </xf>
    <xf numFmtId="0" fontId="31" fillId="32" borderId="16" xfId="0" applyFont="1" applyFill="1" applyBorder="1">
      <alignment vertical="center"/>
    </xf>
    <xf numFmtId="0" fontId="31" fillId="0" borderId="41" xfId="0" applyFont="1" applyFill="1" applyBorder="1">
      <alignment vertical="center"/>
    </xf>
    <xf numFmtId="176" fontId="31" fillId="26" borderId="18" xfId="0" applyNumberFormat="1" applyFont="1" applyFill="1" applyBorder="1" applyAlignment="1">
      <alignment vertical="center"/>
    </xf>
    <xf numFmtId="0" fontId="31" fillId="26" borderId="18" xfId="0" applyFont="1" applyFill="1" applyBorder="1" applyAlignment="1">
      <alignment vertical="center"/>
    </xf>
    <xf numFmtId="176" fontId="31" fillId="26" borderId="17" xfId="0" applyNumberFormat="1" applyFont="1" applyFill="1" applyBorder="1" applyAlignment="1">
      <alignment vertical="center"/>
    </xf>
    <xf numFmtId="0" fontId="31" fillId="26" borderId="19" xfId="0" applyFont="1" applyFill="1" applyBorder="1" applyAlignment="1">
      <alignment vertical="center"/>
    </xf>
    <xf numFmtId="0" fontId="31" fillId="26" borderId="19" xfId="0" applyFont="1" applyFill="1" applyBorder="1">
      <alignment vertical="center"/>
    </xf>
    <xf numFmtId="0" fontId="11" fillId="0" borderId="100" xfId="0" applyFont="1" applyBorder="1">
      <alignment vertical="center"/>
    </xf>
    <xf numFmtId="0" fontId="31" fillId="0" borderId="85" xfId="0" applyFont="1" applyBorder="1">
      <alignment vertical="center"/>
    </xf>
    <xf numFmtId="38" fontId="31" fillId="0" borderId="0" xfId="34" applyFont="1">
      <alignment vertical="center"/>
    </xf>
    <xf numFmtId="0" fontId="0" fillId="0" borderId="100" xfId="0" applyFont="1" applyBorder="1" applyAlignment="1">
      <alignment horizontal="left" vertical="center"/>
    </xf>
    <xf numFmtId="0" fontId="30" fillId="26" borderId="14" xfId="0" applyFont="1" applyFill="1" applyBorder="1" applyAlignment="1">
      <alignment vertical="center"/>
    </xf>
    <xf numFmtId="0" fontId="30" fillId="26" borderId="21" xfId="0" applyFont="1" applyFill="1" applyBorder="1" applyAlignment="1">
      <alignment vertical="center"/>
    </xf>
    <xf numFmtId="176" fontId="10" fillId="26" borderId="39" xfId="0" applyNumberFormat="1" applyFont="1" applyFill="1" applyBorder="1" applyAlignment="1" applyProtection="1">
      <alignment vertical="center"/>
      <protection locked="0"/>
    </xf>
    <xf numFmtId="0" fontId="30" fillId="0" borderId="21" xfId="0" applyFont="1" applyFill="1" applyBorder="1" applyAlignment="1">
      <alignment vertical="center"/>
    </xf>
    <xf numFmtId="0" fontId="11" fillId="0" borderId="21" xfId="0" applyFont="1" applyFill="1" applyBorder="1" applyAlignment="1">
      <alignment vertical="center"/>
    </xf>
    <xf numFmtId="0" fontId="10" fillId="0" borderId="21" xfId="0" applyFont="1" applyFill="1" applyBorder="1" applyAlignment="1" applyProtection="1">
      <alignment vertical="center"/>
      <protection locked="0"/>
    </xf>
    <xf numFmtId="0" fontId="11" fillId="0" borderId="21" xfId="0" applyFont="1" applyFill="1" applyBorder="1" applyAlignment="1">
      <alignment horizontal="center" vertical="center"/>
    </xf>
    <xf numFmtId="0" fontId="11" fillId="0" borderId="15" xfId="0" applyFont="1" applyBorder="1" applyAlignment="1">
      <alignment horizontal="center" vertical="center"/>
    </xf>
    <xf numFmtId="0" fontId="11" fillId="0" borderId="92" xfId="0" applyFont="1" applyBorder="1">
      <alignment vertical="center"/>
    </xf>
    <xf numFmtId="177" fontId="31" fillId="0" borderId="92" xfId="0" applyNumberFormat="1" applyFont="1" applyBorder="1">
      <alignment vertical="center"/>
    </xf>
    <xf numFmtId="38" fontId="31" fillId="0" borderId="18" xfId="34" applyFont="1" applyBorder="1">
      <alignment vertical="center"/>
    </xf>
    <xf numFmtId="0" fontId="0" fillId="0" borderId="33" xfId="0" applyFont="1" applyBorder="1" applyAlignment="1">
      <alignment horizontal="left" vertical="center"/>
    </xf>
    <xf numFmtId="0" fontId="30" fillId="26" borderId="33" xfId="0" applyFont="1" applyFill="1" applyBorder="1" applyAlignment="1">
      <alignment vertical="center"/>
    </xf>
    <xf numFmtId="0" fontId="11" fillId="0" borderId="16" xfId="0" applyFont="1" applyFill="1" applyBorder="1" applyAlignment="1">
      <alignment horizontal="center" vertical="center"/>
    </xf>
    <xf numFmtId="0" fontId="11" fillId="0" borderId="0" xfId="0" applyFont="1" applyFill="1" applyBorder="1">
      <alignment vertical="center"/>
    </xf>
    <xf numFmtId="177" fontId="31" fillId="0" borderId="0" xfId="0" applyNumberFormat="1" applyFont="1" applyFill="1" applyBorder="1">
      <alignment vertical="center"/>
    </xf>
    <xf numFmtId="180" fontId="31" fillId="0" borderId="0" xfId="0" applyNumberFormat="1" applyFont="1" applyFill="1" applyBorder="1">
      <alignment vertical="center"/>
    </xf>
    <xf numFmtId="0" fontId="0" fillId="0" borderId="17" xfId="0" applyFont="1" applyBorder="1" applyAlignment="1">
      <alignment horizontal="left" vertical="center"/>
    </xf>
    <xf numFmtId="0" fontId="30" fillId="26" borderId="17" xfId="0" applyFont="1" applyFill="1" applyBorder="1" applyAlignment="1">
      <alignment vertical="center"/>
    </xf>
    <xf numFmtId="0" fontId="31" fillId="26" borderId="18" xfId="0" applyFont="1" applyFill="1" applyBorder="1" applyAlignment="1" applyProtection="1">
      <alignment vertical="center"/>
      <protection locked="0"/>
    </xf>
    <xf numFmtId="0" fontId="30" fillId="26" borderId="18" xfId="0" applyFont="1" applyFill="1" applyBorder="1" applyAlignment="1" applyProtection="1">
      <alignment vertical="top"/>
      <protection locked="0"/>
    </xf>
    <xf numFmtId="0" fontId="30" fillId="26" borderId="16" xfId="0" applyFont="1" applyFill="1" applyBorder="1" applyAlignment="1" applyProtection="1">
      <alignment vertical="center"/>
      <protection locked="0"/>
    </xf>
    <xf numFmtId="0" fontId="11" fillId="0" borderId="36"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32" xfId="0" applyFont="1" applyFill="1" applyBorder="1">
      <alignment vertical="center"/>
    </xf>
    <xf numFmtId="0" fontId="31" fillId="0" borderId="21" xfId="0" applyFont="1" applyFill="1" applyBorder="1" applyAlignment="1">
      <alignment vertical="center"/>
    </xf>
    <xf numFmtId="0" fontId="31" fillId="0" borderId="21" xfId="0" applyFont="1" applyFill="1" applyBorder="1" applyAlignment="1"/>
    <xf numFmtId="0" fontId="31" fillId="0" borderId="0" xfId="0" applyFont="1" applyFill="1" applyBorder="1" applyAlignment="1">
      <alignment horizontal="right" vertical="center"/>
    </xf>
    <xf numFmtId="0" fontId="31" fillId="0" borderId="0" xfId="0" applyFont="1" applyFill="1" applyBorder="1" applyAlignment="1">
      <alignment horizontal="right" vertical="top"/>
    </xf>
    <xf numFmtId="0" fontId="11" fillId="0" borderId="0" xfId="0" applyFont="1" applyFill="1" applyBorder="1" applyAlignment="1">
      <alignment horizontal="left" vertical="center"/>
    </xf>
    <xf numFmtId="0" fontId="11" fillId="0" borderId="0" xfId="0" applyFont="1" applyFill="1" applyBorder="1" applyAlignment="1" applyProtection="1">
      <alignment horizontal="center" vertical="center"/>
      <protection locked="0"/>
    </xf>
    <xf numFmtId="0" fontId="30" fillId="0" borderId="0" xfId="0" applyFont="1" applyFill="1" applyBorder="1" applyAlignment="1">
      <alignment vertical="center" wrapText="1"/>
    </xf>
    <xf numFmtId="0" fontId="32" fillId="0" borderId="18" xfId="0" applyFont="1" applyFill="1" applyBorder="1" applyAlignment="1">
      <alignment vertical="center"/>
    </xf>
    <xf numFmtId="0" fontId="30" fillId="0" borderId="18" xfId="0" applyFont="1" applyFill="1" applyBorder="1" applyAlignment="1">
      <alignment vertical="center"/>
    </xf>
    <xf numFmtId="0" fontId="30" fillId="0" borderId="18" xfId="0" applyFont="1" applyFill="1" applyBorder="1" applyAlignment="1">
      <alignment vertical="center" wrapText="1"/>
    </xf>
    <xf numFmtId="0" fontId="11" fillId="28" borderId="12" xfId="0" applyFont="1" applyFill="1" applyBorder="1" applyAlignment="1" applyProtection="1">
      <alignment vertical="center"/>
      <protection locked="0"/>
    </xf>
    <xf numFmtId="0" fontId="31" fillId="0" borderId="18" xfId="0" applyFont="1" applyFill="1" applyBorder="1" applyAlignment="1" applyProtection="1">
      <alignment vertical="center"/>
      <protection locked="0"/>
    </xf>
    <xf numFmtId="0" fontId="11" fillId="28" borderId="36" xfId="0"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11" xfId="0" applyFont="1" applyBorder="1" applyProtection="1">
      <alignment vertical="center"/>
      <protection locked="0"/>
    </xf>
    <xf numFmtId="0" fontId="30" fillId="0" borderId="14" xfId="0" applyFont="1" applyFill="1" applyBorder="1" applyAlignment="1" applyProtection="1">
      <alignment vertical="center"/>
      <protection locked="0"/>
    </xf>
    <xf numFmtId="0" fontId="31" fillId="0" borderId="21"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11" fillId="0" borderId="15" xfId="0" applyFont="1" applyBorder="1" applyProtection="1">
      <alignment vertical="center"/>
      <protection locked="0"/>
    </xf>
    <xf numFmtId="0" fontId="11" fillId="28" borderId="33"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1" fillId="0" borderId="16" xfId="0" applyFont="1" applyBorder="1" applyProtection="1">
      <alignment vertical="center"/>
      <protection locked="0"/>
    </xf>
    <xf numFmtId="0" fontId="30" fillId="0" borderId="107"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0" fontId="30" fillId="0" borderId="16" xfId="0" applyFont="1" applyBorder="1" applyProtection="1">
      <alignment vertical="center"/>
      <protection locked="0"/>
    </xf>
    <xf numFmtId="0" fontId="31" fillId="0" borderId="33" xfId="0" applyFont="1" applyFill="1" applyBorder="1" applyAlignment="1" applyProtection="1">
      <alignment vertical="center"/>
      <protection locked="0"/>
    </xf>
    <xf numFmtId="0" fontId="11" fillId="0" borderId="16" xfId="0" applyFont="1" applyBorder="1" applyProtection="1">
      <alignment vertical="center"/>
      <protection locked="0"/>
    </xf>
    <xf numFmtId="0" fontId="30" fillId="0" borderId="17" xfId="0" applyFont="1" applyFill="1" applyBorder="1" applyAlignment="1" applyProtection="1">
      <alignment horizontal="left" vertical="center"/>
      <protection locked="0"/>
    </xf>
    <xf numFmtId="0" fontId="31" fillId="0" borderId="31"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31" fillId="0" borderId="31" xfId="0" applyFont="1" applyFill="1" applyBorder="1" applyAlignment="1" applyProtection="1">
      <alignment horizontal="left" vertical="center"/>
      <protection locked="0"/>
    </xf>
    <xf numFmtId="0" fontId="11" fillId="0" borderId="32" xfId="0" applyFont="1" applyBorder="1" applyAlignment="1" applyProtection="1">
      <alignment horizontal="center" vertical="center"/>
      <protection locked="0"/>
    </xf>
    <xf numFmtId="0" fontId="30" fillId="0" borderId="0" xfId="0" applyFont="1" applyFill="1" applyBorder="1" applyAlignment="1">
      <alignment horizontal="left" vertical="center" wrapText="1"/>
    </xf>
    <xf numFmtId="0" fontId="30"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34" fillId="0" borderId="0" xfId="0" applyFont="1" applyFill="1" applyBorder="1" applyAlignment="1">
      <alignment horizontal="left" vertical="center"/>
    </xf>
    <xf numFmtId="0" fontId="11" fillId="25" borderId="18" xfId="0" applyFont="1" applyFill="1" applyBorder="1" applyAlignment="1" applyProtection="1">
      <alignment vertical="center"/>
      <protection locked="0"/>
    </xf>
    <xf numFmtId="0" fontId="11" fillId="0" borderId="19" xfId="0" applyFont="1" applyBorder="1" applyProtection="1">
      <alignment vertical="center"/>
      <protection locked="0"/>
    </xf>
    <xf numFmtId="0" fontId="11" fillId="25" borderId="33" xfId="0" applyFont="1" applyFill="1" applyBorder="1" applyAlignment="1" applyProtection="1">
      <alignment vertical="center"/>
      <protection locked="0"/>
    </xf>
    <xf numFmtId="0" fontId="31" fillId="0" borderId="0" xfId="0" applyFont="1" applyFill="1" applyBorder="1" applyAlignment="1" applyProtection="1">
      <alignment vertical="center" wrapText="1"/>
      <protection locked="0"/>
    </xf>
    <xf numFmtId="0" fontId="11" fillId="0" borderId="97" xfId="0" applyFont="1" applyFill="1" applyBorder="1" applyAlignment="1" applyProtection="1">
      <alignment horizontal="center" vertical="center"/>
      <protection locked="0"/>
    </xf>
    <xf numFmtId="0" fontId="32" fillId="0" borderId="0" xfId="0" applyFont="1" applyFill="1" applyBorder="1" applyAlignment="1">
      <alignment vertical="center"/>
    </xf>
    <xf numFmtId="0" fontId="11" fillId="0" borderId="0" xfId="0" applyFont="1" applyAlignment="1">
      <alignment horizontal="center" vertical="center"/>
    </xf>
    <xf numFmtId="49" fontId="33"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4" fillId="0" borderId="42" xfId="0" applyFont="1" applyFill="1" applyBorder="1" applyAlignment="1">
      <alignment vertical="center"/>
    </xf>
    <xf numFmtId="0" fontId="32" fillId="0" borderId="47" xfId="0" applyFont="1" applyFill="1" applyBorder="1" applyAlignment="1">
      <alignment vertical="center"/>
    </xf>
    <xf numFmtId="0" fontId="32" fillId="0" borderId="21" xfId="0" applyFont="1" applyFill="1" applyBorder="1" applyAlignment="1">
      <alignment vertical="center"/>
    </xf>
    <xf numFmtId="0" fontId="31" fillId="0" borderId="26" xfId="0" applyFont="1" applyFill="1" applyBorder="1" applyAlignment="1">
      <alignment vertical="center"/>
    </xf>
    <xf numFmtId="0" fontId="31" fillId="0" borderId="31" xfId="0" applyFont="1" applyFill="1" applyBorder="1" applyAlignment="1">
      <alignment vertical="center"/>
    </xf>
    <xf numFmtId="0" fontId="11" fillId="28" borderId="31" xfId="0" applyFont="1" applyFill="1" applyBorder="1" applyAlignment="1">
      <alignment vertical="center"/>
    </xf>
    <xf numFmtId="0" fontId="30" fillId="0" borderId="31" xfId="0" applyFont="1" applyFill="1" applyBorder="1" applyAlignment="1">
      <alignment vertical="center"/>
    </xf>
    <xf numFmtId="0" fontId="11" fillId="0" borderId="31" xfId="0" applyFont="1" applyFill="1" applyBorder="1" applyAlignment="1">
      <alignment vertical="center"/>
    </xf>
    <xf numFmtId="0" fontId="11" fillId="28" borderId="31" xfId="0" applyFont="1" applyFill="1" applyBorder="1">
      <alignment vertical="center"/>
    </xf>
    <xf numFmtId="0" fontId="30" fillId="26" borderId="31" xfId="0" applyFont="1" applyFill="1" applyBorder="1" applyAlignment="1">
      <alignment vertical="center"/>
    </xf>
    <xf numFmtId="0" fontId="31" fillId="0" borderId="32" xfId="0" applyFont="1" applyBorder="1">
      <alignment vertical="center"/>
    </xf>
    <xf numFmtId="0" fontId="32" fillId="0" borderId="33" xfId="0" applyFont="1" applyFill="1" applyBorder="1" applyAlignment="1">
      <alignment vertical="center"/>
    </xf>
    <xf numFmtId="0" fontId="30" fillId="0" borderId="42" xfId="0" applyFont="1" applyFill="1" applyBorder="1" applyAlignment="1">
      <alignment horizontal="center" vertical="center"/>
    </xf>
    <xf numFmtId="176" fontId="30" fillId="0" borderId="0" xfId="0" applyNumberFormat="1" applyFont="1" applyFill="1" applyBorder="1" applyAlignment="1">
      <alignment vertical="center" wrapText="1"/>
    </xf>
    <xf numFmtId="0" fontId="31" fillId="0" borderId="0" xfId="0" applyFont="1" applyAlignment="1">
      <alignment vertical="center" wrapText="1"/>
    </xf>
    <xf numFmtId="0" fontId="31" fillId="0" borderId="0" xfId="0" applyFont="1" applyFill="1" applyBorder="1" applyAlignment="1">
      <alignment vertical="center" wrapText="1"/>
    </xf>
    <xf numFmtId="0" fontId="30" fillId="0" borderId="80" xfId="0" applyFont="1" applyFill="1" applyBorder="1" applyAlignment="1">
      <alignment horizontal="center" vertical="center"/>
    </xf>
    <xf numFmtId="0" fontId="30" fillId="0" borderId="54" xfId="0" applyFont="1" applyFill="1" applyBorder="1" applyAlignment="1">
      <alignment vertical="center"/>
    </xf>
    <xf numFmtId="176" fontId="30" fillId="0" borderId="54" xfId="0" applyNumberFormat="1" applyFont="1" applyFill="1" applyBorder="1" applyAlignment="1">
      <alignment vertical="center" wrapText="1"/>
    </xf>
    <xf numFmtId="0" fontId="11" fillId="0" borderId="54" xfId="0" applyFont="1" applyFill="1" applyBorder="1" applyAlignment="1">
      <alignment vertical="center"/>
    </xf>
    <xf numFmtId="0" fontId="11" fillId="0" borderId="54" xfId="0" applyFont="1" applyFill="1" applyBorder="1">
      <alignment vertical="center"/>
    </xf>
    <xf numFmtId="0" fontId="31" fillId="0" borderId="54" xfId="0" applyFont="1" applyFill="1" applyBorder="1" applyAlignment="1">
      <alignment vertical="center"/>
    </xf>
    <xf numFmtId="0" fontId="31" fillId="0" borderId="67" xfId="0" applyFont="1" applyBorder="1">
      <alignment vertical="center"/>
    </xf>
    <xf numFmtId="0" fontId="32" fillId="0" borderId="17" xfId="0" applyFont="1" applyFill="1" applyBorder="1" applyAlignment="1">
      <alignment vertical="center"/>
    </xf>
    <xf numFmtId="0" fontId="30" fillId="0" borderId="17" xfId="0" applyFont="1" applyFill="1" applyBorder="1" applyAlignment="1">
      <alignment horizontal="center" vertical="center"/>
    </xf>
    <xf numFmtId="176" fontId="30" fillId="0" borderId="18" xfId="0" applyNumberFormat="1" applyFont="1" applyFill="1" applyBorder="1" applyAlignment="1">
      <alignment vertical="center" wrapText="1"/>
    </xf>
    <xf numFmtId="0" fontId="31" fillId="0" borderId="18" xfId="0" applyFont="1" applyFill="1" applyBorder="1" applyAlignment="1">
      <alignment vertical="center"/>
    </xf>
    <xf numFmtId="0" fontId="32" fillId="0" borderId="36" xfId="0" applyFont="1" applyFill="1" applyBorder="1" applyAlignment="1">
      <alignment vertical="center"/>
    </xf>
    <xf numFmtId="0" fontId="31" fillId="0" borderId="0" xfId="0" applyFont="1" applyBorder="1">
      <alignment vertical="center"/>
    </xf>
    <xf numFmtId="0" fontId="34" fillId="0" borderId="14" xfId="0" applyFont="1" applyFill="1" applyBorder="1" applyAlignment="1">
      <alignment vertical="center"/>
    </xf>
    <xf numFmtId="0" fontId="34" fillId="0" borderId="36" xfId="0" applyFont="1" applyFill="1" applyBorder="1" applyAlignment="1">
      <alignment vertical="center"/>
    </xf>
    <xf numFmtId="0" fontId="34" fillId="0" borderId="70" xfId="0" applyFont="1" applyFill="1" applyBorder="1" applyAlignment="1">
      <alignment vertical="center"/>
    </xf>
    <xf numFmtId="176" fontId="11" fillId="0" borderId="0" xfId="0" applyNumberFormat="1" applyFont="1">
      <alignment vertical="center"/>
    </xf>
    <xf numFmtId="176" fontId="11"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30" fillId="0" borderId="40" xfId="0" applyFont="1" applyFill="1" applyBorder="1" applyAlignment="1">
      <alignment vertical="center"/>
    </xf>
    <xf numFmtId="0" fontId="60" fillId="28" borderId="58" xfId="0" applyFont="1" applyFill="1" applyBorder="1" applyAlignment="1">
      <alignment horizontal="center" vertical="center"/>
    </xf>
    <xf numFmtId="0" fontId="32" fillId="0" borderId="92" xfId="0" applyFont="1" applyFill="1" applyBorder="1" applyAlignment="1">
      <alignment vertical="center"/>
    </xf>
    <xf numFmtId="0" fontId="30" fillId="0" borderId="147" xfId="0" applyFont="1" applyFill="1" applyBorder="1" applyAlignment="1">
      <alignment horizontal="center" vertical="center"/>
    </xf>
    <xf numFmtId="0" fontId="30" fillId="0" borderId="68" xfId="0" applyFont="1" applyFill="1" applyBorder="1" applyAlignment="1">
      <alignment vertical="center"/>
    </xf>
    <xf numFmtId="0" fontId="30" fillId="0" borderId="68" xfId="0" applyFont="1" applyFill="1" applyBorder="1" applyAlignment="1">
      <alignment vertical="center" wrapText="1"/>
    </xf>
    <xf numFmtId="0" fontId="31" fillId="0" borderId="148" xfId="0" applyFont="1" applyBorder="1">
      <alignment vertical="center"/>
    </xf>
    <xf numFmtId="0" fontId="61" fillId="0" borderId="14" xfId="0" applyFont="1" applyFill="1" applyBorder="1" applyAlignment="1">
      <alignment vertical="center"/>
    </xf>
    <xf numFmtId="0" fontId="61" fillId="0" borderId="21" xfId="0" applyFont="1" applyFill="1" applyBorder="1" applyAlignment="1">
      <alignment vertical="center"/>
    </xf>
    <xf numFmtId="0" fontId="62" fillId="0" borderId="31" xfId="0" applyFont="1" applyFill="1" applyBorder="1" applyAlignment="1">
      <alignment vertical="center"/>
    </xf>
    <xf numFmtId="0" fontId="30" fillId="0" borderId="20" xfId="0" applyFont="1" applyFill="1" applyBorder="1" applyAlignment="1">
      <alignment horizontal="center" vertical="center"/>
    </xf>
    <xf numFmtId="0" fontId="11" fillId="28" borderId="78" xfId="0" applyFont="1" applyFill="1" applyBorder="1" applyAlignment="1">
      <alignment vertical="center"/>
    </xf>
    <xf numFmtId="0" fontId="55" fillId="0" borderId="78" xfId="0" applyFont="1" applyFill="1" applyBorder="1" applyAlignment="1">
      <alignment horizontal="center" vertical="center"/>
    </xf>
    <xf numFmtId="0" fontId="11" fillId="28" borderId="53" xfId="0" applyFont="1" applyFill="1" applyBorder="1" applyAlignment="1">
      <alignment vertical="center"/>
    </xf>
    <xf numFmtId="0" fontId="55" fillId="0" borderId="53" xfId="0" applyFont="1" applyFill="1" applyBorder="1" applyAlignment="1">
      <alignment horizontal="center" vertical="center"/>
    </xf>
    <xf numFmtId="0" fontId="11" fillId="0" borderId="0" xfId="0" applyFont="1" applyBorder="1" applyAlignment="1">
      <alignment vertical="top"/>
    </xf>
    <xf numFmtId="0" fontId="31"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30" fillId="0" borderId="68" xfId="0" applyNumberFormat="1" applyFont="1" applyFill="1" applyBorder="1" applyAlignment="1">
      <alignment vertical="center" wrapText="1"/>
    </xf>
    <xf numFmtId="0" fontId="11" fillId="0" borderId="68" xfId="0" applyFont="1" applyFill="1" applyBorder="1" applyAlignment="1">
      <alignment vertical="center"/>
    </xf>
    <xf numFmtId="0" fontId="31" fillId="0" borderId="68" xfId="0" applyFont="1" applyFill="1" applyBorder="1" applyAlignment="1">
      <alignment vertical="center"/>
    </xf>
    <xf numFmtId="0" fontId="31" fillId="0" borderId="69" xfId="0" applyFont="1" applyBorder="1">
      <alignment vertical="center"/>
    </xf>
    <xf numFmtId="0" fontId="11" fillId="0" borderId="0" xfId="0" applyFont="1" applyBorder="1">
      <alignment vertical="center"/>
    </xf>
    <xf numFmtId="0" fontId="11" fillId="0" borderId="0" xfId="0" applyFont="1" applyFill="1" applyAlignment="1">
      <alignment vertical="top"/>
    </xf>
    <xf numFmtId="0" fontId="31" fillId="26" borderId="57" xfId="0" applyFont="1" applyFill="1" applyBorder="1" applyAlignment="1">
      <alignment vertical="center" wrapText="1"/>
    </xf>
    <xf numFmtId="49" fontId="30" fillId="0" borderId="0" xfId="0" applyNumberFormat="1" applyFont="1" applyFill="1" applyBorder="1" applyAlignment="1">
      <alignment horizontal="left" vertical="center" wrapText="1"/>
    </xf>
    <xf numFmtId="49" fontId="30" fillId="0" borderId="0" xfId="0" applyNumberFormat="1" applyFont="1" applyAlignment="1">
      <alignment horizontal="left" vertical="center" wrapText="1"/>
    </xf>
    <xf numFmtId="49" fontId="30" fillId="0" borderId="0" xfId="0" applyNumberFormat="1" applyFont="1" applyFill="1" applyBorder="1" applyAlignment="1">
      <alignment horizontal="left" vertical="center"/>
    </xf>
    <xf numFmtId="0" fontId="31" fillId="24" borderId="89" xfId="0" applyFont="1" applyFill="1" applyBorder="1" applyAlignment="1">
      <alignment horizontal="center" vertical="center" wrapText="1"/>
    </xf>
    <xf numFmtId="0" fontId="31" fillId="26" borderId="62" xfId="0" applyFont="1" applyFill="1" applyBorder="1" applyAlignment="1">
      <alignment vertical="center"/>
    </xf>
    <xf numFmtId="0" fontId="31" fillId="26" borderId="62" xfId="0" applyFont="1" applyFill="1" applyBorder="1" applyAlignment="1">
      <alignment vertical="center" wrapText="1"/>
    </xf>
    <xf numFmtId="0" fontId="31" fillId="24" borderId="62" xfId="0" applyFont="1" applyFill="1" applyBorder="1" applyAlignment="1">
      <alignment vertical="center"/>
    </xf>
    <xf numFmtId="0" fontId="31" fillId="26" borderId="59" xfId="0" applyFont="1" applyFill="1" applyBorder="1" applyAlignment="1">
      <alignment vertical="center" wrapText="1"/>
    </xf>
    <xf numFmtId="0" fontId="31" fillId="24" borderId="72" xfId="0" applyFont="1" applyFill="1" applyBorder="1" applyAlignment="1">
      <alignment horizontal="center" vertical="center" wrapText="1"/>
    </xf>
    <xf numFmtId="0" fontId="31" fillId="26" borderId="54" xfId="0" applyFont="1" applyFill="1" applyBorder="1" applyAlignment="1">
      <alignment vertical="center" wrapText="1"/>
    </xf>
    <xf numFmtId="0" fontId="31" fillId="26" borderId="54" xfId="0" applyFont="1" applyFill="1" applyBorder="1" applyAlignment="1">
      <alignment vertical="center"/>
    </xf>
    <xf numFmtId="0" fontId="31" fillId="24" borderId="54" xfId="0" applyFont="1" applyFill="1" applyBorder="1" applyAlignment="1">
      <alignment vertical="center"/>
    </xf>
    <xf numFmtId="0" fontId="31" fillId="26" borderId="54" xfId="0" applyFont="1" applyFill="1" applyBorder="1" applyAlignment="1">
      <alignment horizontal="center" vertical="center" wrapText="1"/>
    </xf>
    <xf numFmtId="0" fontId="31" fillId="24" borderId="90" xfId="0" applyFont="1" applyFill="1" applyBorder="1" applyAlignment="1">
      <alignment horizontal="center" vertical="center" wrapText="1"/>
    </xf>
    <xf numFmtId="0" fontId="31" fillId="0" borderId="87" xfId="0" applyFont="1" applyFill="1" applyBorder="1" applyAlignment="1">
      <alignment vertical="center"/>
    </xf>
    <xf numFmtId="0" fontId="31" fillId="0" borderId="87" xfId="0" applyFont="1" applyFill="1" applyBorder="1" applyAlignment="1">
      <alignment vertical="center" wrapText="1"/>
    </xf>
    <xf numFmtId="0" fontId="31" fillId="26" borderId="87" xfId="0" applyFont="1" applyFill="1" applyBorder="1" applyAlignment="1">
      <alignment vertical="center"/>
    </xf>
    <xf numFmtId="0" fontId="31" fillId="24" borderId="87" xfId="0" applyFont="1" applyFill="1" applyBorder="1" applyAlignment="1">
      <alignment vertical="center"/>
    </xf>
    <xf numFmtId="0" fontId="31" fillId="26" borderId="87" xfId="0" applyFont="1" applyFill="1" applyBorder="1" applyAlignment="1">
      <alignment vertical="center" wrapText="1"/>
    </xf>
    <xf numFmtId="0" fontId="31" fillId="26" borderId="88" xfId="0" applyFont="1" applyFill="1" applyBorder="1" applyAlignment="1">
      <alignment vertical="center" wrapText="1"/>
    </xf>
    <xf numFmtId="0" fontId="64" fillId="26" borderId="0" xfId="0" applyFont="1" applyFill="1" applyBorder="1" applyAlignment="1">
      <alignment vertical="center" wrapText="1"/>
    </xf>
    <xf numFmtId="0" fontId="64" fillId="26" borderId="0" xfId="0" applyFont="1" applyFill="1" applyAlignment="1">
      <alignment vertical="center" wrapText="1"/>
    </xf>
    <xf numFmtId="0" fontId="64" fillId="29" borderId="43" xfId="0" applyFont="1" applyFill="1" applyBorder="1" applyAlignment="1">
      <alignment vertical="center" wrapText="1"/>
    </xf>
    <xf numFmtId="0" fontId="30"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4" fillId="29" borderId="60" xfId="0" applyFont="1" applyFill="1" applyBorder="1" applyAlignment="1">
      <alignment vertical="center" wrapText="1"/>
    </xf>
    <xf numFmtId="0" fontId="30"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5" fillId="0" borderId="0" xfId="0" applyFont="1">
      <alignment vertical="center"/>
    </xf>
    <xf numFmtId="0" fontId="30" fillId="26" borderId="104" xfId="0" applyFont="1" applyFill="1" applyBorder="1" applyAlignment="1">
      <alignment vertical="center"/>
    </xf>
    <xf numFmtId="0" fontId="64" fillId="26" borderId="104" xfId="0" applyFont="1" applyFill="1" applyBorder="1" applyAlignment="1">
      <alignment vertical="center" wrapText="1"/>
    </xf>
    <xf numFmtId="0" fontId="64" fillId="26" borderId="108" xfId="0" applyFont="1" applyFill="1" applyBorder="1" applyAlignment="1">
      <alignment vertical="center" wrapText="1"/>
    </xf>
    <xf numFmtId="0" fontId="31" fillId="26" borderId="0" xfId="0" applyFont="1" applyFill="1" applyBorder="1" applyAlignment="1">
      <alignment horizontal="right" vertical="top"/>
    </xf>
    <xf numFmtId="0" fontId="31" fillId="26" borderId="0" xfId="0" applyFont="1" applyFill="1" applyBorder="1" applyAlignment="1">
      <alignment vertical="top"/>
    </xf>
    <xf numFmtId="0" fontId="31" fillId="26" borderId="0" xfId="0" applyFont="1" applyFill="1" applyBorder="1" applyAlignment="1">
      <alignment horizontal="right" vertical="top" wrapText="1"/>
    </xf>
    <xf numFmtId="0" fontId="64" fillId="26" borderId="34" xfId="0" applyFont="1" applyFill="1" applyBorder="1" applyAlignment="1">
      <alignment vertical="center" wrapText="1"/>
    </xf>
    <xf numFmtId="0" fontId="31" fillId="26" borderId="0" xfId="0" applyFont="1" applyFill="1" applyBorder="1" applyAlignment="1">
      <alignment vertical="top" wrapText="1"/>
    </xf>
    <xf numFmtId="0" fontId="31" fillId="26" borderId="0" xfId="0" applyFont="1" applyFill="1" applyAlignment="1">
      <alignment vertical="top" wrapText="1"/>
    </xf>
    <xf numFmtId="0" fontId="64" fillId="26" borderId="43" xfId="0" applyFont="1" applyFill="1" applyBorder="1" applyAlignment="1">
      <alignment vertical="center" wrapText="1"/>
    </xf>
    <xf numFmtId="0" fontId="64" fillId="26" borderId="44" xfId="0" applyFont="1" applyFill="1" applyBorder="1" applyAlignment="1">
      <alignment vertical="center" wrapText="1"/>
    </xf>
    <xf numFmtId="0" fontId="64" fillId="26" borderId="45" xfId="0" applyFont="1" applyFill="1" applyBorder="1" applyAlignment="1">
      <alignment vertical="center" wrapText="1"/>
    </xf>
    <xf numFmtId="0" fontId="64" fillId="26" borderId="35" xfId="0" applyFont="1" applyFill="1" applyBorder="1" applyAlignment="1">
      <alignment vertical="center" wrapText="1"/>
    </xf>
    <xf numFmtId="0" fontId="64" fillId="26" borderId="37" xfId="0" applyFont="1" applyFill="1" applyBorder="1" applyAlignment="1">
      <alignment vertical="center" wrapText="1"/>
    </xf>
    <xf numFmtId="0" fontId="64" fillId="0" borderId="35" xfId="0" applyFont="1" applyFill="1" applyBorder="1">
      <alignment vertical="center"/>
    </xf>
    <xf numFmtId="0" fontId="64" fillId="0" borderId="0" xfId="0" applyFont="1" applyFill="1" applyBorder="1">
      <alignment vertical="center"/>
    </xf>
    <xf numFmtId="0" fontId="64" fillId="0" borderId="0" xfId="0" applyFont="1" applyFill="1" applyBorder="1" applyAlignment="1">
      <alignment vertical="center" wrapText="1"/>
    </xf>
    <xf numFmtId="0" fontId="65" fillId="0" borderId="0" xfId="0" applyFont="1" applyFill="1">
      <alignment vertical="center"/>
    </xf>
    <xf numFmtId="0" fontId="64" fillId="26" borderId="35" xfId="0" applyFont="1" applyFill="1" applyBorder="1">
      <alignment vertical="center"/>
    </xf>
    <xf numFmtId="0" fontId="65" fillId="26" borderId="0" xfId="0" applyFont="1" applyFill="1" applyBorder="1">
      <alignment vertical="center"/>
    </xf>
    <xf numFmtId="0" fontId="64" fillId="26" borderId="0" xfId="0" applyFont="1" applyFill="1" applyBorder="1">
      <alignment vertical="center"/>
    </xf>
    <xf numFmtId="0" fontId="64" fillId="0" borderId="38" xfId="0" applyFont="1" applyFill="1" applyBorder="1">
      <alignment vertical="center"/>
    </xf>
    <xf numFmtId="0" fontId="65" fillId="0" borderId="34" xfId="0" applyFont="1" applyFill="1" applyBorder="1">
      <alignment vertical="center"/>
    </xf>
    <xf numFmtId="0" fontId="64" fillId="0" borderId="34" xfId="0" applyFont="1" applyFill="1" applyBorder="1">
      <alignment vertical="center"/>
    </xf>
    <xf numFmtId="0" fontId="64" fillId="0" borderId="34" xfId="0" applyFont="1" applyFill="1" applyBorder="1" applyAlignment="1">
      <alignment vertical="center"/>
    </xf>
    <xf numFmtId="0" fontId="64" fillId="0" borderId="34" xfId="0" applyFont="1" applyFill="1" applyBorder="1" applyAlignment="1">
      <alignment horizontal="center" vertical="center"/>
    </xf>
    <xf numFmtId="0" fontId="67" fillId="0" borderId="34" xfId="0" applyFont="1" applyFill="1" applyBorder="1" applyAlignment="1" applyProtection="1">
      <alignment vertical="center" shrinkToFit="1"/>
      <protection locked="0"/>
    </xf>
    <xf numFmtId="0" fontId="65" fillId="0" borderId="104" xfId="0" applyFont="1" applyFill="1" applyBorder="1" applyAlignment="1">
      <alignment horizontal="center" vertical="center"/>
    </xf>
    <xf numFmtId="0" fontId="65" fillId="0" borderId="105" xfId="0" applyFont="1" applyBorder="1">
      <alignment vertical="center"/>
    </xf>
    <xf numFmtId="0" fontId="64" fillId="0" borderId="35" xfId="0" applyFont="1" applyFill="1" applyBorder="1" applyAlignment="1">
      <alignment vertical="center" wrapText="1"/>
    </xf>
    <xf numFmtId="0" fontId="64" fillId="0" borderId="44" xfId="0" applyFont="1" applyBorder="1" applyAlignment="1">
      <alignment vertical="center" wrapText="1"/>
    </xf>
    <xf numFmtId="0" fontId="0" fillId="26" borderId="0" xfId="0" applyFont="1" applyFill="1">
      <alignment vertical="center"/>
    </xf>
    <xf numFmtId="0" fontId="29" fillId="26" borderId="0" xfId="0" applyFont="1" applyFill="1">
      <alignment vertical="center"/>
    </xf>
    <xf numFmtId="0" fontId="0" fillId="26" borderId="0" xfId="0" applyFont="1" applyFill="1" applyAlignment="1">
      <alignment horizontal="center" vertical="center"/>
    </xf>
    <xf numFmtId="0" fontId="11" fillId="0" borderId="31" xfId="0" applyFont="1" applyFill="1" applyBorder="1" applyAlignment="1">
      <alignment vertical="center" shrinkToFit="1"/>
    </xf>
    <xf numFmtId="0" fontId="11" fillId="0" borderId="62" xfId="0" applyFont="1" applyFill="1" applyBorder="1" applyAlignment="1">
      <alignment vertical="top"/>
    </xf>
    <xf numFmtId="0" fontId="11" fillId="0" borderId="54" xfId="0" applyFont="1" applyFill="1" applyBorder="1" applyAlignment="1">
      <alignment vertical="top"/>
    </xf>
    <xf numFmtId="0" fontId="29" fillId="0" borderId="0" xfId="0" applyFont="1" applyFill="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177" fontId="10" fillId="0" borderId="137" xfId="0" applyNumberFormat="1" applyFont="1" applyFill="1" applyBorder="1" applyAlignment="1">
      <alignment vertical="center"/>
    </xf>
    <xf numFmtId="0" fontId="0" fillId="0" borderId="0" xfId="0" applyFont="1" applyFill="1" applyAlignment="1">
      <alignment horizontal="right" vertical="center"/>
    </xf>
    <xf numFmtId="0" fontId="10" fillId="28" borderId="93" xfId="0" applyFont="1" applyFill="1" applyBorder="1">
      <alignment vertical="center"/>
    </xf>
    <xf numFmtId="0" fontId="10" fillId="28" borderId="24" xfId="0" applyFont="1" applyFill="1" applyBorder="1">
      <alignment vertical="center"/>
    </xf>
    <xf numFmtId="0" fontId="10" fillId="28" borderId="25" xfId="0" applyFont="1" applyFill="1" applyBorder="1">
      <alignment vertical="center"/>
    </xf>
    <xf numFmtId="0" fontId="10" fillId="26" borderId="56" xfId="0" applyFont="1" applyFill="1" applyBorder="1" applyAlignment="1">
      <alignment horizontal="center" vertical="center" wrapText="1"/>
    </xf>
    <xf numFmtId="0" fontId="10" fillId="26" borderId="56" xfId="0" applyFont="1" applyFill="1" applyBorder="1" applyAlignment="1">
      <alignment horizontal="center" vertical="center" wrapText="1"/>
    </xf>
    <xf numFmtId="0" fontId="10"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10" fillId="26" borderId="17" xfId="0" applyFont="1" applyFill="1" applyBorder="1" applyAlignment="1">
      <alignment horizontal="center" vertical="center" wrapText="1" shrinkToFit="1"/>
    </xf>
    <xf numFmtId="0" fontId="10" fillId="26" borderId="18" xfId="0" applyFont="1" applyFill="1" applyBorder="1" applyAlignment="1">
      <alignment horizontal="center" vertical="center" wrapText="1" shrinkToFit="1"/>
    </xf>
    <xf numFmtId="0" fontId="10" fillId="26" borderId="19" xfId="0" applyFont="1" applyFill="1" applyBorder="1" applyAlignment="1">
      <alignment horizontal="center" vertical="center" wrapText="1" shrinkToFit="1"/>
    </xf>
    <xf numFmtId="0" fontId="10" fillId="26" borderId="92" xfId="0" applyFont="1" applyFill="1" applyBorder="1" applyAlignment="1">
      <alignment horizontal="center" vertical="center" wrapText="1" shrinkToFit="1"/>
    </xf>
    <xf numFmtId="0" fontId="10" fillId="26" borderId="92" xfId="0" applyFont="1" applyFill="1" applyBorder="1" applyAlignment="1">
      <alignment horizontal="center" vertical="center" shrinkToFit="1"/>
    </xf>
    <xf numFmtId="0" fontId="10" fillId="26" borderId="17" xfId="0" applyFont="1" applyFill="1" applyBorder="1" applyAlignment="1">
      <alignment horizontal="center" vertical="center" shrinkToFit="1"/>
    </xf>
    <xf numFmtId="0" fontId="10" fillId="26" borderId="92" xfId="0" applyFont="1" applyFill="1" applyBorder="1" applyAlignment="1">
      <alignment horizontal="center" vertical="center" wrapText="1"/>
    </xf>
    <xf numFmtId="0" fontId="10" fillId="26" borderId="112" xfId="0" applyFont="1" applyFill="1" applyBorder="1" applyAlignment="1">
      <alignment horizontal="center" vertical="center" wrapText="1"/>
    </xf>
    <xf numFmtId="0" fontId="10" fillId="26" borderId="135"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92" xfId="0" applyFont="1" applyFill="1" applyBorder="1" applyAlignment="1">
      <alignment horizontal="center" vertical="center" textRotation="255"/>
    </xf>
    <xf numFmtId="0" fontId="10" fillId="26" borderId="17" xfId="0" applyFont="1" applyFill="1" applyBorder="1" applyAlignment="1">
      <alignment horizontal="center" vertical="center"/>
    </xf>
    <xf numFmtId="0" fontId="10" fillId="26" borderId="18" xfId="0" applyFont="1" applyFill="1" applyBorder="1" applyAlignment="1">
      <alignment horizontal="center" vertical="center"/>
    </xf>
    <xf numFmtId="0" fontId="10" fillId="0" borderId="10" xfId="0" applyFont="1" applyFill="1" applyBorder="1" applyAlignment="1">
      <alignment vertical="center" wrapTex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8"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10"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0" fontId="10" fillId="28" borderId="36" xfId="0" applyFont="1" applyFill="1" applyBorder="1" applyAlignment="1" applyProtection="1">
      <alignment horizontal="center" vertical="center"/>
      <protection locked="0"/>
    </xf>
    <xf numFmtId="0" fontId="10"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10" fillId="0" borderId="23" xfId="0" applyNumberFormat="1" applyFont="1" applyFill="1" applyBorder="1">
      <alignment vertical="center"/>
    </xf>
    <xf numFmtId="0" fontId="0" fillId="0" borderId="11" xfId="0" applyFont="1" applyFill="1" applyBorder="1" applyAlignment="1">
      <alignment vertical="center"/>
    </xf>
    <xf numFmtId="177" fontId="10" fillId="0" borderId="137" xfId="34" applyNumberFormat="1" applyFont="1" applyFill="1" applyBorder="1" applyAlignment="1">
      <alignment vertical="center"/>
    </xf>
    <xf numFmtId="0" fontId="10"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10" fillId="26" borderId="16" xfId="0" applyFont="1" applyFill="1" applyBorder="1" applyAlignment="1">
      <alignment horizontal="center" vertical="center" wrapText="1"/>
    </xf>
    <xf numFmtId="0" fontId="10" fillId="26" borderId="100" xfId="0" applyFont="1" applyFill="1" applyBorder="1" applyAlignment="1">
      <alignment horizontal="center" vertical="center" textRotation="255"/>
    </xf>
    <xf numFmtId="0" fontId="30" fillId="26" borderId="92" xfId="0" applyFont="1" applyFill="1" applyBorder="1" applyAlignment="1" applyProtection="1">
      <alignment horizontal="center" vertical="top" textRotation="255" wrapText="1"/>
      <protection locked="0"/>
    </xf>
    <xf numFmtId="0" fontId="10" fillId="25" borderId="94"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10" fillId="0" borderId="10" xfId="28" applyNumberFormat="1" applyFont="1" applyFill="1" applyBorder="1" applyAlignment="1">
      <alignment vertical="center" shrinkToFit="1"/>
    </xf>
    <xf numFmtId="0" fontId="10" fillId="25" borderId="36" xfId="0" applyFont="1" applyFill="1" applyBorder="1" applyAlignment="1" applyProtection="1">
      <alignment horizontal="center" vertical="center"/>
      <protection locked="0"/>
    </xf>
    <xf numFmtId="0" fontId="33" fillId="32" borderId="32" xfId="0" applyFont="1" applyFill="1" applyBorder="1">
      <alignment vertical="center"/>
    </xf>
    <xf numFmtId="0" fontId="68" fillId="25" borderId="52" xfId="0" applyFont="1" applyFill="1" applyBorder="1" applyAlignment="1" applyProtection="1">
      <alignment horizontal="center" vertical="center"/>
      <protection locked="0"/>
    </xf>
    <xf numFmtId="179" fontId="10" fillId="0" borderId="29" xfId="28" applyNumberFormat="1" applyFont="1" applyFill="1" applyBorder="1" applyAlignment="1">
      <alignment vertical="center" shrinkToFit="1"/>
    </xf>
    <xf numFmtId="0" fontId="11" fillId="0" borderId="61" xfId="0" applyFont="1" applyFill="1" applyBorder="1" applyAlignment="1">
      <alignment vertical="center"/>
    </xf>
    <xf numFmtId="0" fontId="10" fillId="25" borderId="51" xfId="0" applyFont="1" applyFill="1" applyBorder="1" applyAlignment="1" applyProtection="1">
      <alignment horizontal="center" vertical="center"/>
      <protection locked="0"/>
    </xf>
    <xf numFmtId="0" fontId="11" fillId="0" borderId="51" xfId="0" applyFont="1" applyFill="1" applyBorder="1" applyAlignment="1">
      <alignment vertical="center"/>
    </xf>
    <xf numFmtId="0" fontId="11"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10"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10" fillId="26" borderId="17" xfId="0" applyFont="1" applyFill="1" applyBorder="1" applyAlignment="1">
      <alignment horizontal="center" vertical="center"/>
    </xf>
    <xf numFmtId="0" fontId="10" fillId="25" borderId="55"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33" fillId="0" borderId="0" xfId="0" applyFont="1" applyFill="1" applyBorder="1" applyAlignment="1">
      <alignment vertical="center"/>
    </xf>
    <xf numFmtId="0" fontId="57" fillId="0" borderId="0" xfId="0" applyFont="1" applyAlignment="1" applyProtection="1">
      <alignment horizontal="right" vertical="center"/>
      <protection locked="0"/>
    </xf>
    <xf numFmtId="0" fontId="33" fillId="32" borderId="0" xfId="0" applyFont="1" applyFill="1" applyBorder="1">
      <alignment vertical="center"/>
    </xf>
    <xf numFmtId="0" fontId="54" fillId="32" borderId="0" xfId="0" applyFont="1" applyFill="1" applyBorder="1">
      <alignment vertical="center"/>
    </xf>
    <xf numFmtId="0" fontId="69"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7" fillId="0" borderId="10" xfId="0" applyFont="1" applyBorder="1" applyAlignment="1">
      <alignment vertical="center"/>
    </xf>
    <xf numFmtId="0" fontId="71"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10" fillId="0" borderId="0" xfId="0" applyFont="1" applyAlignment="1">
      <alignment vertical="top"/>
    </xf>
    <xf numFmtId="0" fontId="37" fillId="0" borderId="0" xfId="0" applyFont="1" applyAlignment="1">
      <alignment vertical="center"/>
    </xf>
    <xf numFmtId="179" fontId="37" fillId="0" borderId="10" xfId="28" applyNumberFormat="1" applyFont="1" applyBorder="1" applyAlignment="1">
      <alignment vertical="center"/>
    </xf>
    <xf numFmtId="179" fontId="37" fillId="0" borderId="10" xfId="28" applyNumberFormat="1" applyFont="1" applyBorder="1">
      <alignment vertical="center"/>
    </xf>
    <xf numFmtId="0" fontId="37" fillId="0" borderId="11" xfId="0" applyFont="1" applyBorder="1" applyAlignment="1">
      <alignment vertical="center"/>
    </xf>
    <xf numFmtId="0" fontId="37" fillId="0" borderId="17" xfId="0" applyFont="1" applyBorder="1" applyAlignment="1">
      <alignment vertical="center"/>
    </xf>
    <xf numFmtId="0" fontId="37" fillId="0" borderId="19" xfId="0" applyFont="1" applyBorder="1" applyAlignment="1">
      <alignment vertical="center"/>
    </xf>
    <xf numFmtId="179" fontId="37" fillId="0" borderId="92" xfId="28" applyNumberFormat="1" applyFont="1" applyBorder="1" applyAlignment="1">
      <alignment vertical="center"/>
    </xf>
    <xf numFmtId="179" fontId="37" fillId="0" borderId="153" xfId="28" applyNumberFormat="1" applyFont="1" applyBorder="1" applyAlignment="1">
      <alignment vertical="center" wrapText="1"/>
    </xf>
    <xf numFmtId="179" fontId="37" fillId="0" borderId="92" xfId="28" applyNumberFormat="1" applyFont="1" applyBorder="1">
      <alignment vertical="center"/>
    </xf>
    <xf numFmtId="0" fontId="37" fillId="0" borderId="92" xfId="0" applyFont="1" applyBorder="1" applyAlignment="1">
      <alignment vertical="center"/>
    </xf>
    <xf numFmtId="0" fontId="37" fillId="0" borderId="154" xfId="0" applyFont="1" applyBorder="1" applyAlignment="1">
      <alignment vertical="center"/>
    </xf>
    <xf numFmtId="0" fontId="37" fillId="0" borderId="155" xfId="0" applyFont="1" applyBorder="1" applyAlignment="1">
      <alignment vertical="center" wrapText="1"/>
    </xf>
    <xf numFmtId="179" fontId="37" fillId="0" borderId="152" xfId="28" applyNumberFormat="1" applyFont="1" applyBorder="1" applyAlignment="1">
      <alignment vertical="center" wrapText="1"/>
    </xf>
    <xf numFmtId="179" fontId="37" fillId="0" borderId="156" xfId="28" applyNumberFormat="1" applyFont="1" applyBorder="1" applyAlignment="1">
      <alignment vertical="center" wrapText="1"/>
    </xf>
    <xf numFmtId="0" fontId="37"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30" fillId="0" borderId="21" xfId="0" applyNumberFormat="1" applyFont="1" applyFill="1" applyBorder="1" applyAlignment="1">
      <alignment horizontal="left" vertical="center" wrapText="1"/>
    </xf>
    <xf numFmtId="49" fontId="30" fillId="0" borderId="21" xfId="0" applyNumberFormat="1" applyFont="1" applyBorder="1" applyAlignment="1">
      <alignment horizontal="left" vertical="center" wrapText="1"/>
    </xf>
    <xf numFmtId="0" fontId="72" fillId="0" borderId="0" xfId="0" applyFont="1" applyFill="1" applyAlignment="1">
      <alignment vertical="center"/>
    </xf>
    <xf numFmtId="0" fontId="31" fillId="0" borderId="0" xfId="0" applyFont="1" applyFill="1" applyAlignment="1">
      <alignment vertical="center"/>
    </xf>
    <xf numFmtId="0" fontId="46" fillId="0" borderId="0" xfId="0" applyFont="1" applyAlignment="1">
      <alignment horizontal="left" vertical="center" wrapText="1"/>
    </xf>
    <xf numFmtId="0" fontId="0" fillId="0" borderId="12" xfId="0"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8" fillId="0" borderId="0" xfId="0" applyFont="1">
      <alignment vertical="center"/>
    </xf>
    <xf numFmtId="0" fontId="30" fillId="0" borderId="0" xfId="0" applyFont="1" applyFill="1" applyBorder="1" applyAlignment="1" applyProtection="1">
      <alignment vertical="top"/>
      <protection locked="0"/>
    </xf>
    <xf numFmtId="0" fontId="79" fillId="0" borderId="0" xfId="0" applyFont="1" applyFill="1">
      <alignment vertical="center"/>
    </xf>
    <xf numFmtId="0" fontId="77" fillId="0" borderId="0" xfId="0" applyFont="1">
      <alignment vertical="center"/>
    </xf>
    <xf numFmtId="0" fontId="80" fillId="0" borderId="0" xfId="0" applyFont="1" applyFill="1">
      <alignment vertical="center"/>
    </xf>
    <xf numFmtId="0" fontId="78" fillId="0" borderId="12" xfId="0" applyFont="1" applyFill="1" applyBorder="1">
      <alignment vertical="center"/>
    </xf>
    <xf numFmtId="0" fontId="80" fillId="0" borderId="0" xfId="0" applyFont="1">
      <alignment vertical="center"/>
    </xf>
    <xf numFmtId="0" fontId="79" fillId="0" borderId="0" xfId="0" applyFont="1">
      <alignment vertical="center"/>
    </xf>
    <xf numFmtId="0" fontId="81" fillId="0" borderId="0" xfId="0" applyFont="1" applyFill="1">
      <alignment vertical="center"/>
    </xf>
    <xf numFmtId="0" fontId="85" fillId="0" borderId="0" xfId="0" applyFont="1" applyFill="1" applyBorder="1" applyAlignment="1">
      <alignment vertical="center" wrapText="1" shrinkToFit="1"/>
    </xf>
    <xf numFmtId="0" fontId="85" fillId="0" borderId="18" xfId="0" applyFont="1" applyBorder="1" applyAlignment="1">
      <alignment vertical="center" shrinkToFit="1"/>
    </xf>
    <xf numFmtId="0" fontId="85" fillId="0" borderId="0" xfId="0" applyFont="1" applyBorder="1" applyAlignment="1">
      <alignment vertical="center" shrinkToFit="1"/>
    </xf>
    <xf numFmtId="0" fontId="85" fillId="0" borderId="0" xfId="0" applyFont="1" applyFill="1" applyBorder="1">
      <alignment vertical="center"/>
    </xf>
    <xf numFmtId="176" fontId="85" fillId="0" borderId="0" xfId="0" applyNumberFormat="1" applyFont="1" applyFill="1" applyBorder="1" applyAlignment="1" applyProtection="1">
      <alignment vertical="center"/>
      <protection locked="0"/>
    </xf>
    <xf numFmtId="176" fontId="85" fillId="0" borderId="21" xfId="0" applyNumberFormat="1" applyFont="1" applyFill="1" applyBorder="1" applyAlignment="1" applyProtection="1">
      <alignment vertical="center"/>
      <protection locked="0"/>
    </xf>
    <xf numFmtId="0" fontId="78" fillId="0" borderId="0" xfId="0" applyFont="1" applyFill="1" applyBorder="1" applyAlignment="1">
      <alignment horizontal="center" vertical="center"/>
    </xf>
    <xf numFmtId="0" fontId="77" fillId="0" borderId="33" xfId="0" applyFont="1" applyBorder="1" applyAlignment="1">
      <alignment horizontal="center" vertical="center"/>
    </xf>
    <xf numFmtId="0" fontId="85" fillId="26" borderId="11" xfId="0" applyFont="1" applyFill="1" applyBorder="1" applyAlignment="1">
      <alignment vertical="center" shrinkToFit="1"/>
    </xf>
    <xf numFmtId="0" fontId="85" fillId="0" borderId="14" xfId="0" applyFont="1" applyBorder="1" applyAlignment="1">
      <alignment vertical="center" shrinkToFit="1"/>
    </xf>
    <xf numFmtId="2" fontId="85" fillId="0" borderId="21" xfId="0" applyNumberFormat="1" applyFont="1" applyBorder="1" applyAlignment="1">
      <alignment vertical="center" shrinkToFit="1"/>
    </xf>
    <xf numFmtId="0" fontId="85" fillId="0" borderId="21" xfId="0" applyFont="1" applyBorder="1" applyAlignment="1">
      <alignment vertical="center" shrinkToFit="1"/>
    </xf>
    <xf numFmtId="0" fontId="85" fillId="0" borderId="15" xfId="0" applyFont="1" applyBorder="1" applyAlignment="1">
      <alignment vertical="center" shrinkToFit="1"/>
    </xf>
    <xf numFmtId="0" fontId="85" fillId="26" borderId="65" xfId="0" applyFont="1" applyFill="1" applyBorder="1" applyAlignment="1">
      <alignment vertical="center" shrinkToFit="1"/>
    </xf>
    <xf numFmtId="0" fontId="85" fillId="0" borderId="33" xfId="0" applyFont="1" applyBorder="1" applyAlignment="1">
      <alignment horizontal="right" vertical="center" shrinkToFit="1"/>
    </xf>
    <xf numFmtId="0" fontId="85" fillId="0" borderId="16" xfId="0" applyFont="1" applyBorder="1" applyAlignment="1">
      <alignment vertical="center" shrinkToFit="1"/>
    </xf>
    <xf numFmtId="0" fontId="88" fillId="26" borderId="19" xfId="0" applyFont="1" applyFill="1" applyBorder="1" applyAlignment="1">
      <alignment vertical="center"/>
    </xf>
    <xf numFmtId="0" fontId="89" fillId="0" borderId="0" xfId="0" applyFont="1" applyBorder="1" applyAlignment="1">
      <alignment horizontal="left" vertical="center"/>
    </xf>
    <xf numFmtId="0" fontId="90"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xf numFmtId="0" fontId="78" fillId="0" borderId="0" xfId="0" applyFont="1" applyAlignment="1"/>
    <xf numFmtId="0" fontId="82" fillId="0" borderId="0" xfId="0" applyFont="1" applyFill="1" applyBorder="1" applyAlignment="1">
      <alignment vertical="center"/>
    </xf>
    <xf numFmtId="0" fontId="82" fillId="0" borderId="0" xfId="0" applyFont="1" applyFill="1" applyBorder="1" applyAlignment="1"/>
    <xf numFmtId="0" fontId="82" fillId="0" borderId="0" xfId="0" applyFont="1" applyAlignment="1"/>
    <xf numFmtId="0" fontId="82" fillId="0" borderId="0" xfId="0" applyFont="1" applyFill="1" applyAlignment="1">
      <alignment horizontal="right" vertical="top"/>
    </xf>
    <xf numFmtId="0" fontId="78" fillId="0" borderId="0" xfId="0" applyFont="1" applyFill="1" applyBorder="1">
      <alignment vertical="center"/>
    </xf>
    <xf numFmtId="0" fontId="78" fillId="0" borderId="21" xfId="0" applyFont="1" applyFill="1" applyBorder="1" applyAlignment="1" applyProtection="1">
      <alignment vertical="center"/>
      <protection locked="0"/>
    </xf>
    <xf numFmtId="0" fontId="78" fillId="0" borderId="36" xfId="0" applyFont="1" applyFill="1" applyBorder="1" applyAlignment="1" applyProtection="1">
      <alignment vertical="center"/>
      <protection locked="0"/>
    </xf>
    <xf numFmtId="0" fontId="78" fillId="0" borderId="11" xfId="0" applyFont="1" applyFill="1" applyBorder="1" applyAlignment="1" applyProtection="1">
      <alignment vertical="center"/>
      <protection locked="0"/>
    </xf>
    <xf numFmtId="0" fontId="78" fillId="26" borderId="11" xfId="0" applyFont="1" applyFill="1" applyBorder="1" applyAlignment="1" applyProtection="1">
      <alignment vertical="center"/>
      <protection locked="0"/>
    </xf>
    <xf numFmtId="0" fontId="82" fillId="0" borderId="21" xfId="0" applyFont="1" applyFill="1" applyBorder="1" applyAlignment="1" applyProtection="1">
      <alignment vertical="center"/>
      <protection locked="0"/>
    </xf>
    <xf numFmtId="0" fontId="78" fillId="0" borderId="15" xfId="0" applyFont="1" applyBorder="1" applyProtection="1">
      <alignment vertical="center"/>
      <protection locked="0"/>
    </xf>
    <xf numFmtId="0" fontId="82"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82" fillId="0" borderId="16" xfId="0" applyFont="1" applyBorder="1" applyProtection="1">
      <alignment vertical="center"/>
      <protection locked="0"/>
    </xf>
    <xf numFmtId="0" fontId="76" fillId="0" borderId="0" xfId="0" applyFont="1" applyFill="1" applyBorder="1" applyAlignment="1" applyProtection="1">
      <alignment horizontal="center" vertical="center"/>
      <protection locked="0"/>
    </xf>
    <xf numFmtId="0" fontId="76" fillId="0" borderId="16" xfId="0" applyFont="1" applyBorder="1" applyProtection="1">
      <alignment vertical="center"/>
      <protection locked="0"/>
    </xf>
    <xf numFmtId="0" fontId="79" fillId="0" borderId="0" xfId="0" applyFont="1" applyFill="1" applyBorder="1">
      <alignment vertical="center"/>
    </xf>
    <xf numFmtId="0" fontId="91" fillId="0" borderId="0" xfId="0" applyFont="1" applyFill="1">
      <alignment vertical="center"/>
    </xf>
    <xf numFmtId="0" fontId="91" fillId="0" borderId="0" xfId="0" applyFont="1" applyFill="1" applyAlignment="1">
      <alignment vertical="center"/>
    </xf>
    <xf numFmtId="0" fontId="92" fillId="0" borderId="0" xfId="0" applyFont="1" applyFill="1" applyBorder="1" applyAlignment="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left" vertical="center"/>
    </xf>
    <xf numFmtId="177" fontId="92" fillId="0" borderId="137" xfId="0" applyNumberFormat="1" applyFont="1" applyFill="1" applyBorder="1" applyAlignment="1">
      <alignment vertical="center"/>
    </xf>
    <xf numFmtId="0" fontId="79" fillId="0" borderId="18" xfId="0" applyFont="1" applyFill="1" applyBorder="1">
      <alignment vertical="center"/>
    </xf>
    <xf numFmtId="0" fontId="79" fillId="0" borderId="0" xfId="0" applyFont="1" applyFill="1" applyAlignment="1">
      <alignment horizontal="right" vertical="center"/>
    </xf>
    <xf numFmtId="0" fontId="92" fillId="26" borderId="100" xfId="0" applyFont="1" applyFill="1" applyBorder="1" applyAlignment="1">
      <alignment vertical="center" wrapText="1"/>
    </xf>
    <xf numFmtId="0" fontId="92" fillId="26" borderId="33" xfId="0" applyFont="1" applyFill="1" applyBorder="1" applyAlignment="1">
      <alignment vertical="center" wrapText="1"/>
    </xf>
    <xf numFmtId="0" fontId="92" fillId="26" borderId="11" xfId="0" applyFont="1" applyFill="1" applyBorder="1" applyAlignment="1">
      <alignment vertical="center" wrapText="1"/>
    </xf>
    <xf numFmtId="0" fontId="92" fillId="26" borderId="100" xfId="0" applyFont="1" applyFill="1" applyBorder="1" applyAlignment="1">
      <alignment horizontal="center" vertical="center" wrapText="1" shrinkToFit="1"/>
    </xf>
    <xf numFmtId="0" fontId="79" fillId="26" borderId="92" xfId="0" applyFont="1" applyFill="1" applyBorder="1" applyAlignment="1">
      <alignment horizontal="center" vertical="center" textRotation="255" wrapText="1"/>
    </xf>
    <xf numFmtId="0" fontId="92" fillId="26" borderId="17" xfId="0" applyFont="1" applyFill="1" applyBorder="1" applyAlignment="1">
      <alignment horizontal="center" vertical="center" wrapText="1" shrinkToFit="1"/>
    </xf>
    <xf numFmtId="0" fontId="92" fillId="26" borderId="18" xfId="0" applyFont="1" applyFill="1" applyBorder="1" applyAlignment="1">
      <alignment horizontal="center" vertical="center" wrapText="1" shrinkToFit="1"/>
    </xf>
    <xf numFmtId="0" fontId="92" fillId="26" borderId="19" xfId="0" applyFont="1" applyFill="1" applyBorder="1" applyAlignment="1">
      <alignment horizontal="center" vertical="center" wrapText="1" shrinkToFit="1"/>
    </xf>
    <xf numFmtId="0" fontId="92" fillId="26" borderId="92" xfId="0" applyFont="1" applyFill="1" applyBorder="1" applyAlignment="1">
      <alignment horizontal="center" vertical="center" wrapText="1" shrinkToFit="1"/>
    </xf>
    <xf numFmtId="0" fontId="92" fillId="26" borderId="92" xfId="0" applyFont="1" applyFill="1" applyBorder="1" applyAlignment="1">
      <alignment horizontal="center" vertical="center" shrinkToFit="1"/>
    </xf>
    <xf numFmtId="0" fontId="92" fillId="26" borderId="17" xfId="0" applyFont="1" applyFill="1" applyBorder="1" applyAlignment="1">
      <alignment horizontal="center" vertical="center" shrinkToFit="1"/>
    </xf>
    <xf numFmtId="0" fontId="92" fillId="26" borderId="92" xfId="0" applyFont="1" applyFill="1" applyBorder="1" applyAlignment="1">
      <alignment horizontal="center" vertical="center" wrapText="1"/>
    </xf>
    <xf numFmtId="0" fontId="92" fillId="26" borderId="92" xfId="0" applyFont="1" applyFill="1" applyBorder="1" applyAlignment="1">
      <alignment horizontal="center" vertical="center" textRotation="255"/>
    </xf>
    <xf numFmtId="0" fontId="92" fillId="26" borderId="17" xfId="0" applyFont="1" applyFill="1" applyBorder="1" applyAlignment="1">
      <alignment horizontal="center" vertical="center"/>
    </xf>
    <xf numFmtId="0" fontId="92" fillId="26" borderId="18" xfId="0" applyFont="1" applyFill="1" applyBorder="1" applyAlignment="1">
      <alignment horizontal="center" vertical="center"/>
    </xf>
    <xf numFmtId="0" fontId="79" fillId="26" borderId="19" xfId="0" applyFont="1" applyFill="1" applyBorder="1">
      <alignment vertical="center"/>
    </xf>
    <xf numFmtId="0" fontId="79" fillId="26" borderId="16" xfId="0" applyFont="1" applyFill="1" applyBorder="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28" xfId="0" applyFont="1" applyFill="1" applyBorder="1" applyAlignment="1" applyProtection="1">
      <alignment horizontal="center" vertical="center"/>
      <protection locked="0"/>
    </xf>
    <xf numFmtId="0" fontId="92" fillId="0" borderId="30" xfId="0" applyFont="1" applyFill="1" applyBorder="1" applyAlignment="1" applyProtection="1">
      <alignment horizontal="center" vertical="center"/>
      <protection locked="0"/>
    </xf>
    <xf numFmtId="0" fontId="92" fillId="0" borderId="10" xfId="0" applyFont="1" applyFill="1" applyBorder="1" applyAlignment="1" applyProtection="1">
      <alignment vertical="center" wrapText="1"/>
      <protection locked="0"/>
    </xf>
    <xf numFmtId="0" fontId="79" fillId="0" borderId="12" xfId="0" applyFont="1" applyFill="1" applyBorder="1" applyAlignment="1">
      <alignment vertical="center" wrapText="1"/>
    </xf>
    <xf numFmtId="179" fontId="92" fillId="0" borderId="10" xfId="28" applyNumberFormat="1" applyFont="1" applyFill="1" applyBorder="1" applyAlignment="1">
      <alignment vertical="center" shrinkToFit="1"/>
    </xf>
    <xf numFmtId="0" fontId="80" fillId="0" borderId="12" xfId="0" applyFont="1" applyFill="1" applyBorder="1" applyAlignment="1">
      <alignment vertical="center"/>
    </xf>
    <xf numFmtId="0" fontId="80" fillId="26" borderId="36" xfId="0" applyFont="1" applyFill="1" applyBorder="1" applyAlignment="1">
      <alignment vertical="center"/>
    </xf>
    <xf numFmtId="0" fontId="80" fillId="0" borderId="36" xfId="0" applyFont="1" applyFill="1" applyBorder="1" applyAlignment="1" applyProtection="1">
      <alignment vertical="center"/>
      <protection locked="0"/>
    </xf>
    <xf numFmtId="0" fontId="80" fillId="0" borderId="36" xfId="0" applyFont="1" applyFill="1" applyBorder="1" applyAlignment="1">
      <alignment vertical="center"/>
    </xf>
    <xf numFmtId="0" fontId="79" fillId="0" borderId="36" xfId="0" applyFont="1" applyFill="1" applyBorder="1">
      <alignment vertical="center"/>
    </xf>
    <xf numFmtId="0" fontId="79" fillId="0" borderId="36" xfId="0" applyFont="1" applyFill="1" applyBorder="1" applyAlignment="1">
      <alignment vertical="center"/>
    </xf>
    <xf numFmtId="177" fontId="92" fillId="0" borderId="10" xfId="0" applyNumberFormat="1" applyFont="1" applyFill="1" applyBorder="1">
      <alignment vertical="center"/>
    </xf>
    <xf numFmtId="0" fontId="79" fillId="0" borderId="11" xfId="0" applyFont="1" applyFill="1" applyBorder="1" applyAlignment="1">
      <alignment vertical="center"/>
    </xf>
    <xf numFmtId="0" fontId="94" fillId="0" borderId="0" xfId="0" applyFont="1" applyFill="1" applyAlignment="1">
      <alignment horizontal="right" vertical="center"/>
    </xf>
    <xf numFmtId="0" fontId="35" fillId="0" borderId="136" xfId="0" applyFont="1" applyBorder="1" applyAlignment="1">
      <alignment vertical="center" wrapText="1"/>
    </xf>
    <xf numFmtId="0" fontId="35" fillId="0" borderId="18" xfId="0" applyFont="1" applyBorder="1" applyAlignment="1">
      <alignment vertical="center" wrapText="1"/>
    </xf>
    <xf numFmtId="179" fontId="35" fillId="0" borderId="173" xfId="28" applyNumberFormat="1" applyFont="1" applyBorder="1" applyAlignment="1">
      <alignment vertical="center" wrapText="1"/>
    </xf>
    <xf numFmtId="0" fontId="35" fillId="0" borderId="60" xfId="0" applyFont="1" applyBorder="1" applyAlignment="1">
      <alignment vertical="center"/>
    </xf>
    <xf numFmtId="0" fontId="35" fillId="0" borderId="36" xfId="0" applyFont="1" applyBorder="1" applyAlignment="1">
      <alignment vertical="center" wrapText="1"/>
    </xf>
    <xf numFmtId="179" fontId="35" fillId="0" borderId="174" xfId="28" applyNumberFormat="1" applyFont="1" applyBorder="1" applyAlignment="1">
      <alignment vertical="center" wrapText="1"/>
    </xf>
    <xf numFmtId="0" fontId="35" fillId="0" borderId="1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wrapText="1"/>
    </xf>
    <xf numFmtId="179" fontId="35" fillId="0" borderId="176" xfId="28" applyNumberFormat="1" applyFont="1" applyBorder="1" applyAlignment="1">
      <alignment vertical="center" wrapText="1"/>
    </xf>
    <xf numFmtId="0" fontId="96" fillId="0" borderId="93" xfId="0" applyFont="1" applyBorder="1" applyAlignment="1">
      <alignment vertical="center"/>
    </xf>
    <xf numFmtId="0" fontId="96" fillId="0" borderId="24" xfId="0" applyFont="1" applyBorder="1" applyAlignment="1">
      <alignment vertical="center"/>
    </xf>
    <xf numFmtId="0" fontId="96" fillId="0" borderId="60" xfId="0" applyFont="1" applyBorder="1" applyAlignment="1">
      <alignment vertical="center"/>
    </xf>
    <xf numFmtId="0" fontId="96" fillId="0" borderId="36" xfId="0" applyFont="1" applyBorder="1" applyAlignment="1">
      <alignment vertical="center"/>
    </xf>
    <xf numFmtId="0" fontId="36" fillId="0" borderId="60" xfId="0" applyFont="1" applyBorder="1" applyAlignment="1">
      <alignment vertical="center"/>
    </xf>
    <xf numFmtId="0" fontId="36" fillId="0" borderId="36" xfId="0" applyFont="1" applyBorder="1" applyAlignment="1">
      <alignment vertical="center"/>
    </xf>
    <xf numFmtId="0" fontId="36" fillId="0" borderId="175" xfId="0" applyFont="1" applyBorder="1" applyAlignment="1">
      <alignment vertical="center"/>
    </xf>
    <xf numFmtId="0" fontId="36" fillId="0" borderId="51" xfId="0" applyFont="1" applyBorder="1" applyAlignment="1">
      <alignment vertical="center"/>
    </xf>
    <xf numFmtId="0" fontId="30" fillId="0" borderId="0" xfId="0" applyFont="1" applyFill="1" applyBorder="1" applyAlignment="1">
      <alignment vertical="center" wrapText="1"/>
    </xf>
    <xf numFmtId="0" fontId="97" fillId="28" borderId="137" xfId="0" applyFont="1" applyFill="1" applyBorder="1" applyAlignment="1">
      <alignment horizontal="center" vertical="center"/>
    </xf>
    <xf numFmtId="0" fontId="97" fillId="25" borderId="137"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44" xfId="0" applyFont="1" applyBorder="1" applyAlignment="1">
      <alignment horizontal="left" vertical="center" wrapText="1"/>
    </xf>
    <xf numFmtId="0" fontId="11" fillId="0" borderId="44" xfId="0" applyFont="1" applyBorder="1">
      <alignment vertical="center"/>
    </xf>
    <xf numFmtId="0" fontId="11" fillId="0" borderId="45" xfId="0" applyFont="1" applyFill="1" applyBorder="1">
      <alignment vertical="center"/>
    </xf>
    <xf numFmtId="0" fontId="11"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4" fillId="0" borderId="37" xfId="0" applyFont="1" applyBorder="1">
      <alignment vertical="center"/>
    </xf>
    <xf numFmtId="0" fontId="57" fillId="0" borderId="0" xfId="0" applyFont="1" applyFill="1" applyAlignment="1">
      <alignment vertical="center" wrapText="1"/>
    </xf>
    <xf numFmtId="0" fontId="57" fillId="0" borderId="0" xfId="0" applyFont="1" applyFill="1" applyAlignment="1">
      <alignment vertical="center"/>
    </xf>
    <xf numFmtId="0" fontId="107" fillId="31" borderId="137" xfId="0" applyFont="1" applyFill="1" applyBorder="1" applyAlignment="1">
      <alignment horizontal="center" vertical="center"/>
    </xf>
    <xf numFmtId="0" fontId="95" fillId="0" borderId="0" xfId="0" applyFont="1" applyFill="1">
      <alignment vertical="center"/>
    </xf>
    <xf numFmtId="0" fontId="75" fillId="0" borderId="12" xfId="0" applyFont="1" applyFill="1" applyBorder="1">
      <alignment vertical="center"/>
    </xf>
    <xf numFmtId="0" fontId="100" fillId="0" borderId="36" xfId="0" applyFont="1" applyFill="1" applyBorder="1" applyAlignment="1">
      <alignment vertical="center"/>
    </xf>
    <xf numFmtId="0" fontId="106" fillId="0" borderId="36" xfId="0" applyFont="1" applyFill="1" applyBorder="1" applyAlignment="1">
      <alignment vertical="center"/>
    </xf>
    <xf numFmtId="0" fontId="106" fillId="0" borderId="11" xfId="0" applyFont="1" applyFill="1" applyBorder="1" applyAlignment="1">
      <alignment vertical="center"/>
    </xf>
    <xf numFmtId="0" fontId="106" fillId="0" borderId="0" xfId="0" applyFont="1" applyFill="1">
      <alignment vertical="center"/>
    </xf>
    <xf numFmtId="0" fontId="106" fillId="0" borderId="148" xfId="0" applyFont="1" applyBorder="1">
      <alignment vertical="center"/>
    </xf>
    <xf numFmtId="0" fontId="104" fillId="0" borderId="0" xfId="0" applyFont="1">
      <alignment vertical="center"/>
    </xf>
    <xf numFmtId="0" fontId="75" fillId="0" borderId="14" xfId="0" applyFont="1" applyFill="1" applyBorder="1">
      <alignment vertical="center"/>
    </xf>
    <xf numFmtId="0" fontId="106" fillId="0" borderId="11" xfId="0" applyFont="1" applyFill="1" applyBorder="1">
      <alignment vertical="center"/>
    </xf>
    <xf numFmtId="0" fontId="106" fillId="0" borderId="11" xfId="0" applyFont="1" applyBorder="1">
      <alignment vertical="center"/>
    </xf>
    <xf numFmtId="0" fontId="95" fillId="0" borderId="33" xfId="0" applyFont="1" applyFill="1" applyBorder="1">
      <alignment vertical="center"/>
    </xf>
    <xf numFmtId="0" fontId="106" fillId="0" borderId="16" xfId="0" applyFont="1" applyFill="1" applyBorder="1">
      <alignment vertical="center"/>
    </xf>
    <xf numFmtId="0" fontId="106" fillId="0" borderId="16" xfId="0" applyFont="1" applyBorder="1">
      <alignment vertical="center"/>
    </xf>
    <xf numFmtId="0" fontId="106" fillId="0" borderId="15" xfId="0" applyFont="1" applyFill="1" applyBorder="1">
      <alignment vertical="center"/>
    </xf>
    <xf numFmtId="0" fontId="106" fillId="0" borderId="15" xfId="0" applyFont="1" applyBorder="1">
      <alignment vertical="center"/>
    </xf>
    <xf numFmtId="0" fontId="106" fillId="0" borderId="66" xfId="0" applyFont="1" applyFill="1" applyBorder="1" applyAlignment="1">
      <alignment vertical="center"/>
    </xf>
    <xf numFmtId="0" fontId="106" fillId="0" borderId="54" xfId="0" applyFont="1" applyFill="1" applyBorder="1">
      <alignment vertical="center"/>
    </xf>
    <xf numFmtId="0" fontId="106" fillId="0" borderId="67" xfId="0" applyFont="1" applyFill="1" applyBorder="1">
      <alignment vertical="center"/>
    </xf>
    <xf numFmtId="0" fontId="106" fillId="0" borderId="67" xfId="0" applyFont="1" applyBorder="1">
      <alignment vertical="center"/>
    </xf>
    <xf numFmtId="0" fontId="106" fillId="0" borderId="40" xfId="0" applyFont="1" applyFill="1" applyBorder="1" applyAlignment="1">
      <alignment vertical="center"/>
    </xf>
    <xf numFmtId="0" fontId="106" fillId="0" borderId="0" xfId="0" applyFont="1" applyFill="1" applyBorder="1">
      <alignment vertical="center"/>
    </xf>
    <xf numFmtId="0" fontId="95" fillId="0" borderId="17" xfId="0" applyFont="1" applyFill="1" applyBorder="1">
      <alignment vertical="center"/>
    </xf>
    <xf numFmtId="0" fontId="106" fillId="0" borderId="19" xfId="0" applyFont="1" applyFill="1" applyBorder="1">
      <alignment vertical="center"/>
    </xf>
    <xf numFmtId="0" fontId="106" fillId="0" borderId="19" xfId="0" applyFont="1" applyBorder="1">
      <alignment vertical="center"/>
    </xf>
    <xf numFmtId="0" fontId="106" fillId="0" borderId="0" xfId="0" applyFont="1" applyFill="1" applyBorder="1" applyAlignment="1">
      <alignment horizontal="left" vertical="center"/>
    </xf>
    <xf numFmtId="0" fontId="95" fillId="0" borderId="0" xfId="0" applyFont="1" applyFill="1" applyBorder="1">
      <alignment vertical="center"/>
    </xf>
    <xf numFmtId="0" fontId="106" fillId="0" borderId="0" xfId="0" applyFont="1" applyFill="1" applyBorder="1" applyAlignment="1">
      <alignment horizontal="center" vertical="center"/>
    </xf>
    <xf numFmtId="0" fontId="106" fillId="0" borderId="0" xfId="0" applyFont="1" applyFill="1" applyBorder="1" applyAlignment="1">
      <alignment horizontal="left" vertical="center" wrapText="1"/>
    </xf>
    <xf numFmtId="0" fontId="95" fillId="0" borderId="21" xfId="0" applyFont="1" applyFill="1" applyBorder="1">
      <alignment vertical="center"/>
    </xf>
    <xf numFmtId="0" fontId="95" fillId="0" borderId="0" xfId="0" applyFont="1">
      <alignment vertical="center"/>
    </xf>
    <xf numFmtId="0" fontId="75" fillId="0" borderId="0" xfId="0" applyFont="1" applyFill="1">
      <alignment vertical="center"/>
    </xf>
    <xf numFmtId="0" fontId="75" fillId="0" borderId="0" xfId="0" applyFont="1" applyFill="1" applyAlignment="1">
      <alignment horizontal="right" vertical="top"/>
    </xf>
    <xf numFmtId="0" fontId="75" fillId="0" borderId="0" xfId="0" applyFont="1" applyFill="1" applyAlignment="1">
      <alignment horizontal="left" vertical="center" wrapText="1"/>
    </xf>
    <xf numFmtId="0" fontId="95" fillId="0" borderId="0" xfId="0" applyFont="1" applyFill="1" applyAlignment="1">
      <alignment horizontal="left" vertical="center" wrapText="1"/>
    </xf>
    <xf numFmtId="0" fontId="75" fillId="0" borderId="0" xfId="0" applyFont="1" applyFill="1" applyBorder="1" applyAlignment="1">
      <alignment horizontal="right" vertical="top"/>
    </xf>
    <xf numFmtId="0" fontId="52" fillId="0" borderId="0" xfId="0" applyFont="1" applyFill="1" applyBorder="1">
      <alignment vertical="center"/>
    </xf>
    <xf numFmtId="0" fontId="97" fillId="32" borderId="137" xfId="0" applyFont="1" applyFill="1" applyBorder="1" applyAlignment="1">
      <alignment horizontal="center" vertical="center"/>
    </xf>
    <xf numFmtId="0" fontId="92" fillId="32" borderId="10" xfId="0" applyFont="1" applyFill="1" applyBorder="1" applyAlignment="1" applyProtection="1">
      <alignment horizontal="center" vertical="center"/>
      <protection locked="0"/>
    </xf>
    <xf numFmtId="0" fontId="94" fillId="32" borderId="94" xfId="0" applyFont="1" applyFill="1" applyBorder="1" applyAlignment="1" applyProtection="1">
      <alignment horizontal="center" vertical="center"/>
      <protection locked="0"/>
    </xf>
    <xf numFmtId="0" fontId="92" fillId="32" borderId="36" xfId="0" applyFont="1" applyFill="1" applyBorder="1" applyAlignment="1" applyProtection="1">
      <alignment horizontal="center" vertical="center"/>
      <protection locked="0"/>
    </xf>
    <xf numFmtId="0" fontId="92" fillId="32" borderId="36" xfId="0" applyFont="1" applyFill="1" applyBorder="1" applyAlignment="1">
      <alignment horizontal="center" vertical="center"/>
    </xf>
    <xf numFmtId="0" fontId="109" fillId="0" borderId="12" xfId="0" applyFont="1" applyFill="1" applyBorder="1" applyAlignment="1">
      <alignment vertical="center"/>
    </xf>
    <xf numFmtId="0" fontId="109" fillId="0" borderId="36" xfId="0" applyFont="1" applyFill="1" applyBorder="1" applyAlignment="1">
      <alignment vertical="center"/>
    </xf>
    <xf numFmtId="0" fontId="109" fillId="0" borderId="70" xfId="0" applyFont="1" applyFill="1" applyBorder="1" applyAlignment="1">
      <alignment vertical="center"/>
    </xf>
    <xf numFmtId="0" fontId="109" fillId="0" borderId="26" xfId="0" applyFont="1" applyFill="1" applyBorder="1">
      <alignment vertical="center"/>
    </xf>
    <xf numFmtId="0" fontId="109" fillId="0" borderId="31" xfId="0" applyFont="1" applyFill="1" applyBorder="1">
      <alignment vertical="center"/>
    </xf>
    <xf numFmtId="0" fontId="109" fillId="0" borderId="32" xfId="0" applyFont="1" applyBorder="1">
      <alignment vertical="center"/>
    </xf>
    <xf numFmtId="177" fontId="75" fillId="0" borderId="110" xfId="0" applyNumberFormat="1" applyFont="1" applyBorder="1">
      <alignment vertical="center"/>
    </xf>
    <xf numFmtId="0" fontId="100" fillId="0" borderId="0" xfId="0" applyFont="1" applyFill="1">
      <alignment vertical="center"/>
    </xf>
    <xf numFmtId="0" fontId="111" fillId="0" borderId="18" xfId="0" applyFont="1" applyFill="1" applyBorder="1" applyAlignment="1">
      <alignment horizontal="left" vertical="center" wrapText="1"/>
    </xf>
    <xf numFmtId="0" fontId="111" fillId="0" borderId="18" xfId="0" applyFont="1" applyFill="1" applyBorder="1" applyAlignment="1">
      <alignment horizontal="left" vertical="center"/>
    </xf>
    <xf numFmtId="0" fontId="112" fillId="0" borderId="0" xfId="0" applyFont="1" applyFill="1">
      <alignment vertical="center"/>
    </xf>
    <xf numFmtId="0" fontId="78" fillId="0" borderId="36" xfId="0" applyFont="1" applyFill="1" applyBorder="1" applyAlignment="1">
      <alignment vertical="center"/>
    </xf>
    <xf numFmtId="0" fontId="113" fillId="0" borderId="26" xfId="0" applyFont="1" applyFill="1" applyBorder="1">
      <alignment vertical="center"/>
    </xf>
    <xf numFmtId="0" fontId="109" fillId="0" borderId="32" xfId="0" applyFont="1" applyFill="1" applyBorder="1">
      <alignment vertical="center"/>
    </xf>
    <xf numFmtId="0" fontId="100" fillId="28" borderId="18" xfId="0" applyFont="1" applyFill="1" applyBorder="1" applyAlignment="1">
      <alignment vertical="center" wrapText="1"/>
    </xf>
    <xf numFmtId="0" fontId="101" fillId="28" borderId="18" xfId="0" applyFont="1" applyFill="1" applyBorder="1" applyAlignment="1">
      <alignment vertical="center"/>
    </xf>
    <xf numFmtId="0" fontId="100" fillId="28" borderId="148" xfId="0" applyFont="1" applyFill="1" applyBorder="1" applyAlignment="1">
      <alignment vertical="center" wrapText="1"/>
    </xf>
    <xf numFmtId="0" fontId="104" fillId="0" borderId="0" xfId="0" applyFont="1" applyFill="1">
      <alignment vertical="center"/>
    </xf>
    <xf numFmtId="0" fontId="31" fillId="0" borderId="36" xfId="0" applyFont="1" applyFill="1" applyBorder="1" applyAlignment="1" applyProtection="1">
      <alignment vertical="center"/>
      <protection locked="0"/>
    </xf>
    <xf numFmtId="0" fontId="100" fillId="25" borderId="18" xfId="0" applyFont="1" applyFill="1" applyBorder="1" applyAlignment="1">
      <alignment vertical="center" wrapText="1"/>
    </xf>
    <xf numFmtId="0" fontId="101" fillId="25" borderId="18" xfId="0" applyFont="1" applyFill="1" applyBorder="1" applyAlignment="1">
      <alignment vertical="center"/>
    </xf>
    <xf numFmtId="0" fontId="100" fillId="25" borderId="148" xfId="0" applyFont="1" applyFill="1" applyBorder="1" applyAlignment="1">
      <alignment vertical="center" wrapText="1"/>
    </xf>
    <xf numFmtId="0" fontId="101" fillId="0" borderId="0" xfId="0" applyFont="1" applyFill="1" applyBorder="1" applyAlignment="1" applyProtection="1">
      <alignment vertical="center"/>
      <protection locked="0"/>
    </xf>
    <xf numFmtId="0" fontId="109" fillId="0" borderId="0" xfId="0" applyFont="1" applyFill="1" applyBorder="1" applyAlignment="1" applyProtection="1">
      <alignment vertical="center"/>
      <protection locked="0"/>
    </xf>
    <xf numFmtId="0" fontId="109" fillId="0" borderId="16" xfId="0" applyFont="1" applyBorder="1" applyProtection="1">
      <alignment vertical="center"/>
      <protection locked="0"/>
    </xf>
    <xf numFmtId="0" fontId="100" fillId="0" borderId="18" xfId="0" applyFont="1" applyFill="1" applyBorder="1" applyAlignment="1" applyProtection="1">
      <alignment horizontal="left" vertical="center"/>
      <protection locked="0"/>
    </xf>
    <xf numFmtId="0" fontId="109" fillId="0" borderId="18" xfId="0" applyFont="1" applyFill="1" applyBorder="1" applyAlignment="1" applyProtection="1">
      <alignment horizontal="center" vertical="center"/>
      <protection locked="0"/>
    </xf>
    <xf numFmtId="0" fontId="109" fillId="0" borderId="97" xfId="0" applyFont="1" applyFill="1" applyBorder="1" applyAlignment="1" applyProtection="1">
      <alignment horizontal="center" vertical="center"/>
      <protection locked="0"/>
    </xf>
    <xf numFmtId="0" fontId="101" fillId="0" borderId="31" xfId="0" applyFont="1" applyFill="1" applyBorder="1" applyAlignment="1" applyProtection="1">
      <alignment horizontal="center" vertical="center"/>
      <protection locked="0"/>
    </xf>
    <xf numFmtId="0" fontId="109" fillId="0" borderId="31" xfId="0" applyFont="1" applyFill="1" applyBorder="1" applyAlignment="1" applyProtection="1">
      <alignment horizontal="center" vertical="center"/>
      <protection locked="0"/>
    </xf>
    <xf numFmtId="0" fontId="101" fillId="0" borderId="31" xfId="0" applyFont="1" applyFill="1" applyBorder="1" applyAlignment="1" applyProtection="1">
      <alignment horizontal="left" vertical="center"/>
      <protection locked="0"/>
    </xf>
    <xf numFmtId="0" fontId="109" fillId="0" borderId="32" xfId="0" applyFont="1" applyBorder="1" applyAlignment="1" applyProtection="1">
      <alignment horizontal="center" vertical="center"/>
      <protection locked="0"/>
    </xf>
    <xf numFmtId="0" fontId="100" fillId="29" borderId="18" xfId="0" applyFont="1" applyFill="1" applyBorder="1" applyAlignment="1">
      <alignment vertical="center" wrapText="1"/>
    </xf>
    <xf numFmtId="0" fontId="101" fillId="29" borderId="18" xfId="0" applyFont="1" applyFill="1" applyBorder="1" applyAlignment="1">
      <alignment vertical="center"/>
    </xf>
    <xf numFmtId="0" fontId="100" fillId="29" borderId="148" xfId="0" applyFont="1" applyFill="1" applyBorder="1" applyAlignment="1">
      <alignment vertical="center" wrapText="1"/>
    </xf>
    <xf numFmtId="0" fontId="101" fillId="0" borderId="0" xfId="0" applyFont="1" applyFill="1" applyBorder="1" applyAlignment="1">
      <alignment vertical="center"/>
    </xf>
    <xf numFmtId="0" fontId="76" fillId="0" borderId="21" xfId="0" applyFont="1" applyFill="1" applyBorder="1" applyAlignment="1" applyProtection="1">
      <alignment vertical="center"/>
      <protection locked="0"/>
    </xf>
    <xf numFmtId="0" fontId="100" fillId="32" borderId="18" xfId="0" applyFont="1" applyFill="1" applyBorder="1" applyAlignment="1">
      <alignment vertical="center" wrapText="1"/>
    </xf>
    <xf numFmtId="0" fontId="101" fillId="32" borderId="18" xfId="0" applyFont="1" applyFill="1" applyBorder="1" applyAlignment="1">
      <alignment vertical="center"/>
    </xf>
    <xf numFmtId="0" fontId="100" fillId="32" borderId="148" xfId="0" applyFont="1" applyFill="1" applyBorder="1" applyAlignment="1">
      <alignment vertical="center" wrapText="1"/>
    </xf>
    <xf numFmtId="0" fontId="78" fillId="32" borderId="36" xfId="0" applyFont="1" applyFill="1" applyBorder="1" applyAlignment="1" applyProtection="1">
      <alignment vertical="center"/>
      <protection locked="0"/>
    </xf>
    <xf numFmtId="0" fontId="57" fillId="0" borderId="0" xfId="0" applyFont="1" applyAlignment="1" applyProtection="1">
      <alignment vertical="center"/>
      <protection locked="0"/>
    </xf>
    <xf numFmtId="0" fontId="100" fillId="28" borderId="19" xfId="0" applyFont="1" applyFill="1" applyBorder="1" applyAlignment="1">
      <alignment vertical="center" wrapText="1"/>
    </xf>
    <xf numFmtId="0" fontId="95" fillId="0" borderId="36" xfId="0" applyFont="1" applyFill="1" applyBorder="1" applyAlignment="1">
      <alignment horizontal="center" vertical="center"/>
    </xf>
    <xf numFmtId="0" fontId="0" fillId="0" borderId="28" xfId="0" applyFill="1" applyBorder="1" applyAlignment="1">
      <alignment vertical="center"/>
    </xf>
    <xf numFmtId="0" fontId="36" fillId="0" borderId="0" xfId="0" applyFont="1" applyAlignment="1">
      <alignment horizontal="right" vertical="center"/>
    </xf>
    <xf numFmtId="0" fontId="10" fillId="26" borderId="13" xfId="0" applyFont="1" applyFill="1" applyBorder="1" applyAlignment="1" applyProtection="1">
      <alignment horizontal="left" vertical="top" textRotation="255"/>
      <protection locked="0"/>
    </xf>
    <xf numFmtId="0" fontId="10" fillId="26" borderId="95" xfId="0" applyFont="1" applyFill="1" applyBorder="1" applyAlignment="1">
      <alignment vertical="center" wrapText="1"/>
    </xf>
    <xf numFmtId="38" fontId="92" fillId="32" borderId="11" xfId="34" applyFont="1" applyFill="1" applyBorder="1">
      <alignment vertical="center"/>
    </xf>
    <xf numFmtId="38" fontId="92" fillId="32" borderId="10" xfId="34" applyFont="1" applyFill="1" applyBorder="1">
      <alignment vertical="center"/>
    </xf>
    <xf numFmtId="0" fontId="89" fillId="0" borderId="0" xfId="0" applyFont="1" applyBorder="1" applyAlignment="1">
      <alignment horizontal="left" vertical="center"/>
    </xf>
    <xf numFmtId="0" fontId="92" fillId="26" borderId="100" xfId="0" applyFont="1" applyFill="1" applyBorder="1" applyAlignment="1">
      <alignment horizontal="center" vertical="center" wrapText="1" shrinkToFit="1"/>
    </xf>
    <xf numFmtId="0" fontId="92" fillId="26" borderId="17" xfId="0" applyFont="1" applyFill="1" applyBorder="1" applyAlignment="1">
      <alignment horizontal="center" vertical="center" shrinkToFit="1"/>
    </xf>
    <xf numFmtId="0" fontId="92" fillId="26" borderId="17" xfId="0" applyFont="1" applyFill="1" applyBorder="1" applyAlignment="1">
      <alignment horizontal="center" vertical="center"/>
    </xf>
    <xf numFmtId="0" fontId="92" fillId="26" borderId="18" xfId="0" applyFont="1" applyFill="1" applyBorder="1" applyAlignment="1">
      <alignment horizontal="center" vertical="center"/>
    </xf>
    <xf numFmtId="0" fontId="38" fillId="0" borderId="0" xfId="49" applyFont="1" applyBorder="1">
      <alignment vertical="center"/>
    </xf>
    <xf numFmtId="0" fontId="117" fillId="0" borderId="0" xfId="49" applyFont="1" applyBorder="1">
      <alignment vertical="center"/>
    </xf>
    <xf numFmtId="0" fontId="118" fillId="0" borderId="0" xfId="49" applyFont="1" applyBorder="1" applyAlignment="1">
      <alignment vertical="center"/>
    </xf>
    <xf numFmtId="0" fontId="118" fillId="0" borderId="0" xfId="49" applyFont="1" applyBorder="1" applyAlignment="1">
      <alignment horizontal="right" vertical="center"/>
    </xf>
    <xf numFmtId="0" fontId="119" fillId="0" borderId="0" xfId="49" applyFont="1" applyBorder="1" applyAlignment="1">
      <alignment horizontal="justify" vertical="center"/>
    </xf>
    <xf numFmtId="0" fontId="121" fillId="0" borderId="0" xfId="49" applyFont="1" applyBorder="1">
      <alignment vertical="center"/>
    </xf>
    <xf numFmtId="0" fontId="120" fillId="0" borderId="0" xfId="49" applyFont="1" applyBorder="1" applyAlignment="1">
      <alignment vertical="center" wrapText="1"/>
    </xf>
    <xf numFmtId="0" fontId="120" fillId="34" borderId="12" xfId="49" applyFont="1" applyFill="1" applyBorder="1" applyAlignment="1" applyProtection="1">
      <alignment horizontal="right" vertical="center" wrapText="1"/>
      <protection locked="0"/>
    </xf>
    <xf numFmtId="0" fontId="120" fillId="34" borderId="36" xfId="49" applyFont="1" applyFill="1" applyBorder="1" applyAlignment="1" applyProtection="1">
      <alignment horizontal="right" vertical="center" wrapText="1"/>
      <protection locked="0"/>
    </xf>
    <xf numFmtId="0" fontId="120" fillId="0" borderId="10" xfId="49" applyFont="1" applyFill="1" applyBorder="1" applyAlignment="1">
      <alignment horizontal="center" vertical="center" wrapText="1"/>
    </xf>
    <xf numFmtId="0" fontId="124" fillId="0" borderId="0" xfId="49" applyFont="1" applyBorder="1">
      <alignment vertical="center"/>
    </xf>
    <xf numFmtId="0" fontId="125" fillId="0" borderId="0" xfId="49" applyFont="1" applyBorder="1">
      <alignment vertical="center"/>
    </xf>
    <xf numFmtId="0" fontId="120" fillId="34" borderId="0" xfId="49" applyFont="1" applyFill="1" applyBorder="1" applyAlignment="1" applyProtection="1">
      <alignment horizontal="right" vertical="center" wrapText="1"/>
      <protection locked="0"/>
    </xf>
    <xf numFmtId="0" fontId="120" fillId="34" borderId="180" xfId="49" applyFont="1" applyFill="1" applyBorder="1" applyAlignment="1" applyProtection="1">
      <alignment horizontal="right" vertical="center" wrapText="1"/>
      <protection locked="0"/>
    </xf>
    <xf numFmtId="0" fontId="120" fillId="0" borderId="0" xfId="49" applyFont="1" applyFill="1" applyBorder="1" applyAlignment="1">
      <alignment vertical="center"/>
    </xf>
    <xf numFmtId="0" fontId="120" fillId="0" borderId="0" xfId="49" applyFont="1" applyFill="1" applyBorder="1" applyAlignment="1">
      <alignment vertical="center" wrapText="1"/>
    </xf>
    <xf numFmtId="0" fontId="121" fillId="0" borderId="0" xfId="49" applyFont="1" applyFill="1" applyBorder="1" applyAlignment="1" applyProtection="1">
      <alignment vertical="center"/>
      <protection locked="0"/>
    </xf>
    <xf numFmtId="0" fontId="126" fillId="0" borderId="0" xfId="49" applyFont="1" applyFill="1" applyBorder="1" applyAlignment="1">
      <alignment vertical="center"/>
    </xf>
    <xf numFmtId="0" fontId="116" fillId="0" borderId="0" xfId="49" applyFont="1" applyFill="1" applyBorder="1" applyAlignment="1">
      <alignment vertical="center" wrapText="1"/>
    </xf>
    <xf numFmtId="0" fontId="124" fillId="0" borderId="0" xfId="49" applyFont="1" applyFill="1" applyBorder="1" applyAlignment="1" applyProtection="1">
      <alignment vertical="center"/>
      <protection locked="0"/>
    </xf>
    <xf numFmtId="0" fontId="124" fillId="0" borderId="0" xfId="49" applyFont="1" applyFill="1" applyBorder="1" applyAlignment="1">
      <alignment vertical="center" wrapText="1"/>
    </xf>
    <xf numFmtId="0" fontId="124" fillId="0" borderId="0" xfId="49" applyFont="1" applyFill="1" applyBorder="1">
      <alignment vertical="center"/>
    </xf>
    <xf numFmtId="0" fontId="116" fillId="0" borderId="0" xfId="49" applyFont="1" applyFill="1" applyBorder="1" applyAlignment="1">
      <alignment vertical="center"/>
    </xf>
    <xf numFmtId="0" fontId="29" fillId="0" borderId="0" xfId="51" applyFont="1">
      <alignment vertical="center"/>
    </xf>
    <xf numFmtId="0" fontId="10" fillId="0" borderId="0" xfId="51" applyFont="1">
      <alignment vertical="center"/>
    </xf>
    <xf numFmtId="49" fontId="10" fillId="0" borderId="0" xfId="51" applyNumberFormat="1" applyFont="1" applyAlignment="1">
      <alignment horizontal="center" vertical="center"/>
    </xf>
    <xf numFmtId="0" fontId="8" fillId="0" borderId="0" xfId="51">
      <alignment vertical="center"/>
    </xf>
    <xf numFmtId="0" fontId="10" fillId="0" borderId="0" xfId="51" applyFont="1" applyAlignment="1">
      <alignment horizontal="right" vertical="center"/>
    </xf>
    <xf numFmtId="0" fontId="10" fillId="0" borderId="0" xfId="51" applyFont="1" applyAlignment="1">
      <alignment horizontal="center" vertical="center"/>
    </xf>
    <xf numFmtId="0" fontId="95" fillId="0" borderId="0" xfId="51" applyFont="1">
      <alignment vertical="center"/>
    </xf>
    <xf numFmtId="0" fontId="132" fillId="0" borderId="0" xfId="51" applyFont="1" applyAlignment="1">
      <alignment horizontal="center" vertical="center"/>
    </xf>
    <xf numFmtId="0" fontId="133" fillId="0" borderId="0" xfId="51" applyFont="1">
      <alignment vertical="center"/>
    </xf>
    <xf numFmtId="0" fontId="130" fillId="0" borderId="0" xfId="51" applyFont="1" applyAlignment="1">
      <alignment horizontal="left" vertical="center"/>
    </xf>
    <xf numFmtId="0" fontId="95" fillId="30" borderId="137" xfId="43" applyFont="1" applyFill="1" applyBorder="1" applyAlignment="1">
      <alignment horizontal="center" vertical="center" shrinkToFit="1"/>
    </xf>
    <xf numFmtId="0" fontId="132" fillId="0" borderId="60" xfId="51" applyFont="1" applyBorder="1">
      <alignment vertical="center"/>
    </xf>
    <xf numFmtId="0" fontId="132" fillId="0" borderId="36" xfId="51" applyFont="1" applyBorder="1">
      <alignment vertical="center"/>
    </xf>
    <xf numFmtId="0" fontId="95" fillId="0" borderId="36" xfId="51" applyFont="1" applyBorder="1">
      <alignment vertical="center"/>
    </xf>
    <xf numFmtId="49" fontId="95" fillId="0" borderId="36" xfId="43" applyNumberFormat="1" applyFont="1" applyBorder="1" applyAlignment="1">
      <alignment vertical="center" shrinkToFit="1"/>
    </xf>
    <xf numFmtId="0" fontId="95" fillId="0" borderId="36" xfId="43" applyFont="1" applyBorder="1" applyAlignment="1">
      <alignment vertical="center"/>
    </xf>
    <xf numFmtId="0" fontId="95" fillId="0" borderId="11" xfId="43" applyFont="1" applyBorder="1" applyAlignment="1">
      <alignment vertical="center"/>
    </xf>
    <xf numFmtId="49" fontId="95" fillId="0" borderId="33" xfId="43" applyNumberFormat="1" applyFont="1" applyBorder="1" applyAlignment="1">
      <alignment horizontal="left" vertical="top"/>
    </xf>
    <xf numFmtId="49" fontId="95" fillId="0" borderId="0" xfId="43" applyNumberFormat="1" applyFont="1" applyAlignment="1">
      <alignment horizontal="left" vertical="top"/>
    </xf>
    <xf numFmtId="49" fontId="95" fillId="0" borderId="17" xfId="43" applyNumberFormat="1" applyFont="1" applyBorder="1" applyAlignment="1">
      <alignment vertical="top"/>
    </xf>
    <xf numFmtId="49" fontId="95" fillId="0" borderId="18" xfId="43" applyNumberFormat="1" applyFont="1" applyBorder="1" applyAlignment="1">
      <alignment vertical="top"/>
    </xf>
    <xf numFmtId="0" fontId="11" fillId="0" borderId="0" xfId="51" applyFont="1">
      <alignment vertical="center"/>
    </xf>
    <xf numFmtId="0" fontId="139" fillId="0" borderId="0" xfId="0" applyFont="1" applyFill="1">
      <alignment vertical="center"/>
    </xf>
    <xf numFmtId="0" fontId="140" fillId="0" borderId="0" xfId="0" applyFont="1" applyFill="1" applyBorder="1" applyAlignment="1">
      <alignment vertical="center"/>
    </xf>
    <xf numFmtId="0" fontId="139" fillId="0" borderId="0" xfId="0" applyFont="1">
      <alignment vertical="center"/>
    </xf>
    <xf numFmtId="0" fontId="141" fillId="0" borderId="0" xfId="0" applyFont="1" applyFill="1" applyAlignment="1">
      <alignment vertical="center"/>
    </xf>
    <xf numFmtId="0" fontId="141" fillId="0" borderId="0" xfId="0" applyFont="1" applyFill="1" applyAlignment="1">
      <alignment vertical="center" shrinkToFit="1"/>
    </xf>
    <xf numFmtId="0" fontId="139" fillId="0" borderId="0" xfId="0" applyFont="1" applyAlignment="1">
      <alignment vertical="center"/>
    </xf>
    <xf numFmtId="0" fontId="139" fillId="0" borderId="0" xfId="0" applyFont="1" applyFill="1" applyBorder="1" applyAlignment="1">
      <alignment vertical="center"/>
    </xf>
    <xf numFmtId="0" fontId="139" fillId="0" borderId="0" xfId="0" applyFont="1" applyFill="1" applyBorder="1">
      <alignment vertical="center"/>
    </xf>
    <xf numFmtId="0" fontId="139" fillId="0" borderId="0" xfId="0" applyFont="1" applyFill="1" applyBorder="1" applyProtection="1">
      <alignment vertical="center"/>
      <protection locked="0"/>
    </xf>
    <xf numFmtId="0" fontId="140" fillId="0" borderId="14" xfId="0" applyFont="1" applyFill="1" applyBorder="1">
      <alignment vertical="center"/>
    </xf>
    <xf numFmtId="0" fontId="140" fillId="0" borderId="12" xfId="0" applyFont="1" applyFill="1" applyBorder="1">
      <alignment vertical="center"/>
    </xf>
    <xf numFmtId="0" fontId="140" fillId="0" borderId="36" xfId="0" applyFont="1" applyFill="1" applyBorder="1">
      <alignment vertical="center"/>
    </xf>
    <xf numFmtId="0" fontId="140" fillId="0" borderId="11" xfId="0" applyFont="1" applyFill="1" applyBorder="1">
      <alignment vertical="center"/>
    </xf>
    <xf numFmtId="0" fontId="139" fillId="0" borderId="0" xfId="0" applyFont="1" applyBorder="1">
      <alignment vertical="center"/>
    </xf>
    <xf numFmtId="0" fontId="142" fillId="0" borderId="0" xfId="0" applyFont="1" applyFill="1" applyBorder="1">
      <alignment vertical="center"/>
    </xf>
    <xf numFmtId="0" fontId="142" fillId="0" borderId="0" xfId="0" applyFont="1" applyFill="1" applyBorder="1" applyAlignment="1">
      <alignment vertical="center" wrapText="1"/>
    </xf>
    <xf numFmtId="0" fontId="144" fillId="0" borderId="0" xfId="0" applyFont="1" applyFill="1" applyBorder="1">
      <alignment vertical="center"/>
    </xf>
    <xf numFmtId="0" fontId="142" fillId="0" borderId="0" xfId="0" applyFont="1" applyFill="1" applyBorder="1" applyAlignment="1">
      <alignment vertical="center"/>
    </xf>
    <xf numFmtId="0" fontId="143" fillId="0" borderId="0" xfId="0" applyFont="1" applyFill="1" applyBorder="1" applyAlignment="1">
      <alignment horizontal="left" vertical="center"/>
    </xf>
    <xf numFmtId="0" fontId="144" fillId="0" borderId="0" xfId="0" applyFont="1" applyFill="1">
      <alignment vertical="center"/>
    </xf>
    <xf numFmtId="0" fontId="144" fillId="0" borderId="0" xfId="0" applyFont="1" applyFill="1" applyBorder="1" applyAlignment="1">
      <alignment horizontal="center" vertical="center"/>
    </xf>
    <xf numFmtId="0" fontId="146" fillId="0" borderId="0" xfId="52" applyFont="1" applyProtection="1">
      <alignment vertical="center"/>
    </xf>
    <xf numFmtId="0" fontId="146" fillId="0" borderId="0" xfId="52" applyFont="1" applyAlignment="1" applyProtection="1">
      <alignment vertical="center" textRotation="255" shrinkToFit="1"/>
    </xf>
    <xf numFmtId="58" fontId="146" fillId="0" borderId="0" xfId="52" applyNumberFormat="1" applyFont="1" applyFill="1" applyAlignment="1" applyProtection="1">
      <alignment vertical="center"/>
    </xf>
    <xf numFmtId="0" fontId="146" fillId="0" borderId="0" xfId="52" applyFont="1" applyAlignment="1" applyProtection="1">
      <alignment horizontal="distributed" vertical="center"/>
    </xf>
    <xf numFmtId="0" fontId="146" fillId="0" borderId="0" xfId="52" applyFont="1" applyAlignment="1" applyProtection="1">
      <alignment horizontal="left" vertical="center"/>
    </xf>
    <xf numFmtId="0" fontId="146" fillId="0" borderId="0" xfId="52" applyFont="1" applyAlignment="1" applyProtection="1">
      <alignment horizontal="right" vertical="center"/>
    </xf>
    <xf numFmtId="0" fontId="146" fillId="0" borderId="0" xfId="52" applyFont="1" applyAlignment="1" applyProtection="1">
      <alignment horizontal="left" vertical="top"/>
    </xf>
    <xf numFmtId="0" fontId="0" fillId="0" borderId="0" xfId="53" applyFont="1" applyAlignment="1" applyProtection="1">
      <alignment horizontal="left" vertical="center"/>
    </xf>
    <xf numFmtId="0" fontId="8" fillId="0" borderId="0" xfId="53" applyAlignment="1" applyProtection="1">
      <alignment vertical="center"/>
    </xf>
    <xf numFmtId="0" fontId="8" fillId="0" borderId="0" xfId="53" applyAlignment="1" applyProtection="1">
      <alignment horizontal="center" vertical="center"/>
    </xf>
    <xf numFmtId="0" fontId="146" fillId="0" borderId="0" xfId="52" applyFont="1" applyAlignment="1" applyProtection="1">
      <alignment horizontal="left" vertical="top" wrapText="1"/>
    </xf>
    <xf numFmtId="0" fontId="146" fillId="0" borderId="0" xfId="52" applyFont="1" applyAlignment="1" applyProtection="1">
      <alignment vertical="center"/>
    </xf>
    <xf numFmtId="0" fontId="139" fillId="0" borderId="0" xfId="53" applyFont="1" applyFill="1" applyBorder="1" applyAlignment="1" applyProtection="1">
      <alignment horizontal="left" vertical="center"/>
    </xf>
    <xf numFmtId="0" fontId="148" fillId="34" borderId="36" xfId="52" applyFont="1" applyFill="1" applyBorder="1" applyAlignment="1" applyProtection="1">
      <alignment horizontal="center" vertical="center"/>
      <protection locked="0"/>
    </xf>
    <xf numFmtId="0" fontId="148" fillId="0" borderId="0" xfId="52" applyFont="1" applyBorder="1" applyAlignment="1" applyProtection="1">
      <alignment horizontal="center" vertical="center" shrinkToFit="1"/>
    </xf>
    <xf numFmtId="0" fontId="148" fillId="0" borderId="0" xfId="55" applyFont="1" applyBorder="1" applyAlignment="1" applyProtection="1">
      <alignment vertical="center"/>
    </xf>
    <xf numFmtId="0" fontId="8" fillId="0" borderId="0" xfId="53" applyAlignment="1" applyProtection="1">
      <alignment horizontal="left" vertical="center"/>
    </xf>
    <xf numFmtId="0" fontId="149" fillId="0" borderId="44" xfId="52" applyFont="1" applyBorder="1" applyAlignment="1" applyProtection="1">
      <alignment horizontal="left" vertical="center" wrapText="1"/>
    </xf>
    <xf numFmtId="0" fontId="139" fillId="26" borderId="0" xfId="58" applyFont="1" applyFill="1" applyProtection="1">
      <alignment vertical="center"/>
    </xf>
    <xf numFmtId="0" fontId="139" fillId="26" borderId="0" xfId="58" applyFont="1" applyFill="1" applyBorder="1" applyProtection="1">
      <alignment vertical="center"/>
    </xf>
    <xf numFmtId="0" fontId="139" fillId="26" borderId="24" xfId="58" applyFont="1" applyFill="1" applyBorder="1" applyAlignment="1" applyProtection="1">
      <alignment vertical="center" shrinkToFit="1"/>
    </xf>
    <xf numFmtId="0" fontId="139" fillId="26" borderId="25" xfId="58" applyFont="1" applyFill="1" applyBorder="1" applyAlignment="1" applyProtection="1">
      <alignment vertical="center" shrinkToFit="1"/>
    </xf>
    <xf numFmtId="0" fontId="140" fillId="26" borderId="0" xfId="58" applyFont="1" applyFill="1" applyAlignment="1" applyProtection="1">
      <alignment horizontal="left" vertical="top"/>
    </xf>
    <xf numFmtId="0" fontId="141" fillId="26" borderId="0" xfId="57" applyFont="1" applyFill="1" applyAlignment="1" applyProtection="1">
      <alignment horizontal="left" vertical="top"/>
    </xf>
    <xf numFmtId="0" fontId="140" fillId="26" borderId="0" xfId="57" applyFont="1" applyFill="1" applyAlignment="1" applyProtection="1">
      <alignment horizontal="left" vertical="center" wrapText="1"/>
    </xf>
    <xf numFmtId="0" fontId="8" fillId="26" borderId="0" xfId="53" applyFont="1" applyFill="1" applyProtection="1"/>
    <xf numFmtId="0" fontId="139" fillId="26" borderId="0" xfId="58" applyFont="1" applyFill="1" applyAlignment="1" applyProtection="1">
      <alignment horizontal="left" vertical="center"/>
    </xf>
    <xf numFmtId="0" fontId="76" fillId="0" borderId="0" xfId="0" applyFont="1" applyFill="1">
      <alignment vertical="center"/>
    </xf>
    <xf numFmtId="0" fontId="77" fillId="0" borderId="0" xfId="0" applyFont="1" applyFill="1">
      <alignment vertical="center"/>
    </xf>
    <xf numFmtId="0" fontId="78" fillId="0" borderId="10" xfId="0" applyFont="1" applyFill="1" applyBorder="1" applyAlignment="1">
      <alignment vertical="center"/>
    </xf>
    <xf numFmtId="0" fontId="77" fillId="0" borderId="0" xfId="0" applyFont="1" applyFill="1" applyBorder="1" applyAlignment="1">
      <alignment vertical="center"/>
    </xf>
    <xf numFmtId="0" fontId="155" fillId="0" borderId="0" xfId="0" applyFont="1" applyFill="1">
      <alignment vertical="center"/>
    </xf>
    <xf numFmtId="0" fontId="77" fillId="0" borderId="0" xfId="0" applyFont="1" applyFill="1" applyBorder="1">
      <alignment vertical="center"/>
    </xf>
    <xf numFmtId="0" fontId="77" fillId="0" borderId="0" xfId="0" applyFont="1" applyFill="1" applyBorder="1" applyProtection="1">
      <alignment vertical="center"/>
      <protection locked="0"/>
    </xf>
    <xf numFmtId="0" fontId="77" fillId="0" borderId="0" xfId="0" applyFont="1" applyProtection="1">
      <alignment vertical="center"/>
      <protection locked="0"/>
    </xf>
    <xf numFmtId="0" fontId="78" fillId="0" borderId="77" xfId="0" applyFont="1" applyFill="1" applyBorder="1">
      <alignment vertical="center"/>
    </xf>
    <xf numFmtId="0" fontId="78" fillId="0" borderId="17" xfId="0" applyFont="1" applyFill="1" applyBorder="1">
      <alignment vertical="center"/>
    </xf>
    <xf numFmtId="0" fontId="78" fillId="0" borderId="18" xfId="0" applyFont="1" applyFill="1" applyBorder="1">
      <alignment vertical="center"/>
    </xf>
    <xf numFmtId="0" fontId="78" fillId="0" borderId="19" xfId="0" applyFont="1" applyBorder="1">
      <alignment vertical="center"/>
    </xf>
    <xf numFmtId="0" fontId="156" fillId="0" borderId="0" xfId="0" applyFont="1" applyFill="1">
      <alignment vertical="center"/>
    </xf>
    <xf numFmtId="0" fontId="78" fillId="0" borderId="0" xfId="0" applyFont="1" applyFill="1" applyBorder="1" applyAlignment="1">
      <alignment horizontal="left" vertical="center" wrapText="1"/>
    </xf>
    <xf numFmtId="0" fontId="78" fillId="0" borderId="0" xfId="0" applyFont="1" applyAlignment="1">
      <alignment horizontal="left" vertical="center" wrapText="1"/>
    </xf>
    <xf numFmtId="49" fontId="155" fillId="0" borderId="0" xfId="0" applyNumberFormat="1" applyFont="1" applyFill="1">
      <alignment vertical="center"/>
    </xf>
    <xf numFmtId="0" fontId="77" fillId="0" borderId="0" xfId="0" applyFont="1" applyFill="1" applyAlignment="1">
      <alignment vertical="center"/>
    </xf>
    <xf numFmtId="49" fontId="77" fillId="0" borderId="0" xfId="0" applyNumberFormat="1" applyFont="1" applyFill="1">
      <alignment vertical="center"/>
    </xf>
    <xf numFmtId="0" fontId="78" fillId="0" borderId="0" xfId="0" applyFont="1" applyFill="1">
      <alignment vertical="center"/>
    </xf>
    <xf numFmtId="0" fontId="83" fillId="31" borderId="137" xfId="0" applyFont="1" applyFill="1" applyBorder="1" applyAlignment="1">
      <alignment horizontal="center" vertical="center"/>
    </xf>
    <xf numFmtId="0" fontId="83" fillId="32" borderId="26" xfId="0" applyFont="1" applyFill="1" applyBorder="1">
      <alignment vertical="center"/>
    </xf>
    <xf numFmtId="0" fontId="83" fillId="32" borderId="31" xfId="0" applyFont="1" applyFill="1" applyBorder="1">
      <alignment vertical="center"/>
    </xf>
    <xf numFmtId="0" fontId="160" fillId="32" borderId="32" xfId="0" applyFont="1" applyFill="1" applyBorder="1">
      <alignment vertical="center"/>
    </xf>
    <xf numFmtId="0" fontId="77" fillId="0" borderId="33" xfId="0" applyFont="1" applyFill="1" applyBorder="1">
      <alignment vertical="center"/>
    </xf>
    <xf numFmtId="0" fontId="78" fillId="0" borderId="33" xfId="0" applyFont="1" applyBorder="1" applyAlignment="1">
      <alignment horizontal="center" vertical="center"/>
    </xf>
    <xf numFmtId="0" fontId="78" fillId="0" borderId="36" xfId="0" applyFont="1" applyFill="1" applyBorder="1" applyAlignment="1">
      <alignment horizontal="center" vertical="center"/>
    </xf>
    <xf numFmtId="0" fontId="80" fillId="0" borderId="36" xfId="0" applyFont="1" applyBorder="1">
      <alignment vertical="center"/>
    </xf>
    <xf numFmtId="0" fontId="78" fillId="0" borderId="33" xfId="0" applyFont="1" applyFill="1" applyBorder="1" applyAlignment="1">
      <alignment horizontal="center" vertical="center"/>
    </xf>
    <xf numFmtId="0" fontId="80" fillId="0" borderId="0" xfId="0" applyFont="1" applyBorder="1">
      <alignment vertical="center"/>
    </xf>
    <xf numFmtId="0" fontId="82" fillId="0" borderId="0" xfId="0" applyFont="1" applyFill="1" applyBorder="1" applyAlignment="1">
      <alignment vertical="center" wrapText="1"/>
    </xf>
    <xf numFmtId="0" fontId="79" fillId="0" borderId="0" xfId="0" applyFont="1" applyFill="1" applyAlignment="1">
      <alignment vertical="center"/>
    </xf>
    <xf numFmtId="0" fontId="81" fillId="0" borderId="0" xfId="0" applyFont="1" applyFill="1" applyAlignment="1">
      <alignment vertical="center"/>
    </xf>
    <xf numFmtId="0" fontId="155" fillId="0" borderId="0" xfId="0" applyFont="1" applyFill="1" applyBorder="1" applyAlignment="1">
      <alignment vertical="center"/>
    </xf>
    <xf numFmtId="0" fontId="76" fillId="0" borderId="0" xfId="0" applyFont="1" applyFill="1" applyBorder="1" applyAlignment="1">
      <alignment vertical="center" wrapText="1"/>
    </xf>
    <xf numFmtId="0" fontId="76" fillId="0" borderId="0" xfId="0" applyFont="1" applyAlignment="1">
      <alignment vertical="center" wrapText="1"/>
    </xf>
    <xf numFmtId="0" fontId="78" fillId="29" borderId="12" xfId="0" applyFont="1" applyFill="1" applyBorder="1" applyAlignment="1" applyProtection="1">
      <alignment vertical="center"/>
      <protection locked="0"/>
    </xf>
    <xf numFmtId="0" fontId="78" fillId="29" borderId="36" xfId="0" applyFont="1" applyFill="1" applyBorder="1" applyAlignment="1" applyProtection="1">
      <alignment vertical="center"/>
      <protection locked="0"/>
    </xf>
    <xf numFmtId="0" fontId="76" fillId="0" borderId="14" xfId="0" applyFont="1" applyFill="1" applyBorder="1" applyAlignment="1" applyProtection="1">
      <alignment vertical="center"/>
      <protection locked="0"/>
    </xf>
    <xf numFmtId="0" fontId="78" fillId="29" borderId="33" xfId="0" applyFont="1" applyFill="1" applyBorder="1" applyAlignment="1" applyProtection="1">
      <alignment vertical="center"/>
      <protection locked="0"/>
    </xf>
    <xf numFmtId="0" fontId="78" fillId="29" borderId="0" xfId="0" applyFont="1" applyFill="1" applyBorder="1" applyAlignment="1" applyProtection="1">
      <alignment vertical="center"/>
      <protection locked="0"/>
    </xf>
    <xf numFmtId="0" fontId="76" fillId="29" borderId="0"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lignment horizontal="left" vertical="center" wrapText="1"/>
    </xf>
    <xf numFmtId="0" fontId="76"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2" fillId="0" borderId="0" xfId="0" applyFont="1" applyFill="1" applyBorder="1" applyAlignment="1" applyProtection="1">
      <alignment horizontal="left" vertical="center"/>
      <protection locked="0"/>
    </xf>
    <xf numFmtId="0" fontId="78" fillId="0" borderId="0" xfId="0" applyFont="1" applyAlignment="1" applyProtection="1">
      <alignment horizontal="center" vertical="center"/>
      <protection locked="0"/>
    </xf>
    <xf numFmtId="0" fontId="77" fillId="0" borderId="0" xfId="0" applyFont="1" applyBorder="1">
      <alignment vertical="center"/>
    </xf>
    <xf numFmtId="0" fontId="79" fillId="0" borderId="0" xfId="0" applyFont="1" applyBorder="1">
      <alignment vertical="center"/>
    </xf>
    <xf numFmtId="0" fontId="78" fillId="0" borderId="0" xfId="0" applyFont="1" applyFill="1" applyBorder="1" applyAlignment="1">
      <alignment vertical="center"/>
    </xf>
    <xf numFmtId="0" fontId="77" fillId="0" borderId="0" xfId="0" applyFont="1" applyFill="1" applyBorder="1" applyAlignment="1">
      <alignment horizontal="left" vertical="center"/>
    </xf>
    <xf numFmtId="0" fontId="78" fillId="0" borderId="0" xfId="0" applyFont="1" applyFill="1" applyBorder="1" applyAlignment="1">
      <alignment horizontal="left" vertical="center"/>
    </xf>
    <xf numFmtId="0" fontId="104" fillId="26" borderId="0" xfId="0" applyFont="1" applyFill="1" applyBorder="1" applyAlignment="1">
      <alignment vertical="center"/>
    </xf>
    <xf numFmtId="0" fontId="104" fillId="29" borderId="0" xfId="0" applyFont="1" applyFill="1" applyBorder="1" applyAlignment="1" applyProtection="1">
      <alignment vertical="center"/>
      <protection locked="0"/>
    </xf>
    <xf numFmtId="0" fontId="104" fillId="29" borderId="18" xfId="0" applyFont="1" applyFill="1" applyBorder="1" applyAlignment="1" applyProtection="1">
      <alignment horizontal="left" vertical="center"/>
      <protection locked="0"/>
    </xf>
    <xf numFmtId="0" fontId="104" fillId="29" borderId="197" xfId="0" applyFont="1" applyFill="1" applyBorder="1" applyAlignment="1" applyProtection="1">
      <alignment horizontal="left" vertical="center"/>
      <protection locked="0"/>
    </xf>
    <xf numFmtId="0" fontId="104" fillId="29" borderId="198" xfId="0" applyFont="1" applyFill="1" applyBorder="1" applyAlignment="1" applyProtection="1">
      <alignment horizontal="left" vertical="center"/>
      <protection locked="0"/>
    </xf>
    <xf numFmtId="0" fontId="104" fillId="26" borderId="0" xfId="0" applyFont="1" applyFill="1" applyBorder="1" applyAlignment="1">
      <alignment horizontal="left" vertical="center"/>
    </xf>
    <xf numFmtId="0" fontId="104" fillId="26" borderId="0" xfId="0" applyFont="1" applyFill="1" applyBorder="1" applyAlignment="1" applyProtection="1">
      <alignment vertical="center"/>
      <protection locked="0"/>
    </xf>
    <xf numFmtId="0" fontId="104" fillId="26" borderId="0" xfId="0" applyFont="1" applyFill="1" applyBorder="1">
      <alignment vertical="center"/>
    </xf>
    <xf numFmtId="0" fontId="104" fillId="26" borderId="0" xfId="0" applyFont="1" applyFill="1" applyBorder="1" applyAlignment="1">
      <alignment horizontal="center" vertical="center"/>
    </xf>
    <xf numFmtId="0" fontId="104" fillId="26" borderId="16" xfId="0" applyFont="1" applyFill="1" applyBorder="1" applyAlignment="1">
      <alignment horizontal="center" vertical="center"/>
    </xf>
    <xf numFmtId="0" fontId="37" fillId="29" borderId="18" xfId="0" applyFont="1" applyFill="1" applyBorder="1" applyAlignment="1" applyProtection="1">
      <alignment horizontal="left" vertical="center"/>
      <protection locked="0"/>
    </xf>
    <xf numFmtId="0" fontId="37" fillId="29" borderId="197" xfId="0" applyFont="1" applyFill="1" applyBorder="1" applyAlignment="1" applyProtection="1">
      <alignment horizontal="left" vertical="center"/>
      <protection locked="0"/>
    </xf>
    <xf numFmtId="0" fontId="37" fillId="29" borderId="198" xfId="0" applyFont="1" applyFill="1" applyBorder="1" applyAlignment="1" applyProtection="1">
      <alignment horizontal="left" vertical="center"/>
      <protection locked="0"/>
    </xf>
    <xf numFmtId="0" fontId="76" fillId="0" borderId="0" xfId="0" applyFont="1" applyFill="1" applyBorder="1" applyAlignment="1">
      <alignment vertical="center"/>
    </xf>
    <xf numFmtId="0" fontId="164" fillId="26" borderId="0" xfId="0" applyFont="1" applyFill="1" applyBorder="1" applyAlignment="1">
      <alignment vertical="center" wrapText="1"/>
    </xf>
    <xf numFmtId="0" fontId="76" fillId="26" borderId="0" xfId="0" applyFont="1" applyFill="1" applyBorder="1" applyAlignment="1">
      <alignment vertical="center"/>
    </xf>
    <xf numFmtId="0" fontId="164" fillId="26" borderId="0" xfId="0" applyFont="1" applyFill="1" applyAlignment="1">
      <alignment vertical="center" wrapText="1"/>
    </xf>
    <xf numFmtId="0" fontId="76" fillId="26" borderId="0" xfId="0" applyFont="1" applyFill="1" applyBorder="1" applyAlignment="1">
      <alignment vertical="center" wrapText="1"/>
    </xf>
    <xf numFmtId="0" fontId="164" fillId="29" borderId="93" xfId="0" applyFont="1" applyFill="1" applyBorder="1" applyAlignment="1">
      <alignment vertical="center" wrapText="1"/>
    </xf>
    <xf numFmtId="0" fontId="164" fillId="29" borderId="35" xfId="0" applyFont="1" applyFill="1" applyBorder="1" applyAlignment="1">
      <alignment vertical="center" wrapText="1"/>
    </xf>
    <xf numFmtId="0" fontId="79" fillId="0" borderId="0" xfId="0" applyFont="1" applyAlignment="1">
      <alignment vertical="center" wrapText="1"/>
    </xf>
    <xf numFmtId="0" fontId="79" fillId="0" borderId="0" xfId="0" applyFont="1" applyFill="1" applyAlignment="1">
      <alignment vertical="center" wrapText="1"/>
    </xf>
    <xf numFmtId="0" fontId="164" fillId="29" borderId="60" xfId="0" applyFont="1" applyFill="1" applyBorder="1" applyAlignment="1">
      <alignment vertical="center" wrapText="1"/>
    </xf>
    <xf numFmtId="0" fontId="76" fillId="26" borderId="36" xfId="0" applyFont="1" applyFill="1" applyBorder="1">
      <alignment vertical="center"/>
    </xf>
    <xf numFmtId="0" fontId="77" fillId="26" borderId="36" xfId="0" applyFont="1" applyFill="1" applyBorder="1">
      <alignment vertical="center"/>
    </xf>
    <xf numFmtId="0" fontId="77" fillId="26" borderId="11" xfId="0" applyFont="1" applyFill="1" applyBorder="1">
      <alignment vertical="center"/>
    </xf>
    <xf numFmtId="0" fontId="166" fillId="0" borderId="0" xfId="0" applyFont="1">
      <alignment vertical="center"/>
    </xf>
    <xf numFmtId="0" fontId="164" fillId="29" borderId="199" xfId="0" applyFont="1" applyFill="1" applyBorder="1" applyAlignment="1">
      <alignment vertical="center" wrapText="1"/>
    </xf>
    <xf numFmtId="0" fontId="76" fillId="26" borderId="200" xfId="0" applyFont="1" applyFill="1" applyBorder="1" applyAlignment="1">
      <alignment vertical="center"/>
    </xf>
    <xf numFmtId="0" fontId="164" fillId="26" borderId="200" xfId="0" applyFont="1" applyFill="1" applyBorder="1" applyAlignment="1">
      <alignment vertical="center" wrapText="1"/>
    </xf>
    <xf numFmtId="0" fontId="164" fillId="26" borderId="201" xfId="0" applyFont="1" applyFill="1" applyBorder="1" applyAlignment="1">
      <alignment vertical="center" wrapText="1"/>
    </xf>
    <xf numFmtId="0" fontId="82" fillId="26" borderId="0" xfId="0" applyFont="1" applyFill="1" applyBorder="1" applyAlignment="1">
      <alignment horizontal="right" vertical="top"/>
    </xf>
    <xf numFmtId="0" fontId="82" fillId="26" borderId="0" xfId="0" applyFont="1" applyFill="1" applyBorder="1" applyAlignment="1">
      <alignment vertical="top"/>
    </xf>
    <xf numFmtId="0" fontId="82" fillId="26" borderId="0" xfId="0" applyFont="1" applyFill="1" applyBorder="1" applyAlignment="1">
      <alignment horizontal="right" vertical="top" wrapText="1"/>
    </xf>
    <xf numFmtId="0" fontId="82" fillId="26" borderId="0" xfId="0" applyFont="1" applyFill="1" applyBorder="1" applyAlignment="1">
      <alignment vertical="top" wrapText="1"/>
    </xf>
    <xf numFmtId="0" fontId="82" fillId="26" borderId="0" xfId="0" applyFont="1" applyFill="1" applyAlignment="1">
      <alignment vertical="top" wrapText="1"/>
    </xf>
    <xf numFmtId="0" fontId="164" fillId="26" borderId="43" xfId="0" applyFont="1" applyFill="1" applyBorder="1" applyAlignment="1">
      <alignment vertical="center" wrapText="1"/>
    </xf>
    <xf numFmtId="0" fontId="164" fillId="26" borderId="44" xfId="0" applyFont="1" applyFill="1" applyBorder="1" applyAlignment="1">
      <alignment vertical="center" wrapText="1"/>
    </xf>
    <xf numFmtId="0" fontId="164" fillId="26" borderId="45" xfId="0" applyFont="1" applyFill="1" applyBorder="1" applyAlignment="1">
      <alignment vertical="center" wrapText="1"/>
    </xf>
    <xf numFmtId="0" fontId="164" fillId="26" borderId="35" xfId="0" applyFont="1" applyFill="1" applyBorder="1" applyAlignment="1">
      <alignment vertical="center" wrapText="1"/>
    </xf>
    <xf numFmtId="0" fontId="164" fillId="26" borderId="37" xfId="0" applyFont="1" applyFill="1" applyBorder="1" applyAlignment="1">
      <alignment vertical="center" wrapText="1"/>
    </xf>
    <xf numFmtId="0" fontId="164" fillId="0" borderId="35" xfId="0" applyFont="1" applyFill="1" applyBorder="1">
      <alignment vertical="center"/>
    </xf>
    <xf numFmtId="0" fontId="164" fillId="0" borderId="0" xfId="0" applyFont="1" applyFill="1" applyBorder="1">
      <alignment vertical="center"/>
    </xf>
    <xf numFmtId="0" fontId="164" fillId="0" borderId="0" xfId="0" applyFont="1" applyFill="1" applyBorder="1" applyAlignment="1">
      <alignment vertical="center" wrapText="1"/>
    </xf>
    <xf numFmtId="0" fontId="166" fillId="0" borderId="0" xfId="0" applyFont="1" applyFill="1">
      <alignment vertical="center"/>
    </xf>
    <xf numFmtId="0" fontId="164" fillId="26" borderId="35" xfId="0" applyFont="1" applyFill="1" applyBorder="1">
      <alignment vertical="center"/>
    </xf>
    <xf numFmtId="0" fontId="167" fillId="26" borderId="0" xfId="0" applyFont="1" applyFill="1" applyBorder="1">
      <alignment vertical="center"/>
    </xf>
    <xf numFmtId="0" fontId="164" fillId="26" borderId="0" xfId="0" applyFont="1" applyFill="1" applyBorder="1">
      <alignment vertical="center"/>
    </xf>
    <xf numFmtId="0" fontId="164" fillId="0" borderId="199" xfId="0" applyFont="1" applyFill="1" applyBorder="1">
      <alignment vertical="center"/>
    </xf>
    <xf numFmtId="0" fontId="167" fillId="0" borderId="200" xfId="0" applyFont="1" applyFill="1" applyBorder="1">
      <alignment vertical="center"/>
    </xf>
    <xf numFmtId="0" fontId="164" fillId="0" borderId="200" xfId="0" applyFont="1" applyFill="1" applyBorder="1">
      <alignment vertical="center"/>
    </xf>
    <xf numFmtId="0" fontId="164" fillId="0" borderId="200" xfId="0" applyFont="1" applyFill="1" applyBorder="1" applyAlignment="1">
      <alignment vertical="center"/>
    </xf>
    <xf numFmtId="0" fontId="164" fillId="0" borderId="200" xfId="0" applyFont="1" applyFill="1" applyBorder="1" applyAlignment="1">
      <alignment horizontal="center" vertical="center"/>
    </xf>
    <xf numFmtId="0" fontId="164" fillId="0" borderId="200" xfId="0" applyFont="1" applyFill="1" applyBorder="1" applyAlignment="1" applyProtection="1">
      <alignment vertical="center" shrinkToFit="1"/>
      <protection locked="0"/>
    </xf>
    <xf numFmtId="0" fontId="167" fillId="0" borderId="200" xfId="0" applyFont="1" applyFill="1" applyBorder="1" applyAlignment="1">
      <alignment horizontal="center" vertical="center"/>
    </xf>
    <xf numFmtId="0" fontId="167" fillId="0" borderId="203" xfId="0" applyFont="1" applyBorder="1">
      <alignment vertical="center"/>
    </xf>
    <xf numFmtId="0" fontId="168" fillId="0" borderId="35" xfId="0" applyFont="1" applyFill="1" applyBorder="1" applyAlignment="1">
      <alignment vertical="center" wrapText="1"/>
    </xf>
    <xf numFmtId="0" fontId="169" fillId="0" borderId="0" xfId="0" applyFont="1" applyFill="1" applyBorder="1" applyAlignment="1">
      <alignment vertical="center"/>
    </xf>
    <xf numFmtId="0" fontId="168" fillId="0" borderId="0" xfId="0" applyFont="1" applyFill="1" applyBorder="1" applyAlignment="1">
      <alignment vertical="center" wrapText="1"/>
    </xf>
    <xf numFmtId="0" fontId="168" fillId="0" borderId="44" xfId="0" applyFont="1" applyBorder="1" applyAlignment="1">
      <alignment vertical="center" wrapText="1"/>
    </xf>
    <xf numFmtId="0" fontId="168" fillId="0" borderId="0" xfId="0" applyFont="1" applyFill="1" applyBorder="1">
      <alignment vertical="center"/>
    </xf>
    <xf numFmtId="0" fontId="79" fillId="26" borderId="0" xfId="0" applyFont="1" applyFill="1">
      <alignment vertical="center"/>
    </xf>
    <xf numFmtId="0" fontId="91" fillId="26" borderId="0" xfId="0" applyFont="1" applyFill="1">
      <alignment vertical="center"/>
    </xf>
    <xf numFmtId="0" fontId="79" fillId="26" borderId="0" xfId="0" applyFont="1" applyFill="1" applyAlignment="1">
      <alignment horizontal="center" vertical="center"/>
    </xf>
    <xf numFmtId="0" fontId="79" fillId="0" borderId="14" xfId="0" applyFont="1" applyFill="1" applyBorder="1">
      <alignment vertical="center"/>
    </xf>
    <xf numFmtId="0" fontId="92" fillId="26" borderId="15" xfId="0" applyFont="1" applyFill="1" applyBorder="1" applyAlignment="1">
      <alignment vertical="center" wrapText="1" shrinkToFit="1"/>
    </xf>
    <xf numFmtId="0" fontId="92" fillId="26" borderId="17" xfId="0" applyFont="1" applyFill="1" applyBorder="1" applyAlignment="1">
      <alignment vertical="center" wrapText="1" shrinkToFit="1"/>
    </xf>
    <xf numFmtId="0" fontId="92" fillId="26" borderId="19" xfId="0" applyFont="1" applyFill="1" applyBorder="1" applyAlignment="1">
      <alignment vertical="center" wrapText="1" shrinkToFit="1"/>
    </xf>
    <xf numFmtId="0" fontId="92" fillId="26" borderId="10" xfId="0" applyFont="1" applyFill="1" applyBorder="1" applyAlignment="1">
      <alignment vertical="center" wrapText="1"/>
    </xf>
    <xf numFmtId="0" fontId="92" fillId="26" borderId="33" xfId="0" applyFont="1" applyFill="1" applyBorder="1" applyAlignment="1">
      <alignment vertical="center" wrapText="1" shrinkToFit="1"/>
    </xf>
    <xf numFmtId="0" fontId="92" fillId="26" borderId="13" xfId="0" applyFont="1" applyFill="1" applyBorder="1" applyAlignment="1">
      <alignment vertical="center" wrapText="1" shrinkToFit="1"/>
    </xf>
    <xf numFmtId="0" fontId="79" fillId="26" borderId="17" xfId="0" applyFont="1" applyFill="1" applyBorder="1" applyAlignment="1">
      <alignment horizontal="center" vertical="center" textRotation="255" wrapText="1"/>
    </xf>
    <xf numFmtId="0" fontId="132" fillId="29" borderId="10" xfId="0" applyFont="1" applyFill="1" applyBorder="1" applyAlignment="1" applyProtection="1">
      <alignment horizontal="center" vertical="center"/>
      <protection locked="0"/>
    </xf>
    <xf numFmtId="0" fontId="92" fillId="29" borderId="10" xfId="0" applyFont="1" applyFill="1" applyBorder="1" applyAlignment="1" applyProtection="1">
      <alignment horizontal="center" vertical="center"/>
      <protection locked="0"/>
    </xf>
    <xf numFmtId="0" fontId="92" fillId="26" borderId="36" xfId="0" applyFont="1" applyFill="1" applyBorder="1" applyAlignment="1" applyProtection="1">
      <alignment horizontal="center" vertical="center"/>
      <protection locked="0"/>
    </xf>
    <xf numFmtId="0" fontId="92" fillId="29" borderId="36" xfId="0" applyFont="1" applyFill="1" applyBorder="1" applyAlignment="1" applyProtection="1">
      <alignment horizontal="center" vertical="center"/>
      <protection locked="0"/>
    </xf>
    <xf numFmtId="0" fontId="92" fillId="26" borderId="36" xfId="0" applyFont="1" applyFill="1" applyBorder="1" applyAlignment="1">
      <alignment horizontal="center" vertical="center"/>
    </xf>
    <xf numFmtId="0" fontId="92" fillId="29" borderId="36" xfId="0" applyFont="1" applyFill="1" applyBorder="1" applyAlignment="1">
      <alignment horizontal="center" vertical="center"/>
    </xf>
    <xf numFmtId="0" fontId="79" fillId="0" borderId="36" xfId="0" applyFont="1" applyFill="1" applyBorder="1" applyAlignment="1">
      <alignment horizontal="center" vertical="center"/>
    </xf>
    <xf numFmtId="38" fontId="169" fillId="29" borderId="11" xfId="34" applyFont="1" applyFill="1" applyBorder="1">
      <alignment vertical="center"/>
    </xf>
    <xf numFmtId="38" fontId="169" fillId="29" borderId="10" xfId="34" applyFont="1" applyFill="1" applyBorder="1">
      <alignment vertical="center"/>
    </xf>
    <xf numFmtId="38" fontId="79" fillId="29" borderId="10" xfId="34" applyFont="1" applyFill="1" applyBorder="1">
      <alignment vertical="center"/>
    </xf>
    <xf numFmtId="0" fontId="139" fillId="26" borderId="56" xfId="58" applyFont="1" applyFill="1" applyBorder="1" applyAlignment="1" applyProtection="1">
      <alignment horizontal="center" vertical="top" textRotation="255" shrinkToFit="1"/>
    </xf>
    <xf numFmtId="0" fontId="139" fillId="36" borderId="12" xfId="58" applyFont="1" applyFill="1" applyBorder="1" applyAlignment="1" applyProtection="1">
      <alignment horizontal="center" vertical="center" shrinkToFit="1"/>
      <protection locked="0"/>
    </xf>
    <xf numFmtId="0" fontId="139" fillId="36" borderId="36" xfId="58" applyFont="1" applyFill="1" applyBorder="1" applyAlignment="1" applyProtection="1">
      <alignment horizontal="center" vertical="center" shrinkToFit="1"/>
      <protection locked="0"/>
    </xf>
    <xf numFmtId="0" fontId="139" fillId="36" borderId="11" xfId="58" applyFont="1" applyFill="1" applyBorder="1" applyAlignment="1" applyProtection="1">
      <alignment horizontal="center" vertical="center" shrinkToFit="1"/>
      <protection locked="0"/>
    </xf>
    <xf numFmtId="0" fontId="139" fillId="34" borderId="12" xfId="58" applyFont="1" applyFill="1" applyBorder="1" applyAlignment="1" applyProtection="1">
      <alignment horizontal="center" vertical="center" shrinkToFit="1"/>
      <protection locked="0"/>
    </xf>
    <xf numFmtId="0" fontId="139" fillId="34" borderId="36" xfId="58" applyFont="1" applyFill="1" applyBorder="1" applyAlignment="1" applyProtection="1">
      <alignment horizontal="center" vertical="center" shrinkToFit="1"/>
      <protection locked="0"/>
    </xf>
    <xf numFmtId="0" fontId="139" fillId="34" borderId="70" xfId="58" applyFont="1" applyFill="1" applyBorder="1" applyAlignment="1" applyProtection="1">
      <alignment horizontal="center" vertical="center" shrinkToFit="1"/>
      <protection locked="0"/>
    </xf>
    <xf numFmtId="0" fontId="11" fillId="25" borderId="31" xfId="0" applyFont="1" applyFill="1" applyBorder="1" applyAlignment="1" applyProtection="1">
      <alignment vertical="center"/>
      <protection locked="0"/>
    </xf>
    <xf numFmtId="0" fontId="30" fillId="25" borderId="10" xfId="0" applyFont="1" applyFill="1" applyBorder="1" applyAlignment="1" applyProtection="1">
      <alignment vertical="center"/>
      <protection locked="0"/>
    </xf>
    <xf numFmtId="0" fontId="30" fillId="25" borderId="10" xfId="0" applyFont="1" applyFill="1" applyBorder="1" applyAlignment="1" applyProtection="1">
      <alignment vertical="top"/>
      <protection locked="0"/>
    </xf>
    <xf numFmtId="0" fontId="11" fillId="25" borderId="0" xfId="0" applyFont="1" applyFill="1" applyBorder="1" applyAlignment="1" applyProtection="1">
      <alignment vertical="center"/>
      <protection locked="0"/>
    </xf>
    <xf numFmtId="0" fontId="11" fillId="32" borderId="12" xfId="0" applyFont="1" applyFill="1" applyBorder="1" applyAlignment="1" applyProtection="1">
      <alignment vertical="center"/>
      <protection locked="0"/>
    </xf>
    <xf numFmtId="0" fontId="11" fillId="32" borderId="36" xfId="0" applyFont="1" applyFill="1" applyBorder="1" applyAlignment="1" applyProtection="1">
      <alignment vertical="center"/>
      <protection locked="0"/>
    </xf>
    <xf numFmtId="0" fontId="11" fillId="32" borderId="33" xfId="0" applyFont="1" applyFill="1" applyBorder="1" applyAlignment="1" applyProtection="1">
      <alignment vertical="center"/>
      <protection locked="0"/>
    </xf>
    <xf numFmtId="0" fontId="11" fillId="32" borderId="0" xfId="0" applyFont="1" applyFill="1" applyBorder="1" applyAlignment="1" applyProtection="1">
      <alignment vertical="center"/>
      <protection locked="0"/>
    </xf>
    <xf numFmtId="0" fontId="64" fillId="29" borderId="199" xfId="0" applyFont="1" applyFill="1" applyBorder="1" applyAlignment="1">
      <alignment vertical="center" wrapText="1"/>
    </xf>
    <xf numFmtId="0" fontId="30" fillId="30" borderId="205" xfId="0" applyFont="1" applyFill="1" applyBorder="1" applyAlignment="1">
      <alignment vertical="center" wrapText="1"/>
    </xf>
    <xf numFmtId="0" fontId="30" fillId="25" borderId="206" xfId="0" applyFont="1" applyFill="1" applyBorder="1" applyAlignment="1">
      <alignment vertical="center" wrapText="1"/>
    </xf>
    <xf numFmtId="0" fontId="30" fillId="28" borderId="20" xfId="0" applyFont="1" applyFill="1" applyBorder="1" applyAlignment="1">
      <alignment vertical="center" wrapText="1"/>
    </xf>
    <xf numFmtId="0" fontId="11" fillId="32" borderId="206" xfId="0" applyFont="1" applyFill="1" applyBorder="1" applyAlignment="1" applyProtection="1">
      <alignment vertical="center"/>
      <protection locked="0"/>
    </xf>
    <xf numFmtId="0" fontId="11" fillId="25" borderId="206" xfId="0" applyFont="1" applyFill="1" applyBorder="1" applyAlignment="1" applyProtection="1">
      <alignment vertical="center"/>
      <protection locked="0"/>
    </xf>
    <xf numFmtId="0" fontId="11" fillId="28" borderId="206" xfId="0" applyFont="1" applyFill="1" applyBorder="1" applyAlignment="1" applyProtection="1">
      <alignment vertical="center"/>
      <protection locked="0"/>
    </xf>
    <xf numFmtId="0" fontId="11" fillId="28" borderId="0" xfId="0" applyFont="1" applyFill="1" applyBorder="1" applyAlignment="1" applyProtection="1">
      <alignment vertical="center"/>
      <protection locked="0"/>
    </xf>
    <xf numFmtId="0" fontId="11" fillId="25" borderId="161" xfId="0" applyFont="1" applyFill="1" applyBorder="1" applyAlignment="1" applyProtection="1">
      <alignment vertical="center"/>
      <protection locked="0"/>
    </xf>
    <xf numFmtId="0" fontId="31" fillId="30" borderId="101" xfId="0" applyFont="1" applyFill="1" applyBorder="1" applyAlignment="1">
      <alignment horizontal="center" vertical="center" wrapText="1"/>
    </xf>
    <xf numFmtId="0" fontId="31" fillId="30" borderId="71" xfId="0" applyFont="1" applyFill="1" applyBorder="1" applyAlignment="1">
      <alignment horizontal="center" vertical="center" wrapText="1"/>
    </xf>
    <xf numFmtId="0" fontId="31" fillId="30" borderId="147" xfId="0" applyFont="1" applyFill="1" applyBorder="1" applyAlignment="1">
      <alignment horizontal="center" vertical="center" wrapText="1"/>
    </xf>
    <xf numFmtId="0" fontId="31" fillId="30" borderId="207" xfId="0" applyFont="1" applyFill="1" applyBorder="1" applyAlignment="1">
      <alignment horizontal="center" vertical="center" wrapText="1"/>
    </xf>
    <xf numFmtId="0" fontId="95" fillId="0" borderId="36" xfId="43" applyFont="1" applyBorder="1" applyAlignment="1">
      <alignment horizontal="center" vertical="center"/>
    </xf>
    <xf numFmtId="0" fontId="94" fillId="0" borderId="0" xfId="59" applyFont="1" applyFill="1">
      <alignment vertical="center"/>
    </xf>
    <xf numFmtId="0" fontId="1" fillId="0" borderId="0" xfId="59">
      <alignment vertical="center"/>
    </xf>
    <xf numFmtId="0" fontId="127" fillId="0" borderId="0" xfId="59" applyFont="1" applyFill="1" applyAlignment="1">
      <alignment vertical="center"/>
    </xf>
    <xf numFmtId="0" fontId="128" fillId="0" borderId="0" xfId="59" applyFont="1" applyFill="1" applyAlignment="1">
      <alignment vertical="center"/>
    </xf>
    <xf numFmtId="0" fontId="128" fillId="0" borderId="0" xfId="59" applyFont="1" applyFill="1" applyAlignment="1">
      <alignment vertical="center" shrinkToFit="1"/>
    </xf>
    <xf numFmtId="0" fontId="129" fillId="0" borderId="0" xfId="59" applyFont="1">
      <alignment vertical="center"/>
    </xf>
    <xf numFmtId="0" fontId="130" fillId="0" borderId="0" xfId="59" applyFont="1" applyFill="1">
      <alignment vertical="center"/>
    </xf>
    <xf numFmtId="0" fontId="130" fillId="0" borderId="0" xfId="59" applyFont="1" applyFill="1" applyBorder="1" applyAlignment="1">
      <alignment vertical="center"/>
    </xf>
    <xf numFmtId="0" fontId="130" fillId="0" borderId="0" xfId="59" applyFont="1" applyFill="1" applyBorder="1">
      <alignment vertical="center"/>
    </xf>
    <xf numFmtId="0" fontId="130" fillId="0" borderId="0" xfId="59" applyFont="1" applyFill="1" applyBorder="1" applyProtection="1">
      <alignment vertical="center"/>
      <protection locked="0"/>
    </xf>
    <xf numFmtId="0" fontId="129" fillId="0" borderId="0" xfId="59" applyFont="1" applyFill="1" applyBorder="1" applyProtection="1">
      <alignment vertical="center"/>
      <protection locked="0"/>
    </xf>
    <xf numFmtId="0" fontId="131" fillId="0" borderId="0" xfId="59" applyFont="1">
      <alignment vertical="center"/>
    </xf>
    <xf numFmtId="0" fontId="129" fillId="0" borderId="0" xfId="59" applyFont="1" applyFill="1">
      <alignment vertical="center"/>
    </xf>
    <xf numFmtId="0" fontId="109" fillId="0" borderId="14" xfId="59" applyFont="1" applyFill="1" applyBorder="1" applyAlignment="1">
      <alignment horizontal="left" vertical="center"/>
    </xf>
    <xf numFmtId="0" fontId="109" fillId="0" borderId="12" xfId="59" applyFont="1" applyFill="1" applyBorder="1" applyAlignment="1">
      <alignment horizontal="left" vertical="center"/>
    </xf>
    <xf numFmtId="0" fontId="109" fillId="0" borderId="36" xfId="59" applyFont="1" applyFill="1" applyBorder="1" applyAlignment="1">
      <alignment horizontal="left" vertical="center"/>
    </xf>
    <xf numFmtId="0" fontId="109" fillId="0" borderId="11" xfId="59" applyFont="1" applyFill="1" applyBorder="1" applyAlignment="1">
      <alignment horizontal="left" vertical="center"/>
    </xf>
    <xf numFmtId="0" fontId="130" fillId="0" borderId="0" xfId="59" applyFont="1">
      <alignment vertical="center"/>
    </xf>
    <xf numFmtId="0" fontId="130" fillId="0" borderId="36" xfId="59" applyFont="1" applyBorder="1">
      <alignment vertical="center"/>
    </xf>
    <xf numFmtId="0" fontId="130" fillId="0" borderId="11" xfId="59" applyFont="1" applyBorder="1">
      <alignment vertical="center"/>
    </xf>
    <xf numFmtId="0" fontId="136" fillId="0" borderId="0" xfId="59" applyFont="1" applyFill="1" applyBorder="1">
      <alignment vertical="center"/>
    </xf>
    <xf numFmtId="0" fontId="136" fillId="0" borderId="0" xfId="59" applyFont="1" applyFill="1" applyBorder="1" applyAlignment="1">
      <alignment vertical="center" wrapText="1"/>
    </xf>
    <xf numFmtId="0" fontId="136" fillId="30" borderId="0" xfId="59" applyFont="1" applyFill="1" applyBorder="1" applyAlignment="1" applyProtection="1">
      <alignment horizontal="center" vertical="center"/>
      <protection locked="0"/>
    </xf>
    <xf numFmtId="0" fontId="137" fillId="0" borderId="0" xfId="59" applyFont="1" applyFill="1" applyBorder="1">
      <alignment vertical="center"/>
    </xf>
    <xf numFmtId="0" fontId="136" fillId="0" borderId="0" xfId="59" applyFont="1" applyFill="1" applyBorder="1" applyAlignment="1">
      <alignment horizontal="left" vertical="center"/>
    </xf>
    <xf numFmtId="0" fontId="138" fillId="0" borderId="0" xfId="59" applyFont="1" applyFill="1">
      <alignment vertical="center"/>
    </xf>
    <xf numFmtId="0" fontId="137" fillId="0" borderId="0" xfId="59" applyFont="1"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6" fillId="0" borderId="0" xfId="0" applyFont="1" applyAlignment="1">
      <alignment horizontal="left" vertical="center" wrapText="1"/>
    </xf>
    <xf numFmtId="0" fontId="41" fillId="0" borderId="146" xfId="0" applyFont="1" applyBorder="1" applyAlignment="1">
      <alignment horizontal="center" vertical="center" wrapText="1"/>
    </xf>
    <xf numFmtId="0" fontId="73" fillId="29" borderId="0" xfId="0" applyFont="1" applyFill="1" applyAlignment="1">
      <alignment horizontal="center" vertical="center" wrapText="1"/>
    </xf>
    <xf numFmtId="0" fontId="44" fillId="0" borderId="18" xfId="0" applyFont="1" applyBorder="1" applyAlignment="1">
      <alignment horizontal="left" vertical="top" wrapText="1"/>
    </xf>
    <xf numFmtId="0" fontId="33" fillId="27" borderId="12" xfId="0" applyFont="1" applyFill="1" applyBorder="1" applyAlignment="1">
      <alignment vertical="center"/>
    </xf>
    <xf numFmtId="0" fontId="33"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40"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8" fillId="0" borderId="13" xfId="0" applyFont="1" applyBorder="1" applyAlignment="1">
      <alignment horizontal="center" vertical="center" wrapText="1"/>
    </xf>
    <xf numFmtId="0" fontId="38"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1" fillId="0" borderId="54"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31" fillId="0" borderId="87" xfId="0" applyFont="1" applyFill="1" applyBorder="1" applyAlignment="1">
      <alignment horizontal="left" vertical="center" wrapText="1"/>
    </xf>
    <xf numFmtId="0" fontId="31" fillId="0" borderId="88" xfId="0" applyFont="1" applyFill="1" applyBorder="1" applyAlignment="1">
      <alignment horizontal="left" vertical="center" wrapText="1"/>
    </xf>
    <xf numFmtId="0" fontId="30" fillId="0" borderId="111"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72"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126"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90" xfId="0" applyFont="1" applyFill="1" applyBorder="1" applyAlignment="1">
      <alignment horizontal="center" vertical="center" wrapText="1"/>
    </xf>
    <xf numFmtId="0" fontId="30" fillId="0" borderId="87" xfId="0" applyFont="1" applyFill="1" applyBorder="1" applyAlignment="1">
      <alignment horizontal="center" vertical="center" wrapText="1"/>
    </xf>
    <xf numFmtId="0" fontId="31" fillId="0" borderId="64" xfId="0" applyFont="1" applyFill="1" applyBorder="1" applyAlignment="1">
      <alignment horizontal="left" vertical="center" wrapText="1"/>
    </xf>
    <xf numFmtId="0" fontId="31" fillId="0" borderId="102"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87" fillId="0" borderId="36" xfId="0" applyFont="1" applyFill="1" applyBorder="1" applyAlignment="1" applyProtection="1">
      <alignment horizontal="center" vertical="center"/>
      <protection locked="0"/>
    </xf>
    <xf numFmtId="0" fontId="82" fillId="0" borderId="36" xfId="0" applyFont="1" applyFill="1" applyBorder="1" applyAlignment="1" applyProtection="1">
      <alignment horizontal="center" vertical="center"/>
      <protection locked="0"/>
    </xf>
    <xf numFmtId="0" fontId="11" fillId="28" borderId="204" xfId="0" applyFont="1" applyFill="1" applyBorder="1" applyAlignment="1">
      <alignment horizontal="center" vertical="center"/>
    </xf>
    <xf numFmtId="0" fontId="11" fillId="28" borderId="58" xfId="0" applyFont="1" applyFill="1" applyBorder="1" applyAlignment="1">
      <alignment horizontal="center" vertical="center"/>
    </xf>
    <xf numFmtId="0" fontId="11" fillId="28" borderId="79" xfId="0" applyFont="1" applyFill="1" applyBorder="1" applyAlignment="1">
      <alignment horizontal="center" vertical="center"/>
    </xf>
    <xf numFmtId="0" fontId="11" fillId="25" borderId="26" xfId="0" applyFont="1" applyFill="1" applyBorder="1" applyAlignment="1" applyProtection="1">
      <alignment vertical="center"/>
      <protection locked="0"/>
    </xf>
    <xf numFmtId="0" fontId="11" fillId="25" borderId="31" xfId="0" applyFont="1" applyFill="1" applyBorder="1" applyAlignment="1" applyProtection="1">
      <alignment vertical="center"/>
      <protection locked="0"/>
    </xf>
    <xf numFmtId="0" fontId="11" fillId="25" borderId="32" xfId="0" applyFont="1" applyFill="1" applyBorder="1" applyAlignment="1" applyProtection="1">
      <alignment vertical="center"/>
      <protection locked="0"/>
    </xf>
    <xf numFmtId="0" fontId="100" fillId="0" borderId="17"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82" fillId="32" borderId="0" xfId="0" applyFont="1" applyFill="1" applyBorder="1" applyAlignment="1" applyProtection="1">
      <alignment vertical="center"/>
      <protection locked="0"/>
    </xf>
    <xf numFmtId="0" fontId="82" fillId="32" borderId="11" xfId="0" applyFont="1" applyFill="1" applyBorder="1" applyAlignment="1" applyProtection="1">
      <alignment vertical="center" wrapText="1"/>
      <protection locked="0"/>
    </xf>
    <xf numFmtId="0" fontId="82" fillId="32" borderId="10" xfId="0" applyFont="1" applyFill="1" applyBorder="1" applyAlignment="1" applyProtection="1">
      <alignment vertical="center"/>
      <protection locked="0"/>
    </xf>
    <xf numFmtId="0" fontId="101" fillId="0" borderId="26" xfId="0" applyFont="1" applyFill="1" applyBorder="1" applyAlignment="1" applyProtection="1">
      <alignment horizontal="center" vertical="center"/>
      <protection locked="0"/>
    </xf>
    <xf numFmtId="0" fontId="101" fillId="0" borderId="31" xfId="0" applyFont="1" applyFill="1" applyBorder="1" applyAlignment="1" applyProtection="1">
      <alignment horizontal="center" vertical="center"/>
      <protection locked="0"/>
    </xf>
    <xf numFmtId="0" fontId="101" fillId="32" borderId="31" xfId="0" applyFont="1" applyFill="1" applyBorder="1" applyAlignment="1" applyProtection="1">
      <alignment horizontal="center"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103" xfId="0" applyFont="1" applyFill="1" applyBorder="1" applyAlignment="1">
      <alignment horizontal="center" vertical="center" wrapText="1"/>
    </xf>
    <xf numFmtId="0" fontId="30" fillId="0" borderId="91"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133"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97" xfId="0" applyFont="1" applyFill="1" applyBorder="1" applyAlignment="1">
      <alignment horizontal="center" vertical="center" wrapText="1"/>
    </xf>
    <xf numFmtId="0" fontId="30" fillId="0" borderId="42" xfId="0" applyFont="1" applyFill="1" applyBorder="1" applyAlignment="1">
      <alignment horizontal="center" vertical="center"/>
    </xf>
    <xf numFmtId="0" fontId="30" fillId="0" borderId="49" xfId="0" applyFont="1" applyFill="1" applyBorder="1" applyAlignment="1">
      <alignment horizontal="center" vertical="center"/>
    </xf>
    <xf numFmtId="0" fontId="31" fillId="0" borderId="68" xfId="0" applyFont="1" applyFill="1" applyBorder="1" applyAlignment="1">
      <alignment horizontal="left" vertical="center" wrapText="1"/>
    </xf>
    <xf numFmtId="0" fontId="31" fillId="0" borderId="158" xfId="0" applyFont="1" applyFill="1" applyBorder="1" applyAlignment="1">
      <alignment horizontal="left" vertical="center" wrapText="1"/>
    </xf>
    <xf numFmtId="0" fontId="109" fillId="0" borderId="10" xfId="0" applyFont="1" applyFill="1" applyBorder="1" applyAlignment="1">
      <alignment horizontal="left" vertical="center"/>
    </xf>
    <xf numFmtId="0" fontId="109" fillId="29" borderId="31" xfId="0" applyFont="1" applyFill="1" applyBorder="1" applyAlignment="1" applyProtection="1">
      <alignment horizontal="center" vertical="center"/>
      <protection locked="0"/>
    </xf>
    <xf numFmtId="0" fontId="109" fillId="0" borderId="31" xfId="0" applyFont="1" applyFill="1" applyBorder="1" applyAlignment="1">
      <alignment horizontal="center" vertical="center"/>
    </xf>
    <xf numFmtId="0" fontId="78" fillId="0" borderId="14" xfId="0" applyFont="1" applyFill="1" applyBorder="1" applyAlignment="1">
      <alignment horizontal="left" vertical="center" wrapText="1" shrinkToFit="1"/>
    </xf>
    <xf numFmtId="0" fontId="78" fillId="0" borderId="21" xfId="0" applyFont="1" applyFill="1" applyBorder="1" applyAlignment="1">
      <alignment horizontal="left" vertical="center" wrapText="1" shrinkToFit="1"/>
    </xf>
    <xf numFmtId="0" fontId="78" fillId="0" borderId="15" xfId="0" applyFont="1" applyFill="1" applyBorder="1" applyAlignment="1">
      <alignment horizontal="left" vertical="center" wrapText="1" shrinkToFit="1"/>
    </xf>
    <xf numFmtId="2" fontId="85" fillId="0" borderId="77" xfId="0" applyNumberFormat="1" applyFont="1" applyBorder="1" applyAlignment="1">
      <alignment horizontal="center" vertical="center" shrinkToFit="1"/>
    </xf>
    <xf numFmtId="0" fontId="101" fillId="0" borderId="0" xfId="0" applyFont="1" applyFill="1" applyBorder="1" applyAlignment="1">
      <alignment vertical="center" wrapText="1"/>
    </xf>
    <xf numFmtId="0" fontId="89" fillId="0" borderId="0" xfId="0" applyFont="1" applyBorder="1" applyAlignment="1">
      <alignment horizontal="left"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wrapText="1"/>
    </xf>
    <xf numFmtId="0" fontId="84" fillId="0" borderId="33"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46" xfId="0" applyFont="1" applyFill="1" applyBorder="1" applyAlignment="1">
      <alignment horizontal="center" vertical="center"/>
    </xf>
    <xf numFmtId="38" fontId="85" fillId="26" borderId="163" xfId="0" applyNumberFormat="1" applyFont="1" applyFill="1" applyBorder="1" applyAlignment="1">
      <alignment horizontal="center" vertical="center" shrinkToFit="1"/>
    </xf>
    <xf numFmtId="0" fontId="85" fillId="26" borderId="13" xfId="0" applyFont="1" applyFill="1" applyBorder="1" applyAlignment="1">
      <alignment horizontal="center" vertical="center" shrinkToFit="1"/>
    </xf>
    <xf numFmtId="0" fontId="85" fillId="26" borderId="42" xfId="0" applyFont="1" applyFill="1" applyBorder="1" applyAlignment="1">
      <alignment horizontal="center" vertical="center" shrinkToFit="1"/>
    </xf>
    <xf numFmtId="0" fontId="79" fillId="0" borderId="99" xfId="0" applyFont="1" applyBorder="1" applyAlignment="1">
      <alignment horizontal="center" vertical="center"/>
    </xf>
    <xf numFmtId="0" fontId="79" fillId="0" borderId="112" xfId="0" applyFont="1" applyBorder="1" applyAlignment="1">
      <alignment horizontal="center" vertical="center"/>
    </xf>
    <xf numFmtId="0" fontId="83" fillId="31" borderId="164" xfId="0" applyFont="1" applyFill="1" applyBorder="1" applyAlignment="1">
      <alignment horizontal="center" vertical="center"/>
    </xf>
    <xf numFmtId="0" fontId="83" fillId="31" borderId="165" xfId="0" applyFont="1" applyFill="1" applyBorder="1" applyAlignment="1">
      <alignment horizontal="center" vertical="center"/>
    </xf>
    <xf numFmtId="0" fontId="83" fillId="31" borderId="173" xfId="0" applyFont="1" applyFill="1" applyBorder="1" applyAlignment="1">
      <alignment horizontal="center" vertical="center"/>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18" xfId="0" applyFont="1" applyFill="1" applyBorder="1" applyAlignment="1">
      <alignment horizontal="center" vertical="center"/>
    </xf>
    <xf numFmtId="38" fontId="85" fillId="26" borderId="170" xfId="0" applyNumberFormat="1" applyFont="1" applyFill="1" applyBorder="1" applyAlignment="1">
      <alignment horizontal="center" vertical="center" shrinkToFit="1"/>
    </xf>
    <xf numFmtId="0" fontId="85" fillId="26" borderId="171" xfId="0" applyFont="1" applyFill="1" applyBorder="1" applyAlignment="1">
      <alignment horizontal="center" vertical="center" shrinkToFit="1"/>
    </xf>
    <xf numFmtId="0" fontId="85" fillId="26" borderId="172" xfId="0" applyFont="1" applyFill="1" applyBorder="1" applyAlignment="1">
      <alignment horizontal="center" vertical="center" shrinkToFit="1"/>
    </xf>
    <xf numFmtId="2" fontId="85" fillId="0" borderId="26"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0" fontId="87" fillId="26" borderId="166" xfId="0" applyFont="1" applyFill="1" applyBorder="1" applyAlignment="1">
      <alignment horizontal="center" vertical="center" shrinkToFit="1"/>
    </xf>
    <xf numFmtId="0" fontId="87" fillId="26" borderId="24" xfId="0" applyFont="1" applyFill="1" applyBorder="1" applyAlignment="1">
      <alignment horizontal="center" vertical="center" shrinkToFit="1"/>
    </xf>
    <xf numFmtId="0" fontId="87" fillId="26" borderId="167" xfId="0" applyFont="1" applyFill="1" applyBorder="1" applyAlignment="1">
      <alignment horizontal="center" vertical="center" shrinkToFit="1"/>
    </xf>
    <xf numFmtId="182" fontId="114" fillId="26" borderId="41" xfId="0" applyNumberFormat="1" applyFont="1" applyFill="1" applyBorder="1" applyAlignment="1">
      <alignment horizontal="center" vertical="center" shrinkToFit="1"/>
    </xf>
    <xf numFmtId="182" fontId="114" fillId="26" borderId="18" xfId="0" applyNumberFormat="1" applyFont="1" applyFill="1" applyBorder="1" applyAlignment="1">
      <alignment horizontal="center" vertical="center" shrinkToFit="1"/>
    </xf>
    <xf numFmtId="182" fontId="114" fillId="26" borderId="168" xfId="0" applyNumberFormat="1" applyFont="1" applyFill="1" applyBorder="1" applyAlignment="1">
      <alignment horizontal="center" vertical="center" shrinkToFit="1"/>
    </xf>
    <xf numFmtId="0" fontId="83" fillId="31" borderId="169" xfId="0" applyFont="1" applyFill="1" applyBorder="1" applyAlignment="1">
      <alignment horizontal="center" vertical="center"/>
    </xf>
    <xf numFmtId="0" fontId="85" fillId="0" borderId="134" xfId="0" applyFont="1" applyBorder="1" applyAlignment="1">
      <alignment horizontal="center" vertical="center" textRotation="255" shrinkToFit="1"/>
    </xf>
    <xf numFmtId="0" fontId="85" fillId="0" borderId="56" xfId="0" applyFont="1" applyBorder="1" applyAlignment="1">
      <alignment horizontal="center" vertical="center" textRotation="255" shrinkToFit="1"/>
    </xf>
    <xf numFmtId="0" fontId="85" fillId="0" borderId="135" xfId="0" applyFont="1" applyBorder="1" applyAlignment="1">
      <alignment horizontal="center" vertical="center" textRotation="255" shrinkToFit="1"/>
    </xf>
    <xf numFmtId="38" fontId="85" fillId="26" borderId="113" xfId="0" applyNumberFormat="1" applyFont="1" applyFill="1" applyBorder="1" applyAlignment="1">
      <alignment horizontal="center" vertical="center" shrinkToFit="1"/>
    </xf>
    <xf numFmtId="0" fontId="85" fillId="26" borderId="114" xfId="0" applyFont="1" applyFill="1" applyBorder="1" applyAlignment="1">
      <alignment horizontal="center" vertical="center" shrinkToFit="1"/>
    </xf>
    <xf numFmtId="0" fontId="85" fillId="26" borderId="115" xfId="0" applyFont="1" applyFill="1" applyBorder="1" applyAlignment="1">
      <alignment horizontal="center" vertical="center" shrinkToFit="1"/>
    </xf>
    <xf numFmtId="0" fontId="85" fillId="26" borderId="41" xfId="0" applyFont="1" applyFill="1" applyBorder="1" applyAlignment="1">
      <alignment horizontal="center" vertical="center" shrinkToFit="1"/>
    </xf>
    <xf numFmtId="0" fontId="85" fillId="26" borderId="18" xfId="0" applyFont="1" applyFill="1" applyBorder="1" applyAlignment="1">
      <alignment horizontal="center" vertical="center" shrinkToFit="1"/>
    </xf>
    <xf numFmtId="0" fontId="85" fillId="26" borderId="168" xfId="0" applyFont="1" applyFill="1" applyBorder="1" applyAlignment="1">
      <alignment horizontal="center" vertical="center" shrinkToFit="1"/>
    </xf>
    <xf numFmtId="0" fontId="11" fillId="0" borderId="101"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4" xfId="0" applyFont="1" applyFill="1" applyBorder="1" applyAlignment="1" applyProtection="1">
      <alignment vertical="center"/>
      <protection locked="0"/>
    </xf>
    <xf numFmtId="0" fontId="11" fillId="0" borderId="65" xfId="0" applyFont="1" applyFill="1" applyBorder="1" applyAlignment="1" applyProtection="1">
      <alignment vertical="center"/>
      <protection locked="0"/>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10" xfId="0"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pplyProtection="1">
      <alignment horizontal="left" vertical="center"/>
      <protection locked="0"/>
    </xf>
    <xf numFmtId="0" fontId="11" fillId="0" borderId="64" xfId="0" applyFont="1" applyFill="1" applyBorder="1" applyAlignment="1" applyProtection="1">
      <alignment horizontal="left" vertical="center"/>
      <protection locked="0"/>
    </xf>
    <xf numFmtId="0" fontId="11" fillId="0" borderId="65" xfId="0" applyFont="1" applyFill="1" applyBorder="1" applyAlignment="1" applyProtection="1">
      <alignment horizontal="left" vertical="center"/>
      <protection locked="0"/>
    </xf>
    <xf numFmtId="0" fontId="11" fillId="0" borderId="18"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98" fillId="28" borderId="72" xfId="0" applyFont="1" applyFill="1" applyBorder="1" applyAlignment="1">
      <alignment vertical="center" wrapText="1"/>
    </xf>
    <xf numFmtId="0" fontId="98" fillId="28" borderId="54" xfId="0" applyFont="1" applyFill="1" applyBorder="1" applyAlignment="1">
      <alignment vertical="center"/>
    </xf>
    <xf numFmtId="0" fontId="98" fillId="28" borderId="57" xfId="0" applyFont="1" applyFill="1" applyBorder="1" applyAlignment="1">
      <alignment vertical="center"/>
    </xf>
    <xf numFmtId="0" fontId="98" fillId="25" borderId="72" xfId="0" applyFont="1" applyFill="1" applyBorder="1" applyAlignment="1">
      <alignment vertical="center" wrapText="1"/>
    </xf>
    <xf numFmtId="0" fontId="98" fillId="25" borderId="54" xfId="0" applyFont="1" applyFill="1" applyBorder="1" applyAlignment="1">
      <alignment vertical="center"/>
    </xf>
    <xf numFmtId="0" fontId="98" fillId="25" borderId="57" xfId="0" applyFont="1" applyFill="1" applyBorder="1" applyAlignment="1">
      <alignment vertical="center"/>
    </xf>
    <xf numFmtId="0" fontId="98" fillId="32" borderId="35" xfId="0" applyFont="1" applyFill="1" applyBorder="1" applyAlignment="1">
      <alignment vertical="center" wrapText="1"/>
    </xf>
    <xf numFmtId="0" fontId="98" fillId="32" borderId="0" xfId="0" applyFont="1" applyFill="1" applyBorder="1" applyAlignment="1">
      <alignment vertical="center"/>
    </xf>
    <xf numFmtId="0" fontId="98" fillId="32" borderId="75" xfId="0" applyFont="1" applyFill="1" applyBorder="1" applyAlignment="1">
      <alignment vertical="center"/>
    </xf>
    <xf numFmtId="0" fontId="101" fillId="0" borderId="0" xfId="0" applyFont="1" applyFill="1" applyBorder="1" applyAlignment="1">
      <alignment horizontal="left" vertical="center" wrapText="1"/>
    </xf>
    <xf numFmtId="0" fontId="101" fillId="0" borderId="74" xfId="0" applyFont="1" applyFill="1" applyBorder="1" applyAlignment="1">
      <alignment horizontal="left" vertical="center" wrapText="1"/>
    </xf>
    <xf numFmtId="0" fontId="57" fillId="0" borderId="0" xfId="0" applyFont="1" applyFill="1" applyAlignment="1">
      <alignment horizontal="left" vertical="center" wrapText="1"/>
    </xf>
    <xf numFmtId="0" fontId="95" fillId="33" borderId="12" xfId="0" applyFont="1" applyFill="1" applyBorder="1" applyAlignment="1">
      <alignment horizontal="center" vertical="center"/>
    </xf>
    <xf numFmtId="0" fontId="95" fillId="33" borderId="36" xfId="0" applyFont="1" applyFill="1" applyBorder="1" applyAlignment="1">
      <alignment horizontal="center" vertical="center"/>
    </xf>
    <xf numFmtId="0" fontId="95" fillId="33" borderId="11" xfId="0" applyFont="1" applyFill="1" applyBorder="1" applyAlignment="1">
      <alignment horizontal="center" vertical="center"/>
    </xf>
    <xf numFmtId="0" fontId="106" fillId="33" borderId="12" xfId="0" applyFont="1" applyFill="1" applyBorder="1" applyAlignment="1">
      <alignment horizontal="center" vertical="center"/>
    </xf>
    <xf numFmtId="0" fontId="106" fillId="33" borderId="36" xfId="0" applyFont="1" applyFill="1" applyBorder="1" applyAlignment="1">
      <alignment horizontal="center" vertical="center"/>
    </xf>
    <xf numFmtId="0" fontId="106" fillId="33" borderId="70" xfId="0" applyFont="1" applyFill="1" applyBorder="1" applyAlignment="1">
      <alignment horizontal="center" vertical="center"/>
    </xf>
    <xf numFmtId="0" fontId="106" fillId="33" borderId="60" xfId="0" applyFont="1" applyFill="1" applyBorder="1" applyAlignment="1">
      <alignment horizontal="center" vertical="center"/>
    </xf>
    <xf numFmtId="0" fontId="106" fillId="0" borderId="36" xfId="0" applyFont="1" applyFill="1" applyBorder="1" applyAlignment="1">
      <alignment horizontal="center" vertical="center"/>
    </xf>
    <xf numFmtId="0" fontId="100" fillId="0" borderId="36" xfId="0" applyFont="1" applyFill="1" applyBorder="1" applyAlignment="1">
      <alignment horizontal="center" vertical="center"/>
    </xf>
    <xf numFmtId="176" fontId="75" fillId="0" borderId="14" xfId="0" applyNumberFormat="1" applyFont="1" applyFill="1" applyBorder="1" applyAlignment="1">
      <alignment horizontal="right" vertical="center"/>
    </xf>
    <xf numFmtId="176" fontId="75" fillId="0" borderId="21" xfId="0" applyNumberFormat="1" applyFont="1" applyFill="1" applyBorder="1" applyAlignment="1">
      <alignment horizontal="right" vertical="center"/>
    </xf>
    <xf numFmtId="0" fontId="106" fillId="0" borderId="36" xfId="0" applyFont="1" applyFill="1" applyBorder="1" applyAlignment="1">
      <alignment horizontal="left" vertical="center" wrapText="1"/>
    </xf>
    <xf numFmtId="0" fontId="106" fillId="0" borderId="36" xfId="0" applyFont="1" applyFill="1" applyBorder="1" applyAlignment="1">
      <alignment horizontal="left" vertical="center"/>
    </xf>
    <xf numFmtId="0" fontId="106" fillId="0" borderId="11" xfId="0" applyFont="1" applyFill="1" applyBorder="1" applyAlignment="1">
      <alignment horizontal="left" vertical="center"/>
    </xf>
    <xf numFmtId="0" fontId="82" fillId="0" borderId="0" xfId="0" applyFont="1" applyFill="1" applyAlignment="1">
      <alignment horizontal="left" vertical="top" wrapText="1"/>
    </xf>
    <xf numFmtId="0" fontId="11" fillId="0" borderId="31" xfId="0" applyFont="1" applyFill="1" applyBorder="1" applyAlignment="1">
      <alignment horizontal="center" vertical="center"/>
    </xf>
    <xf numFmtId="0" fontId="31" fillId="28" borderId="0" xfId="0" applyFont="1" applyFill="1" applyBorder="1" applyAlignment="1" applyProtection="1">
      <alignment vertical="center"/>
      <protection locked="0"/>
    </xf>
    <xf numFmtId="0" fontId="31" fillId="0" borderId="66"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73" xfId="0" applyFont="1" applyFill="1" applyBorder="1" applyAlignment="1">
      <alignment horizontal="left" vertical="center" wrapText="1"/>
    </xf>
    <xf numFmtId="0" fontId="31" fillId="0" borderId="74" xfId="0" applyFont="1" applyFill="1" applyBorder="1" applyAlignment="1">
      <alignment horizontal="left" vertical="center" wrapText="1"/>
    </xf>
    <xf numFmtId="0" fontId="31" fillId="0" borderId="82" xfId="0" applyFont="1" applyFill="1" applyBorder="1" applyAlignment="1">
      <alignment horizontal="left" vertical="center" wrapText="1"/>
    </xf>
    <xf numFmtId="0" fontId="31" fillId="0" borderId="21" xfId="0" applyFont="1" applyFill="1" applyBorder="1" applyAlignment="1">
      <alignment vertical="top" wrapText="1"/>
    </xf>
    <xf numFmtId="49" fontId="30" fillId="0" borderId="161" xfId="0" applyNumberFormat="1" applyFont="1" applyFill="1" applyBorder="1" applyAlignment="1">
      <alignment horizontal="center" vertical="center" wrapText="1"/>
    </xf>
    <xf numFmtId="49" fontId="30" fillId="0" borderId="44" xfId="0" applyNumberFormat="1" applyFont="1" applyFill="1" applyBorder="1" applyAlignment="1">
      <alignment horizontal="center" vertical="center" wrapText="1"/>
    </xf>
    <xf numFmtId="49" fontId="30" fillId="0" borderId="45" xfId="0" applyNumberFormat="1" applyFont="1" applyFill="1" applyBorder="1" applyAlignment="1">
      <alignment horizontal="center" vertical="center" wrapText="1"/>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110" xfId="0" applyFont="1" applyFill="1" applyBorder="1" applyAlignment="1">
      <alignment horizontal="center" vertical="center"/>
    </xf>
    <xf numFmtId="0" fontId="30" fillId="0" borderId="48"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81" xfId="0" applyFont="1" applyFill="1" applyBorder="1" applyAlignment="1">
      <alignment horizontal="center" vertical="center"/>
    </xf>
    <xf numFmtId="0" fontId="30" fillId="0" borderId="4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75"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49" fontId="30" fillId="0" borderId="43" xfId="0" applyNumberFormat="1" applyFont="1" applyFill="1" applyBorder="1" applyAlignment="1">
      <alignment horizontal="center" vertical="center" wrapText="1"/>
    </xf>
    <xf numFmtId="49" fontId="30" fillId="0" borderId="109" xfId="0" applyNumberFormat="1" applyFont="1" applyFill="1" applyBorder="1" applyAlignment="1">
      <alignment horizontal="center"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31" fillId="0" borderId="65" xfId="0" applyFont="1" applyFill="1" applyBorder="1" applyAlignment="1">
      <alignment vertical="center" wrapText="1"/>
    </xf>
    <xf numFmtId="178" fontId="11" fillId="25" borderId="26" xfId="0" applyNumberFormat="1" applyFont="1" applyFill="1" applyBorder="1" applyAlignment="1">
      <alignment vertical="center"/>
    </xf>
    <xf numFmtId="178" fontId="11" fillId="25" borderId="31" xfId="0" applyNumberFormat="1" applyFont="1" applyFill="1" applyBorder="1" applyAlignment="1">
      <alignment vertical="center"/>
    </xf>
    <xf numFmtId="178" fontId="11" fillId="25" borderId="32" xfId="0" applyNumberFormat="1" applyFont="1" applyFill="1" applyBorder="1" applyAlignment="1">
      <alignment vertical="center"/>
    </xf>
    <xf numFmtId="0" fontId="31" fillId="26" borderId="0" xfId="0" applyFont="1" applyFill="1" applyAlignment="1">
      <alignment horizontal="left" vertical="center" wrapText="1"/>
    </xf>
    <xf numFmtId="0" fontId="30" fillId="26" borderId="36" xfId="0" applyFont="1" applyFill="1" applyBorder="1" applyAlignment="1">
      <alignment vertical="center" wrapText="1"/>
    </xf>
    <xf numFmtId="0" fontId="30" fillId="26" borderId="11" xfId="0" applyFont="1" applyFill="1" applyBorder="1" applyAlignment="1">
      <alignment vertical="center" wrapText="1"/>
    </xf>
    <xf numFmtId="0" fontId="31" fillId="24" borderId="87" xfId="0" applyFont="1" applyFill="1" applyBorder="1" applyAlignment="1">
      <alignment vertical="center" wrapText="1"/>
    </xf>
    <xf numFmtId="0" fontId="30" fillId="0" borderId="160" xfId="0" applyFont="1" applyFill="1" applyBorder="1" applyAlignment="1">
      <alignment horizontal="center" vertical="center" wrapText="1"/>
    </xf>
    <xf numFmtId="0" fontId="31" fillId="0" borderId="160" xfId="0" applyFont="1" applyFill="1" applyBorder="1" applyAlignment="1">
      <alignment horizontal="center" vertical="center" wrapText="1"/>
    </xf>
    <xf numFmtId="0" fontId="30" fillId="27" borderId="61" xfId="0" applyFont="1" applyFill="1" applyBorder="1" applyAlignment="1">
      <alignment horizontal="center" vertical="center"/>
    </xf>
    <xf numFmtId="0" fontId="30" fillId="27" borderId="51" xfId="0" applyFont="1" applyFill="1" applyBorder="1" applyAlignment="1">
      <alignment horizontal="center" vertical="center"/>
    </xf>
    <xf numFmtId="0" fontId="30" fillId="27" borderId="5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36" xfId="0" applyFont="1" applyFill="1" applyBorder="1" applyAlignment="1">
      <alignment horizontal="left" vertical="center"/>
    </xf>
    <xf numFmtId="0" fontId="30" fillId="0" borderId="70" xfId="0" applyFont="1" applyFill="1" applyBorder="1" applyAlignment="1">
      <alignment horizontal="left" vertical="center"/>
    </xf>
    <xf numFmtId="0" fontId="30" fillId="0" borderId="142"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12"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70" xfId="0" applyFont="1" applyFill="1" applyBorder="1" applyAlignment="1">
      <alignment horizontal="center" vertical="center"/>
    </xf>
    <xf numFmtId="0" fontId="30" fillId="0" borderId="12" xfId="0" applyFont="1" applyFill="1" applyBorder="1" applyAlignment="1">
      <alignment horizontal="left" vertical="center" shrinkToFit="1"/>
    </xf>
    <xf numFmtId="0" fontId="30" fillId="0" borderId="36" xfId="0" applyFont="1" applyFill="1" applyBorder="1" applyAlignment="1">
      <alignment horizontal="left" vertical="center" shrinkToFit="1"/>
    </xf>
    <xf numFmtId="0" fontId="30" fillId="0" borderId="70" xfId="0" applyFont="1" applyFill="1" applyBorder="1" applyAlignment="1">
      <alignment horizontal="left" vertical="center" shrinkToFit="1"/>
    </xf>
    <xf numFmtId="0" fontId="30" fillId="0" borderId="61" xfId="0" applyFont="1" applyFill="1" applyBorder="1" applyAlignment="1">
      <alignment horizontal="left" vertical="center"/>
    </xf>
    <xf numFmtId="0" fontId="30" fillId="0" borderId="51" xfId="0" applyFont="1" applyFill="1" applyBorder="1" applyAlignment="1">
      <alignment horizontal="left" vertical="center"/>
    </xf>
    <xf numFmtId="0" fontId="30" fillId="0" borderId="151" xfId="0" applyFont="1" applyFill="1" applyBorder="1" applyAlignment="1">
      <alignment horizontal="left" vertical="center"/>
    </xf>
    <xf numFmtId="0" fontId="30" fillId="0" borderId="106" xfId="0" applyFont="1" applyFill="1" applyBorder="1" applyAlignment="1">
      <alignment vertical="center" wrapText="1"/>
    </xf>
    <xf numFmtId="0" fontId="30" fillId="0" borderId="104" xfId="0" applyFont="1" applyFill="1" applyBorder="1" applyAlignment="1">
      <alignment vertical="center" wrapText="1"/>
    </xf>
    <xf numFmtId="0" fontId="30" fillId="0" borderId="159" xfId="0" applyFont="1" applyFill="1" applyBorder="1" applyAlignment="1">
      <alignment vertical="center" wrapText="1"/>
    </xf>
    <xf numFmtId="0" fontId="34" fillId="27" borderId="61" xfId="0" applyFont="1" applyFill="1" applyBorder="1" applyAlignment="1">
      <alignment horizontal="center" vertical="center" wrapText="1"/>
    </xf>
    <xf numFmtId="0" fontId="34" fillId="27" borderId="51" xfId="0" applyFont="1" applyFill="1" applyBorder="1" applyAlignment="1">
      <alignment horizontal="center" vertical="center" wrapText="1"/>
    </xf>
    <xf numFmtId="0" fontId="34" fillId="27" borderId="52" xfId="0" applyFont="1" applyFill="1" applyBorder="1" applyAlignment="1">
      <alignment horizontal="center" vertical="center" wrapText="1"/>
    </xf>
    <xf numFmtId="0" fontId="31" fillId="0" borderId="16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1" fillId="0" borderId="32" xfId="0" applyFont="1" applyFill="1" applyBorder="1" applyAlignment="1">
      <alignment horizontal="left" vertical="center" wrapText="1"/>
    </xf>
    <xf numFmtId="176" fontId="31" fillId="26" borderId="77" xfId="0" applyNumberFormat="1" applyFont="1" applyFill="1" applyBorder="1" applyAlignment="1">
      <alignment vertical="center" shrinkToFit="1"/>
    </xf>
    <xf numFmtId="176" fontId="31" fillId="26" borderId="0" xfId="0" applyNumberFormat="1" applyFont="1" applyFill="1" applyBorder="1" applyAlignment="1">
      <alignment vertical="center" shrinkToFit="1"/>
    </xf>
    <xf numFmtId="176" fontId="11" fillId="25" borderId="26" xfId="0" applyNumberFormat="1" applyFont="1" applyFill="1" applyBorder="1" applyAlignment="1">
      <alignment vertical="center"/>
    </xf>
    <xf numFmtId="176" fontId="11" fillId="25" borderId="31" xfId="0" applyNumberFormat="1" applyFont="1" applyFill="1" applyBorder="1" applyAlignment="1">
      <alignment vertical="center"/>
    </xf>
    <xf numFmtId="176" fontId="11" fillId="25" borderId="32" xfId="0" applyNumberFormat="1" applyFont="1" applyFill="1" applyBorder="1" applyAlignment="1">
      <alignment vertical="center"/>
    </xf>
    <xf numFmtId="176" fontId="11" fillId="26" borderId="130" xfId="0" applyNumberFormat="1" applyFont="1" applyFill="1" applyBorder="1" applyAlignment="1">
      <alignment horizontal="center" vertical="center"/>
    </xf>
    <xf numFmtId="176" fontId="11" fillId="26" borderId="131" xfId="0" applyNumberFormat="1" applyFont="1" applyFill="1" applyBorder="1" applyAlignment="1">
      <alignment horizontal="center" vertical="center"/>
    </xf>
    <xf numFmtId="176" fontId="11" fillId="26" borderId="132" xfId="0" applyNumberFormat="1" applyFont="1" applyFill="1" applyBorder="1" applyAlignment="1">
      <alignment horizontal="center" vertical="center"/>
    </xf>
    <xf numFmtId="176" fontId="11" fillId="26" borderId="33" xfId="0" applyNumberFormat="1" applyFont="1" applyFill="1" applyBorder="1" applyAlignment="1">
      <alignment vertical="center"/>
    </xf>
    <xf numFmtId="176" fontId="11" fillId="26" borderId="0" xfId="0" applyNumberFormat="1" applyFont="1" applyFill="1" applyBorder="1" applyAlignment="1">
      <alignment vertical="center"/>
    </xf>
    <xf numFmtId="181" fontId="11" fillId="25" borderId="43" xfId="0" applyNumberFormat="1" applyFont="1" applyFill="1" applyBorder="1" applyAlignment="1">
      <alignment vertical="center"/>
    </xf>
    <xf numFmtId="181" fontId="11" fillId="25" borderId="44" xfId="0" applyNumberFormat="1" applyFont="1" applyFill="1" applyBorder="1" applyAlignment="1">
      <alignment vertical="center"/>
    </xf>
    <xf numFmtId="181" fontId="11" fillId="25" borderId="45" xfId="0" applyNumberFormat="1" applyFont="1" applyFill="1" applyBorder="1" applyAlignment="1">
      <alignment vertical="center"/>
    </xf>
    <xf numFmtId="0" fontId="11" fillId="24" borderId="31" xfId="0" applyFont="1" applyFill="1" applyBorder="1" applyAlignment="1" applyProtection="1">
      <alignment horizontal="center" vertical="center"/>
      <protection locked="0"/>
    </xf>
    <xf numFmtId="0" fontId="30" fillId="0" borderId="12" xfId="0" applyFont="1" applyFill="1" applyBorder="1" applyAlignment="1">
      <alignment vertical="center" wrapText="1"/>
    </xf>
    <xf numFmtId="0" fontId="30" fillId="0" borderId="36" xfId="0" applyFont="1" applyFill="1" applyBorder="1" applyAlignment="1">
      <alignment vertical="center" wrapText="1"/>
    </xf>
    <xf numFmtId="0" fontId="30" fillId="0" borderId="70" xfId="0" applyFont="1" applyFill="1" applyBorder="1" applyAlignment="1">
      <alignment vertical="center" wrapText="1"/>
    </xf>
    <xf numFmtId="0" fontId="31" fillId="0" borderId="26" xfId="0" applyFont="1" applyFill="1" applyBorder="1" applyAlignment="1" applyProtection="1">
      <alignment horizontal="center" vertical="center"/>
      <protection locked="0"/>
    </xf>
    <xf numFmtId="0" fontId="31" fillId="0" borderId="31" xfId="0" applyFont="1" applyFill="1" applyBorder="1" applyAlignment="1" applyProtection="1">
      <alignment horizontal="center" vertical="center"/>
      <protection locked="0"/>
    </xf>
    <xf numFmtId="0" fontId="31" fillId="25" borderId="0" xfId="0" applyFont="1" applyFill="1" applyBorder="1" applyAlignment="1" applyProtection="1">
      <alignment vertical="center"/>
      <protection locked="0"/>
    </xf>
    <xf numFmtId="49" fontId="31" fillId="0" borderId="12" xfId="0" applyNumberFormat="1" applyFont="1" applyFill="1" applyBorder="1" applyAlignment="1">
      <alignment vertical="center" wrapText="1"/>
    </xf>
    <xf numFmtId="49" fontId="31" fillId="0" borderId="36" xfId="0" applyNumberFormat="1" applyFont="1" applyFill="1" applyBorder="1" applyAlignment="1">
      <alignment vertical="center" wrapText="1"/>
    </xf>
    <xf numFmtId="49" fontId="31" fillId="0" borderId="11" xfId="0" applyNumberFormat="1" applyFont="1" applyFill="1" applyBorder="1" applyAlignment="1">
      <alignment vertical="center" wrapText="1"/>
    </xf>
    <xf numFmtId="0" fontId="30" fillId="0" borderId="40" xfId="0" applyFont="1" applyFill="1" applyBorder="1" applyAlignment="1">
      <alignment vertical="center" wrapText="1"/>
    </xf>
    <xf numFmtId="0" fontId="30" fillId="0" borderId="0" xfId="0" applyFont="1" applyFill="1" applyBorder="1" applyAlignment="1">
      <alignment vertical="center" wrapText="1"/>
    </xf>
    <xf numFmtId="0" fontId="30" fillId="0" borderId="16" xfId="0" applyFont="1" applyFill="1" applyBorder="1" applyAlignment="1">
      <alignment vertical="center" wrapText="1"/>
    </xf>
    <xf numFmtId="0" fontId="31" fillId="0" borderId="0" xfId="0" applyFont="1" applyFill="1" applyBorder="1" applyAlignment="1">
      <alignment vertical="top" wrapText="1"/>
    </xf>
    <xf numFmtId="0" fontId="31" fillId="25" borderId="31" xfId="0" applyFont="1" applyFill="1" applyBorder="1" applyAlignment="1" applyProtection="1">
      <alignment horizontal="center" vertical="center"/>
      <protection locked="0"/>
    </xf>
    <xf numFmtId="0" fontId="30" fillId="29" borderId="26" xfId="0" applyFont="1" applyFill="1" applyBorder="1" applyAlignment="1" applyProtection="1">
      <alignment vertical="center"/>
      <protection locked="0"/>
    </xf>
    <xf numFmtId="0" fontId="30" fillId="29" borderId="31" xfId="0" applyFont="1" applyFill="1" applyBorder="1" applyAlignment="1" applyProtection="1">
      <alignment vertical="center"/>
      <protection locked="0"/>
    </xf>
    <xf numFmtId="0" fontId="30" fillId="29" borderId="32" xfId="0" applyFont="1" applyFill="1" applyBorder="1" applyAlignment="1" applyProtection="1">
      <alignment vertical="center"/>
      <protection locked="0"/>
    </xf>
    <xf numFmtId="0" fontId="30" fillId="0" borderId="14" xfId="0" applyFont="1" applyFill="1" applyBorder="1" applyAlignment="1">
      <alignment vertical="center" wrapText="1"/>
    </xf>
    <xf numFmtId="0" fontId="30" fillId="0" borderId="21" xfId="0" applyFont="1" applyFill="1" applyBorder="1" applyAlignment="1">
      <alignment vertical="center" wrapText="1"/>
    </xf>
    <xf numFmtId="0" fontId="30" fillId="0" borderId="33" xfId="0" applyFont="1" applyFill="1" applyBorder="1" applyAlignment="1">
      <alignment vertical="center" wrapText="1"/>
    </xf>
    <xf numFmtId="0" fontId="30" fillId="0" borderId="17" xfId="0" applyFont="1" applyFill="1" applyBorder="1" applyAlignment="1">
      <alignment vertical="center" wrapText="1"/>
    </xf>
    <xf numFmtId="0" fontId="30" fillId="0" borderId="18" xfId="0" applyFont="1" applyFill="1" applyBorder="1" applyAlignment="1">
      <alignment vertical="center" wrapText="1"/>
    </xf>
    <xf numFmtId="0" fontId="30" fillId="0" borderId="76" xfId="0" applyFont="1" applyFill="1" applyBorder="1" applyAlignment="1">
      <alignment vertical="center" wrapText="1"/>
    </xf>
    <xf numFmtId="0" fontId="30" fillId="0" borderId="77" xfId="0" applyFont="1" applyFill="1" applyBorder="1" applyAlignment="1">
      <alignment vertical="center" wrapText="1"/>
    </xf>
    <xf numFmtId="0" fontId="30" fillId="0" borderId="83" xfId="0" applyFont="1" applyFill="1" applyBorder="1" applyAlignment="1">
      <alignment vertical="center" wrapText="1"/>
    </xf>
    <xf numFmtId="0" fontId="30" fillId="0" borderId="15" xfId="0" applyFont="1" applyFill="1" applyBorder="1" applyAlignment="1">
      <alignment vertical="center" wrapText="1"/>
    </xf>
    <xf numFmtId="0" fontId="30" fillId="0" borderId="19" xfId="0" applyFont="1" applyFill="1" applyBorder="1" applyAlignment="1">
      <alignment vertical="center" wrapText="1"/>
    </xf>
    <xf numFmtId="0" fontId="31" fillId="25" borderId="26" xfId="0" applyFont="1" applyFill="1" applyBorder="1" applyAlignment="1" applyProtection="1">
      <alignment vertical="center" wrapText="1"/>
      <protection locked="0"/>
    </xf>
    <xf numFmtId="0" fontId="31" fillId="25" borderId="31" xfId="0" applyFont="1" applyFill="1" applyBorder="1" applyAlignment="1" applyProtection="1">
      <alignment vertical="center"/>
      <protection locked="0"/>
    </xf>
    <xf numFmtId="0" fontId="31" fillId="25" borderId="32" xfId="0" applyFont="1" applyFill="1" applyBorder="1" applyAlignment="1" applyProtection="1">
      <alignment vertical="center"/>
      <protection locked="0"/>
    </xf>
    <xf numFmtId="0" fontId="30" fillId="0" borderId="11" xfId="0" applyFont="1" applyFill="1" applyBorder="1" applyAlignment="1">
      <alignment vertical="center" wrapText="1"/>
    </xf>
    <xf numFmtId="0" fontId="31" fillId="28" borderId="26" xfId="0" applyFont="1" applyFill="1" applyBorder="1" applyAlignment="1" applyProtection="1">
      <alignment vertical="center" wrapText="1"/>
      <protection locked="0"/>
    </xf>
    <xf numFmtId="0" fontId="31" fillId="28" borderId="31" xfId="0" applyFont="1" applyFill="1" applyBorder="1" applyAlignment="1" applyProtection="1">
      <alignment vertical="center"/>
      <protection locked="0"/>
    </xf>
    <xf numFmtId="0" fontId="31" fillId="28" borderId="32" xfId="0" applyFont="1" applyFill="1" applyBorder="1" applyAlignment="1" applyProtection="1">
      <alignment vertical="center"/>
      <protection locked="0"/>
    </xf>
    <xf numFmtId="0" fontId="6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64" fillId="29" borderId="0" xfId="0" applyFont="1" applyFill="1" applyBorder="1" applyAlignment="1" applyProtection="1">
      <alignment vertical="center" shrinkToFit="1"/>
      <protection locked="0"/>
    </xf>
    <xf numFmtId="0" fontId="66" fillId="0" borderId="0" xfId="0" applyFont="1" applyFill="1" applyBorder="1" applyAlignment="1" applyProtection="1">
      <alignment horizontal="center" vertical="center" shrinkToFit="1"/>
      <protection locked="0"/>
    </xf>
    <xf numFmtId="0" fontId="65" fillId="0" borderId="0" xfId="0" applyFont="1" applyFill="1" applyBorder="1" applyAlignment="1">
      <alignment horizontal="center" vertical="center"/>
    </xf>
    <xf numFmtId="0" fontId="65" fillId="0" borderId="37" xfId="0" applyFont="1" applyFill="1" applyBorder="1" applyAlignment="1">
      <alignment horizontal="center" vertical="center"/>
    </xf>
    <xf numFmtId="0" fontId="64" fillId="26" borderId="0" xfId="0" applyFont="1" applyFill="1" applyBorder="1" applyAlignment="1">
      <alignment horizontal="left" vertical="center" wrapText="1"/>
    </xf>
    <xf numFmtId="0" fontId="64"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4" fillId="0" borderId="0" xfId="0" applyFont="1" applyFill="1" applyBorder="1" applyAlignment="1">
      <alignment horizontal="center" vertical="center"/>
    </xf>
    <xf numFmtId="0" fontId="64" fillId="29" borderId="0" xfId="0" applyFont="1" applyFill="1" applyBorder="1" applyAlignment="1">
      <alignment vertical="center" shrinkToFit="1"/>
    </xf>
    <xf numFmtId="0" fontId="64" fillId="29" borderId="37" xfId="0" applyFont="1" applyFill="1" applyBorder="1" applyAlignment="1">
      <alignment vertical="center" shrinkToFit="1"/>
    </xf>
    <xf numFmtId="0" fontId="31" fillId="28" borderId="31" xfId="0" applyFont="1" applyFill="1" applyBorder="1" applyAlignment="1" applyProtection="1">
      <alignment horizontal="center" vertical="center"/>
      <protection locked="0"/>
    </xf>
    <xf numFmtId="0" fontId="56" fillId="28" borderId="26" xfId="0" applyFont="1" applyFill="1" applyBorder="1" applyAlignment="1">
      <alignment horizontal="left" vertical="center" wrapText="1"/>
    </xf>
    <xf numFmtId="0" fontId="56" fillId="28" borderId="31" xfId="0" applyFont="1" applyFill="1" applyBorder="1" applyAlignment="1">
      <alignment horizontal="left" vertical="center" wrapText="1"/>
    </xf>
    <xf numFmtId="0" fontId="56" fillId="28" borderId="32" xfId="0" applyFont="1" applyFill="1" applyBorder="1" applyAlignment="1">
      <alignment horizontal="left" vertical="center" wrapText="1"/>
    </xf>
    <xf numFmtId="0" fontId="55" fillId="0" borderId="40" xfId="0" applyFont="1" applyFill="1" applyBorder="1" applyAlignment="1">
      <alignment horizontal="center" vertical="center"/>
    </xf>
    <xf numFmtId="0" fontId="31" fillId="28" borderId="26" xfId="0" applyFont="1" applyFill="1" applyBorder="1" applyAlignment="1">
      <alignment horizontal="left" vertical="center" wrapText="1"/>
    </xf>
    <xf numFmtId="0" fontId="31" fillId="28" borderId="31" xfId="0" applyFont="1" applyFill="1" applyBorder="1" applyAlignment="1">
      <alignment horizontal="left" vertical="center" wrapText="1"/>
    </xf>
    <xf numFmtId="0" fontId="31" fillId="28" borderId="32" xfId="0" applyFont="1" applyFill="1" applyBorder="1" applyAlignment="1">
      <alignment horizontal="left" vertical="center" wrapText="1"/>
    </xf>
    <xf numFmtId="0" fontId="31" fillId="25" borderId="26" xfId="0" applyFont="1" applyFill="1" applyBorder="1" applyAlignment="1" applyProtection="1">
      <alignment horizontal="left" vertical="center" wrapText="1"/>
      <protection locked="0"/>
    </xf>
    <xf numFmtId="0" fontId="31" fillId="25" borderId="31" xfId="0" applyFont="1" applyFill="1" applyBorder="1" applyAlignment="1" applyProtection="1">
      <alignment horizontal="left" vertical="center"/>
      <protection locked="0"/>
    </xf>
    <xf numFmtId="0" fontId="31" fillId="25" borderId="32" xfId="0" applyFont="1" applyFill="1" applyBorder="1" applyAlignment="1" applyProtection="1">
      <alignment horizontal="left" vertical="center"/>
      <protection locked="0"/>
    </xf>
    <xf numFmtId="0" fontId="30" fillId="0" borderId="47"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87" fillId="0" borderId="14"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15" xfId="0" applyFont="1" applyFill="1" applyBorder="1" applyAlignment="1">
      <alignment horizontal="center" vertical="center" wrapText="1"/>
    </xf>
    <xf numFmtId="0" fontId="87" fillId="0" borderId="36" xfId="0" applyFont="1" applyFill="1" applyBorder="1" applyAlignment="1" applyProtection="1">
      <alignment horizontal="center" vertical="center" wrapText="1"/>
      <protection locked="0"/>
    </xf>
    <xf numFmtId="0" fontId="11" fillId="25" borderId="26" xfId="0" applyFont="1" applyFill="1" applyBorder="1" applyAlignment="1">
      <alignment horizontal="center" vertical="center"/>
    </xf>
    <xf numFmtId="0" fontId="11" fillId="25" borderId="32" xfId="0" applyFont="1" applyFill="1" applyBorder="1" applyAlignment="1">
      <alignment horizontal="center" vertical="center"/>
    </xf>
    <xf numFmtId="0" fontId="11" fillId="0" borderId="21" xfId="0" applyFont="1" applyFill="1" applyBorder="1" applyAlignment="1">
      <alignment horizontal="center" vertical="center"/>
    </xf>
    <xf numFmtId="176" fontId="31" fillId="26" borderId="18" xfId="0" applyNumberFormat="1" applyFont="1" applyFill="1" applyBorder="1" applyAlignment="1">
      <alignment vertical="center" shrinkToFit="1"/>
    </xf>
    <xf numFmtId="176" fontId="11" fillId="26" borderId="91" xfId="0" applyNumberFormat="1" applyFont="1" applyFill="1" applyBorder="1" applyAlignment="1">
      <alignment vertical="center"/>
    </xf>
    <xf numFmtId="176" fontId="11" fillId="26" borderId="74" xfId="0" applyNumberFormat="1" applyFont="1" applyFill="1" applyBorder="1" applyAlignment="1">
      <alignment vertical="center"/>
    </xf>
    <xf numFmtId="176" fontId="11" fillId="25" borderId="43" xfId="0" applyNumberFormat="1" applyFont="1" applyFill="1" applyBorder="1" applyAlignment="1">
      <alignment vertical="center"/>
    </xf>
    <xf numFmtId="176" fontId="11" fillId="25" borderId="44" xfId="0" applyNumberFormat="1" applyFont="1" applyFill="1" applyBorder="1" applyAlignment="1">
      <alignment vertical="center"/>
    </xf>
    <xf numFmtId="176" fontId="11" fillId="25" borderId="45" xfId="0" applyNumberFormat="1" applyFont="1" applyFill="1" applyBorder="1" applyAlignment="1">
      <alignment vertical="center"/>
    </xf>
    <xf numFmtId="0" fontId="30" fillId="0" borderId="0" xfId="0" applyFont="1" applyFill="1" applyAlignment="1">
      <alignment horizontal="center" vertical="center"/>
    </xf>
    <xf numFmtId="176" fontId="11" fillId="26" borderId="26" xfId="0" applyNumberFormat="1" applyFont="1" applyFill="1" applyBorder="1" applyAlignment="1">
      <alignment vertical="center"/>
    </xf>
    <xf numFmtId="176" fontId="11" fillId="26" borderId="31" xfId="0" applyNumberFormat="1" applyFont="1" applyFill="1" applyBorder="1" applyAlignment="1">
      <alignment vertical="center"/>
    </xf>
    <xf numFmtId="176" fontId="11" fillId="26" borderId="32" xfId="0" applyNumberFormat="1" applyFont="1" applyFill="1" applyBorder="1" applyAlignment="1">
      <alignment vertical="center"/>
    </xf>
    <xf numFmtId="0" fontId="11" fillId="26" borderId="123" xfId="0" applyFont="1" applyFill="1" applyBorder="1" applyAlignment="1">
      <alignment horizontal="center" vertical="center"/>
    </xf>
    <xf numFmtId="0" fontId="11" fillId="26" borderId="124" xfId="0" applyFont="1" applyFill="1" applyBorder="1" applyAlignment="1">
      <alignment horizontal="center" vertical="center"/>
    </xf>
    <xf numFmtId="0" fontId="11" fillId="26" borderId="125" xfId="0" applyFont="1" applyFill="1" applyBorder="1" applyAlignment="1">
      <alignment horizontal="center" vertical="center"/>
    </xf>
    <xf numFmtId="0" fontId="11" fillId="26" borderId="127" xfId="0" applyFont="1" applyFill="1" applyBorder="1" applyAlignment="1">
      <alignment horizontal="center" vertical="center"/>
    </xf>
    <xf numFmtId="0" fontId="11" fillId="26" borderId="128" xfId="0" applyFont="1" applyFill="1" applyBorder="1" applyAlignment="1">
      <alignment horizontal="center" vertical="center"/>
    </xf>
    <xf numFmtId="0" fontId="11" fillId="26" borderId="129" xfId="0" applyFont="1" applyFill="1" applyBorder="1" applyAlignment="1">
      <alignment horizontal="center" vertical="center"/>
    </xf>
    <xf numFmtId="0" fontId="11" fillId="0" borderId="100" xfId="0" applyFont="1" applyFill="1" applyBorder="1" applyAlignment="1">
      <alignment horizontal="center" vertical="center"/>
    </xf>
    <xf numFmtId="0" fontId="30" fillId="26" borderId="101" xfId="0" applyFont="1" applyFill="1" applyBorder="1" applyAlignment="1">
      <alignment vertical="center" wrapText="1"/>
    </xf>
    <xf numFmtId="0" fontId="30" fillId="26" borderId="64" xfId="0" applyFont="1" applyFill="1" applyBorder="1" applyAlignment="1">
      <alignment vertical="center" wrapText="1"/>
    </xf>
    <xf numFmtId="0" fontId="30" fillId="26" borderId="102" xfId="0" applyFont="1" applyFill="1" applyBorder="1" applyAlignment="1">
      <alignment vertical="center" wrapText="1"/>
    </xf>
    <xf numFmtId="0" fontId="31" fillId="26" borderId="14" xfId="0" applyFont="1" applyFill="1" applyBorder="1" applyAlignment="1">
      <alignment horizontal="center" vertical="center" wrapText="1"/>
    </xf>
    <xf numFmtId="0" fontId="31" fillId="26" borderId="21"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31" fillId="26" borderId="14" xfId="0" applyFont="1" applyFill="1" applyBorder="1" applyAlignment="1">
      <alignment horizontal="center" vertical="center"/>
    </xf>
    <xf numFmtId="0" fontId="31" fillId="26" borderId="21" xfId="0" applyFont="1" applyFill="1" applyBorder="1" applyAlignment="1">
      <alignment horizontal="center" vertical="center"/>
    </xf>
    <xf numFmtId="0" fontId="31" fillId="26" borderId="11" xfId="0" applyFont="1" applyFill="1" applyBorder="1" applyAlignment="1">
      <alignment horizontal="center" vertical="center"/>
    </xf>
    <xf numFmtId="0" fontId="29" fillId="29" borderId="0" xfId="0" applyFont="1" applyFill="1" applyAlignment="1">
      <alignment horizontal="center" vertical="center"/>
    </xf>
    <xf numFmtId="0" fontId="11" fillId="0" borderId="77" xfId="0" applyNumberFormat="1" applyFont="1" applyFill="1" applyBorder="1" applyAlignment="1" applyProtection="1">
      <alignment horizontal="center" vertical="center"/>
      <protection locked="0"/>
    </xf>
    <xf numFmtId="0" fontId="11" fillId="26" borderId="130" xfId="0" applyFont="1" applyFill="1" applyBorder="1" applyAlignment="1">
      <alignment horizontal="center" vertical="center"/>
    </xf>
    <xf numFmtId="0" fontId="11" fillId="26" borderId="131" xfId="0" applyFont="1" applyFill="1" applyBorder="1" applyAlignment="1">
      <alignment horizontal="center" vertical="center"/>
    </xf>
    <xf numFmtId="0" fontId="11" fillId="26" borderId="132" xfId="0" applyFont="1" applyFill="1" applyBorder="1" applyAlignment="1">
      <alignment horizontal="center" vertical="center"/>
    </xf>
    <xf numFmtId="0" fontId="30" fillId="0" borderId="91" xfId="0" applyFont="1" applyFill="1" applyBorder="1" applyAlignment="1">
      <alignment vertical="center" wrapText="1"/>
    </xf>
    <xf numFmtId="0" fontId="30" fillId="0" borderId="74" xfId="0" applyFont="1" applyFill="1" applyBorder="1" applyAlignment="1">
      <alignment vertical="center" wrapText="1"/>
    </xf>
    <xf numFmtId="0" fontId="31" fillId="0" borderId="0" xfId="0" applyFont="1" applyFill="1" applyBorder="1" applyAlignment="1" applyProtection="1">
      <alignment vertical="center" wrapText="1"/>
      <protection locked="0"/>
    </xf>
    <xf numFmtId="0" fontId="30" fillId="25" borderId="0" xfId="0" applyFont="1" applyFill="1" applyBorder="1" applyAlignment="1" applyProtection="1">
      <alignment vertical="center"/>
      <protection locked="0"/>
    </xf>
    <xf numFmtId="176" fontId="75" fillId="25" borderId="17" xfId="0" applyNumberFormat="1" applyFont="1" applyFill="1" applyBorder="1" applyAlignment="1">
      <alignment horizontal="right" vertical="center"/>
    </xf>
    <xf numFmtId="176" fontId="75" fillId="25" borderId="18" xfId="0" applyNumberFormat="1" applyFont="1" applyFill="1" applyBorder="1" applyAlignment="1">
      <alignment horizontal="right" vertical="center"/>
    </xf>
    <xf numFmtId="176" fontId="75" fillId="32" borderId="17" xfId="0" applyNumberFormat="1" applyFont="1" applyFill="1" applyBorder="1" applyAlignment="1">
      <alignment horizontal="right" vertical="center"/>
    </xf>
    <xf numFmtId="176" fontId="75" fillId="32" borderId="18" xfId="0" applyNumberFormat="1" applyFont="1" applyFill="1" applyBorder="1" applyAlignment="1">
      <alignment horizontal="right" vertical="center"/>
    </xf>
    <xf numFmtId="176" fontId="75" fillId="0" borderId="12" xfId="0" applyNumberFormat="1" applyFont="1" applyFill="1" applyBorder="1" applyAlignment="1">
      <alignment horizontal="right" vertical="center"/>
    </xf>
    <xf numFmtId="176" fontId="75" fillId="0" borderId="36" xfId="0" applyNumberFormat="1" applyFont="1" applyFill="1" applyBorder="1" applyAlignment="1">
      <alignment horizontal="right" vertical="center"/>
    </xf>
    <xf numFmtId="0" fontId="106" fillId="0" borderId="14" xfId="0" applyFont="1" applyFill="1" applyBorder="1" applyAlignment="1">
      <alignment horizontal="left" vertical="center" wrapText="1"/>
    </xf>
    <xf numFmtId="0" fontId="106" fillId="0" borderId="21" xfId="0" applyFont="1" applyFill="1" applyBorder="1" applyAlignment="1">
      <alignment horizontal="left" vertical="center" wrapText="1"/>
    </xf>
    <xf numFmtId="0" fontId="106" fillId="0" borderId="15" xfId="0" applyFont="1" applyFill="1" applyBorder="1" applyAlignment="1">
      <alignment horizontal="left" vertical="center" wrapText="1"/>
    </xf>
    <xf numFmtId="176" fontId="75" fillId="28" borderId="33" xfId="0" applyNumberFormat="1" applyFont="1" applyFill="1" applyBorder="1" applyAlignment="1">
      <alignment horizontal="right" vertical="center"/>
    </xf>
    <xf numFmtId="176" fontId="75" fillId="28" borderId="0" xfId="0" applyNumberFormat="1" applyFont="1" applyFill="1" applyBorder="1" applyAlignment="1">
      <alignment horizontal="right" vertical="center"/>
    </xf>
    <xf numFmtId="176" fontId="75" fillId="25" borderId="33" xfId="0" applyNumberFormat="1" applyFont="1" applyFill="1" applyBorder="1" applyAlignment="1">
      <alignment horizontal="right" vertical="center"/>
    </xf>
    <xf numFmtId="176" fontId="75" fillId="25" borderId="0" xfId="0" applyNumberFormat="1" applyFont="1" applyFill="1" applyBorder="1" applyAlignment="1">
      <alignment horizontal="right" vertical="center"/>
    </xf>
    <xf numFmtId="176" fontId="75" fillId="32" borderId="33" xfId="0" applyNumberFormat="1" applyFont="1" applyFill="1" applyBorder="1" applyAlignment="1">
      <alignment horizontal="right" vertical="center"/>
    </xf>
    <xf numFmtId="176" fontId="75" fillId="32" borderId="0" xfId="0" applyNumberFormat="1" applyFont="1" applyFill="1" applyBorder="1" applyAlignment="1">
      <alignment horizontal="right" vertical="center"/>
    </xf>
    <xf numFmtId="0" fontId="106" fillId="0" borderId="64" xfId="0" applyFont="1" applyFill="1" applyBorder="1" applyAlignment="1">
      <alignment horizontal="left" vertical="center" wrapText="1"/>
    </xf>
    <xf numFmtId="0" fontId="106" fillId="0" borderId="65" xfId="0" applyFont="1" applyFill="1" applyBorder="1" applyAlignment="1">
      <alignment horizontal="left" vertical="center" wrapText="1"/>
    </xf>
    <xf numFmtId="0" fontId="75" fillId="0" borderId="0" xfId="0" applyFont="1" applyFill="1" applyAlignment="1">
      <alignment horizontal="left" vertical="center" wrapText="1"/>
    </xf>
    <xf numFmtId="0" fontId="101" fillId="0" borderId="0" xfId="0" applyFont="1" applyFill="1" applyAlignment="1">
      <alignment horizontal="left" vertical="center" wrapText="1"/>
    </xf>
    <xf numFmtId="0" fontId="95" fillId="0" borderId="0" xfId="0" applyFont="1" applyFill="1" applyAlignment="1">
      <alignment horizontal="left" vertical="center" wrapText="1"/>
    </xf>
    <xf numFmtId="0" fontId="106" fillId="0" borderId="49" xfId="0" applyFont="1" applyFill="1" applyBorder="1" applyAlignment="1">
      <alignment horizontal="center" vertical="center"/>
    </xf>
    <xf numFmtId="0" fontId="106" fillId="0" borderId="177" xfId="0" applyFont="1" applyFill="1" applyBorder="1" applyAlignment="1">
      <alignment horizontal="center" vertical="center"/>
    </xf>
    <xf numFmtId="176" fontId="75" fillId="28" borderId="71" xfId="0" applyNumberFormat="1" applyFont="1" applyFill="1" applyBorder="1" applyAlignment="1">
      <alignment horizontal="right" vertical="center"/>
    </xf>
    <xf numFmtId="176" fontId="75" fillId="28" borderId="54" xfId="0" applyNumberFormat="1" applyFont="1" applyFill="1" applyBorder="1" applyAlignment="1">
      <alignment horizontal="right" vertical="center"/>
    </xf>
    <xf numFmtId="176" fontId="75" fillId="25" borderId="71" xfId="0" applyNumberFormat="1" applyFont="1" applyFill="1" applyBorder="1" applyAlignment="1">
      <alignment horizontal="right" vertical="center"/>
    </xf>
    <xf numFmtId="176" fontId="75" fillId="25" borderId="54" xfId="0" applyNumberFormat="1" applyFont="1" applyFill="1" applyBorder="1" applyAlignment="1">
      <alignment horizontal="right" vertical="center"/>
    </xf>
    <xf numFmtId="176" fontId="75" fillId="32" borderId="71" xfId="0" applyNumberFormat="1" applyFont="1" applyFill="1" applyBorder="1" applyAlignment="1">
      <alignment horizontal="right" vertical="center"/>
    </xf>
    <xf numFmtId="176" fontId="75" fillId="32" borderId="54" xfId="0" applyNumberFormat="1" applyFont="1" applyFill="1" applyBorder="1" applyAlignment="1">
      <alignment horizontal="right" vertical="center"/>
    </xf>
    <xf numFmtId="0" fontId="106" fillId="0" borderId="66" xfId="0" applyFont="1" applyFill="1" applyBorder="1" applyAlignment="1">
      <alignment horizontal="left" vertical="center" wrapText="1"/>
    </xf>
    <xf numFmtId="0" fontId="106" fillId="0" borderId="54" xfId="0" applyFont="1" applyFill="1" applyBorder="1" applyAlignment="1">
      <alignment horizontal="left" vertical="center"/>
    </xf>
    <xf numFmtId="0" fontId="106" fillId="0" borderId="67" xfId="0" applyFont="1" applyFill="1" applyBorder="1" applyAlignment="1">
      <alignment horizontal="left" vertical="center"/>
    </xf>
    <xf numFmtId="0" fontId="106" fillId="0" borderId="41" xfId="0" applyFont="1" applyFill="1" applyBorder="1" applyAlignment="1">
      <alignment horizontal="left" vertical="center" wrapText="1"/>
    </xf>
    <xf numFmtId="0" fontId="106" fillId="0" borderId="18" xfId="0" applyFont="1" applyFill="1" applyBorder="1" applyAlignment="1">
      <alignment horizontal="left" vertical="center"/>
    </xf>
    <xf numFmtId="0" fontId="106" fillId="0" borderId="0" xfId="0" applyFont="1" applyFill="1" applyBorder="1" applyAlignment="1">
      <alignment horizontal="left" vertical="center"/>
    </xf>
    <xf numFmtId="0" fontId="106" fillId="0" borderId="16" xfId="0" applyFont="1" applyFill="1" applyBorder="1" applyAlignment="1">
      <alignment horizontal="left" vertical="center"/>
    </xf>
    <xf numFmtId="176" fontId="75" fillId="28" borderId="17" xfId="0" applyNumberFormat="1" applyFont="1" applyFill="1" applyBorder="1" applyAlignment="1">
      <alignment horizontal="right" vertical="center"/>
    </xf>
    <xf numFmtId="176" fontId="75" fillId="28" borderId="18" xfId="0" applyNumberFormat="1" applyFont="1" applyFill="1" applyBorder="1" applyAlignment="1">
      <alignment horizontal="right" vertical="center"/>
    </xf>
    <xf numFmtId="0" fontId="109" fillId="0" borderId="10" xfId="0" applyFont="1" applyFill="1" applyBorder="1" applyAlignment="1">
      <alignment horizontal="left" vertical="center" wrapText="1"/>
    </xf>
    <xf numFmtId="0" fontId="109" fillId="28" borderId="31" xfId="0" applyFont="1" applyFill="1" applyBorder="1" applyAlignment="1" applyProtection="1">
      <alignment horizontal="center" vertical="center"/>
      <protection locked="0"/>
    </xf>
    <xf numFmtId="0" fontId="10" fillId="0" borderId="12" xfId="0" applyFont="1" applyFill="1" applyBorder="1" applyAlignment="1">
      <alignment vertical="center" wrapText="1"/>
    </xf>
    <xf numFmtId="0" fontId="10" fillId="0" borderId="36" xfId="0" applyFont="1" applyFill="1" applyBorder="1" applyAlignment="1">
      <alignment vertical="center"/>
    </xf>
    <xf numFmtId="0" fontId="10" fillId="26" borderId="14" xfId="0" applyFont="1" applyFill="1" applyBorder="1" applyAlignment="1">
      <alignment horizontal="center" vertical="center"/>
    </xf>
    <xf numFmtId="0" fontId="10" fillId="26" borderId="15" xfId="0" applyFont="1" applyFill="1" applyBorder="1" applyAlignment="1">
      <alignment horizontal="center" vertical="center"/>
    </xf>
    <xf numFmtId="0" fontId="10" fillId="26" borderId="33" xfId="0" applyFont="1" applyFill="1" applyBorder="1" applyAlignment="1">
      <alignment horizontal="center" vertical="center"/>
    </xf>
    <xf numFmtId="0" fontId="10" fillId="26" borderId="16" xfId="0" applyFont="1" applyFill="1" applyBorder="1" applyAlignment="1">
      <alignment horizontal="center" vertical="center"/>
    </xf>
    <xf numFmtId="0" fontId="10" fillId="26" borderId="17" xfId="0" applyFont="1" applyFill="1" applyBorder="1" applyAlignment="1">
      <alignment horizontal="center" vertical="center"/>
    </xf>
    <xf numFmtId="0" fontId="10" fillId="26" borderId="19" xfId="0" applyFont="1" applyFill="1" applyBorder="1" applyAlignment="1">
      <alignment horizontal="center" vertical="center"/>
    </xf>
    <xf numFmtId="0" fontId="10" fillId="26" borderId="56" xfId="0" applyFont="1" applyFill="1" applyBorder="1" applyAlignment="1">
      <alignment horizontal="center" vertical="center" wrapText="1"/>
    </xf>
    <xf numFmtId="0" fontId="10" fillId="0" borderId="26"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10" fillId="26" borderId="14" xfId="0" applyFont="1" applyFill="1" applyBorder="1" applyAlignment="1">
      <alignment horizontal="center" vertical="center" wrapText="1" shrinkToFit="1"/>
    </xf>
    <xf numFmtId="0" fontId="10" fillId="26" borderId="21" xfId="0" applyFont="1" applyFill="1" applyBorder="1" applyAlignment="1">
      <alignment horizontal="center" vertical="center" wrapText="1" shrinkToFit="1"/>
    </xf>
    <xf numFmtId="0" fontId="10" fillId="26" borderId="15" xfId="0" applyFont="1" applyFill="1" applyBorder="1" applyAlignment="1">
      <alignment horizontal="center" vertical="center" wrapText="1" shrinkToFit="1"/>
    </xf>
    <xf numFmtId="0" fontId="10" fillId="26" borderId="33" xfId="0" applyFont="1" applyFill="1" applyBorder="1" applyAlignment="1">
      <alignment horizontal="center" vertical="center" wrapText="1" shrinkToFit="1"/>
    </xf>
    <xf numFmtId="0" fontId="10" fillId="26" borderId="0" xfId="0" applyFont="1" applyFill="1" applyBorder="1" applyAlignment="1">
      <alignment horizontal="center" vertical="center" wrapText="1" shrinkToFit="1"/>
    </xf>
    <xf numFmtId="0" fontId="10" fillId="26" borderId="16" xfId="0" applyFont="1" applyFill="1" applyBorder="1" applyAlignment="1">
      <alignment horizontal="center" vertical="center" wrapText="1" shrinkToFit="1"/>
    </xf>
    <xf numFmtId="0" fontId="10" fillId="26" borderId="13" xfId="0" applyFont="1" applyFill="1" applyBorder="1" applyAlignment="1">
      <alignment horizontal="center" vertical="center" wrapText="1" shrinkToFit="1"/>
    </xf>
    <xf numFmtId="0" fontId="10" fillId="26" borderId="100" xfId="0" applyFont="1" applyFill="1" applyBorder="1" applyAlignment="1">
      <alignment horizontal="center" vertical="center" wrapText="1" shrinkToFit="1"/>
    </xf>
    <xf numFmtId="0" fontId="10" fillId="26" borderId="13" xfId="0" applyFont="1" applyFill="1" applyBorder="1" applyAlignment="1">
      <alignment horizontal="center" vertical="center" shrinkToFit="1"/>
    </xf>
    <xf numFmtId="0" fontId="10" fillId="26" borderId="100" xfId="0" applyFont="1" applyFill="1" applyBorder="1" applyAlignment="1">
      <alignment horizontal="center" vertical="center" shrinkToFit="1"/>
    </xf>
    <xf numFmtId="0" fontId="10" fillId="26" borderId="14" xfId="0" applyFont="1" applyFill="1" applyBorder="1" applyAlignment="1">
      <alignment horizontal="center" vertical="center" wrapText="1"/>
    </xf>
    <xf numFmtId="0" fontId="10" fillId="26" borderId="33" xfId="0" applyFont="1" applyFill="1" applyBorder="1" applyAlignment="1">
      <alignment horizontal="center" vertical="center" wrapText="1"/>
    </xf>
    <xf numFmtId="0" fontId="10" fillId="26" borderId="13" xfId="0" applyFont="1" applyFill="1" applyBorder="1" applyAlignment="1">
      <alignment horizontal="center" vertical="center" textRotation="255"/>
    </xf>
    <xf numFmtId="0" fontId="10" fillId="26" borderId="100" xfId="0" applyFont="1" applyFill="1" applyBorder="1" applyAlignment="1">
      <alignment horizontal="center" vertical="center" textRotation="255"/>
    </xf>
    <xf numFmtId="0" fontId="10" fillId="26" borderId="21" xfId="0" applyFont="1" applyFill="1" applyBorder="1" applyAlignment="1">
      <alignment horizontal="center" vertical="center"/>
    </xf>
    <xf numFmtId="0" fontId="10" fillId="26" borderId="0" xfId="0" applyFont="1" applyFill="1" applyBorder="1" applyAlignment="1">
      <alignment horizontal="center" vertical="center"/>
    </xf>
    <xf numFmtId="0" fontId="10" fillId="26" borderId="95" xfId="0" applyFont="1" applyFill="1" applyBorder="1" applyAlignment="1">
      <alignment horizontal="center" vertical="center" wrapText="1"/>
    </xf>
    <xf numFmtId="0" fontId="10" fillId="26" borderId="99" xfId="0" applyFont="1" applyFill="1" applyBorder="1" applyAlignment="1">
      <alignment horizontal="center" vertical="center" wrapText="1"/>
    </xf>
    <xf numFmtId="0" fontId="10" fillId="26" borderId="14" xfId="0" applyFont="1" applyFill="1" applyBorder="1" applyAlignment="1">
      <alignment horizontal="center" vertical="center" shrinkToFit="1"/>
    </xf>
    <xf numFmtId="0" fontId="10" fillId="26" borderId="33" xfId="0" applyFont="1" applyFill="1" applyBorder="1" applyAlignment="1">
      <alignment horizontal="center" vertical="center" shrinkToFit="1"/>
    </xf>
    <xf numFmtId="0" fontId="10" fillId="26" borderId="13" xfId="0" applyFont="1" applyFill="1" applyBorder="1" applyAlignment="1">
      <alignment horizontal="center" vertical="center" wrapText="1"/>
    </xf>
    <xf numFmtId="0" fontId="10" fillId="26" borderId="100" xfId="0" applyFont="1" applyFill="1" applyBorder="1" applyAlignment="1">
      <alignment horizontal="center" vertical="center" wrapText="1"/>
    </xf>
    <xf numFmtId="0" fontId="10" fillId="26" borderId="14" xfId="0" applyFont="1" applyFill="1" applyBorder="1" applyAlignment="1">
      <alignment vertical="center"/>
    </xf>
    <xf numFmtId="0" fontId="10" fillId="26" borderId="21" xfId="0" applyFont="1" applyFill="1" applyBorder="1" applyAlignment="1">
      <alignment vertical="center"/>
    </xf>
    <xf numFmtId="0" fontId="10" fillId="26" borderId="15" xfId="0" applyFont="1" applyFill="1" applyBorder="1" applyAlignment="1">
      <alignment vertical="center"/>
    </xf>
    <xf numFmtId="0" fontId="10"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2" fillId="26" borderId="13" xfId="0" applyFont="1" applyFill="1" applyBorder="1" applyAlignment="1">
      <alignment vertical="center" wrapText="1"/>
    </xf>
    <xf numFmtId="0" fontId="0" fillId="0" borderId="100" xfId="0" applyBorder="1" applyAlignment="1">
      <alignment vertical="center"/>
    </xf>
    <xf numFmtId="0" fontId="92" fillId="26" borderId="14" xfId="0" applyFont="1" applyFill="1" applyBorder="1" applyAlignment="1">
      <alignment horizontal="center" vertical="center" wrapText="1" shrinkToFit="1"/>
    </xf>
    <xf numFmtId="0" fontId="92" fillId="26" borderId="21" xfId="0" applyFont="1" applyFill="1" applyBorder="1" applyAlignment="1">
      <alignment horizontal="center" vertical="center" wrapText="1" shrinkToFit="1"/>
    </xf>
    <xf numFmtId="0" fontId="92" fillId="26" borderId="15" xfId="0" applyFont="1" applyFill="1" applyBorder="1" applyAlignment="1">
      <alignment horizontal="center" vertical="center" wrapText="1" shrinkToFit="1"/>
    </xf>
    <xf numFmtId="0" fontId="92" fillId="26" borderId="33" xfId="0" applyFont="1" applyFill="1" applyBorder="1" applyAlignment="1">
      <alignment horizontal="center" vertical="center" wrapText="1" shrinkToFit="1"/>
    </xf>
    <xf numFmtId="0" fontId="92" fillId="26" borderId="0" xfId="0" applyFont="1" applyFill="1" applyBorder="1" applyAlignment="1">
      <alignment horizontal="center" vertical="center" wrapText="1" shrinkToFit="1"/>
    </xf>
    <xf numFmtId="0" fontId="92" fillId="26" borderId="16" xfId="0" applyFont="1" applyFill="1" applyBorder="1" applyAlignment="1">
      <alignment horizontal="center" vertical="center" wrapText="1" shrinkToFit="1"/>
    </xf>
    <xf numFmtId="0" fontId="92" fillId="26" borderId="13" xfId="0" applyFont="1" applyFill="1" applyBorder="1" applyAlignment="1">
      <alignment horizontal="center" vertical="center" wrapText="1" shrinkToFit="1"/>
    </xf>
    <xf numFmtId="0" fontId="92" fillId="26" borderId="100" xfId="0" applyFont="1" applyFill="1" applyBorder="1" applyAlignment="1">
      <alignment horizontal="center" vertical="center" wrapText="1" shrinkToFit="1"/>
    </xf>
    <xf numFmtId="0" fontId="92" fillId="26" borderId="13" xfId="0" applyFont="1" applyFill="1" applyBorder="1" applyAlignment="1">
      <alignment horizontal="center" vertical="center" shrinkToFit="1"/>
    </xf>
    <xf numFmtId="0" fontId="92" fillId="26" borderId="100" xfId="0" applyFont="1" applyFill="1" applyBorder="1" applyAlignment="1">
      <alignment horizontal="center" vertical="center" shrinkToFit="1"/>
    </xf>
    <xf numFmtId="0" fontId="36" fillId="0" borderId="0" xfId="0" applyFont="1" applyFill="1" applyAlignment="1">
      <alignment horizontal="left" vertical="center" wrapText="1"/>
    </xf>
    <xf numFmtId="0" fontId="36" fillId="0" borderId="0" xfId="0" applyFont="1" applyFill="1" applyAlignment="1">
      <alignment horizontal="left" vertical="center"/>
    </xf>
    <xf numFmtId="0" fontId="92" fillId="0" borderId="10"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26" xfId="0" applyFont="1" applyFill="1" applyBorder="1" applyAlignment="1">
      <alignment vertical="center"/>
    </xf>
    <xf numFmtId="0" fontId="92" fillId="0" borderId="31" xfId="0" applyFont="1" applyFill="1" applyBorder="1" applyAlignment="1">
      <alignment vertical="center"/>
    </xf>
    <xf numFmtId="0" fontId="92" fillId="0" borderId="32" xfId="0" applyFont="1" applyFill="1" applyBorder="1" applyAlignment="1">
      <alignment vertical="center"/>
    </xf>
    <xf numFmtId="0" fontId="92" fillId="0" borderId="12" xfId="0" applyFont="1" applyFill="1" applyBorder="1" applyAlignment="1">
      <alignment vertical="center" wrapText="1"/>
    </xf>
    <xf numFmtId="0" fontId="92" fillId="0" borderId="36" xfId="0" applyFont="1" applyFill="1" applyBorder="1" applyAlignment="1">
      <alignment vertical="center" wrapText="1"/>
    </xf>
    <xf numFmtId="0" fontId="79" fillId="26" borderId="13" xfId="0" applyFont="1" applyFill="1" applyBorder="1" applyAlignment="1">
      <alignment horizontal="center" vertical="center" textRotation="255" wrapText="1"/>
    </xf>
    <xf numFmtId="0" fontId="79" fillId="26" borderId="100" xfId="0" applyFont="1" applyFill="1" applyBorder="1" applyAlignment="1">
      <alignment horizontal="center" vertical="center" textRotation="255" wrapText="1"/>
    </xf>
    <xf numFmtId="0" fontId="92" fillId="26" borderId="17" xfId="0" applyFont="1" applyFill="1" applyBorder="1" applyAlignment="1">
      <alignment horizontal="center" vertical="center" shrinkToFit="1"/>
    </xf>
    <xf numFmtId="0" fontId="92" fillId="26" borderId="18" xfId="0" applyFont="1" applyFill="1" applyBorder="1" applyAlignment="1">
      <alignment horizontal="center" vertical="center" shrinkToFit="1"/>
    </xf>
    <xf numFmtId="0" fontId="92" fillId="26" borderId="19" xfId="0" applyFont="1" applyFill="1" applyBorder="1" applyAlignment="1">
      <alignment horizontal="center" vertical="center" shrinkToFit="1"/>
    </xf>
    <xf numFmtId="0" fontId="92" fillId="26" borderId="14" xfId="0" applyFont="1" applyFill="1" applyBorder="1" applyAlignment="1">
      <alignment horizontal="center" vertical="center" shrinkToFit="1"/>
    </xf>
    <xf numFmtId="0" fontId="92" fillId="26" borderId="33" xfId="0" applyFont="1" applyFill="1" applyBorder="1" applyAlignment="1">
      <alignment horizontal="center" vertical="center" shrinkToFit="1"/>
    </xf>
    <xf numFmtId="0" fontId="92" fillId="26" borderId="13" xfId="0" applyFont="1" applyFill="1" applyBorder="1" applyAlignment="1">
      <alignment horizontal="center" vertical="center" wrapText="1"/>
    </xf>
    <xf numFmtId="0" fontId="92" fillId="26" borderId="100" xfId="0" applyFont="1" applyFill="1" applyBorder="1" applyAlignment="1">
      <alignment horizontal="center" vertical="center" wrapText="1"/>
    </xf>
    <xf numFmtId="0" fontId="79" fillId="0" borderId="14"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33"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7" xfId="0" applyFont="1" applyFill="1" applyBorder="1" applyAlignment="1">
      <alignment horizontal="center" vertical="center"/>
    </xf>
    <xf numFmtId="0" fontId="79" fillId="0" borderId="19" xfId="0" applyFont="1" applyFill="1" applyBorder="1" applyAlignment="1">
      <alignment horizontal="center" vertical="center"/>
    </xf>
    <xf numFmtId="0" fontId="92" fillId="26" borderId="33" xfId="0" applyFont="1" applyFill="1" applyBorder="1" applyAlignment="1">
      <alignment horizontal="center" vertical="center"/>
    </xf>
    <xf numFmtId="0" fontId="92" fillId="26" borderId="0" xfId="0" applyFont="1" applyFill="1" applyBorder="1" applyAlignment="1">
      <alignment horizontal="center" vertical="center"/>
    </xf>
    <xf numFmtId="0" fontId="92" fillId="26" borderId="16" xfId="0" applyFont="1" applyFill="1" applyBorder="1" applyAlignment="1">
      <alignment horizontal="center" vertical="center"/>
    </xf>
    <xf numFmtId="0" fontId="92" fillId="26" borderId="17" xfId="0" applyFont="1" applyFill="1" applyBorder="1" applyAlignment="1">
      <alignment horizontal="center" vertical="center"/>
    </xf>
    <xf numFmtId="0" fontId="92" fillId="26" borderId="18" xfId="0" applyFont="1" applyFill="1" applyBorder="1" applyAlignment="1">
      <alignment horizontal="center" vertical="center"/>
    </xf>
    <xf numFmtId="0" fontId="92" fillId="26" borderId="19" xfId="0" applyFont="1" applyFill="1" applyBorder="1" applyAlignment="1">
      <alignment horizontal="center" vertical="center"/>
    </xf>
    <xf numFmtId="0" fontId="92" fillId="32" borderId="12" xfId="0" applyFont="1" applyFill="1" applyBorder="1" applyAlignment="1">
      <alignment vertical="center" wrapText="1"/>
    </xf>
    <xf numFmtId="0" fontId="92" fillId="32" borderId="36" xfId="0" applyFont="1" applyFill="1" applyBorder="1" applyAlignment="1">
      <alignment vertical="center" wrapText="1"/>
    </xf>
    <xf numFmtId="0" fontId="92" fillId="32" borderId="11" xfId="0" applyFont="1" applyFill="1" applyBorder="1" applyAlignment="1">
      <alignment vertical="center" wrapText="1"/>
    </xf>
    <xf numFmtId="0" fontId="92" fillId="26" borderId="100" xfId="0" applyFont="1" applyFill="1" applyBorder="1" applyAlignment="1">
      <alignment horizontal="center" vertical="center" textRotation="255"/>
    </xf>
    <xf numFmtId="0" fontId="120" fillId="0" borderId="10" xfId="49" applyFont="1" applyFill="1" applyBorder="1" applyAlignment="1">
      <alignment horizontal="center" vertical="center" wrapText="1"/>
    </xf>
    <xf numFmtId="0" fontId="120" fillId="0" borderId="10" xfId="49" applyFont="1" applyFill="1" applyBorder="1" applyAlignment="1">
      <alignment vertical="center" wrapText="1"/>
    </xf>
    <xf numFmtId="0" fontId="120" fillId="0" borderId="10" xfId="49" applyFont="1" applyFill="1" applyBorder="1" applyAlignment="1" applyProtection="1">
      <alignment vertical="center" wrapText="1"/>
    </xf>
    <xf numFmtId="0" fontId="120" fillId="0" borderId="152" xfId="49" applyFont="1" applyFill="1" applyBorder="1" applyAlignment="1">
      <alignment horizontal="center" vertical="center" wrapText="1"/>
    </xf>
    <xf numFmtId="0" fontId="120" fillId="0" borderId="152" xfId="49" applyFont="1" applyFill="1" applyBorder="1" applyAlignment="1" applyProtection="1">
      <alignment vertical="center" wrapText="1"/>
    </xf>
    <xf numFmtId="0" fontId="120" fillId="0" borderId="179" xfId="49" applyFont="1" applyFill="1" applyBorder="1" applyAlignment="1">
      <alignment horizontal="center" vertical="center" wrapText="1"/>
    </xf>
    <xf numFmtId="0" fontId="120" fillId="0" borderId="100" xfId="49" applyFont="1" applyFill="1" applyBorder="1" applyAlignment="1">
      <alignment horizontal="center" vertical="center" wrapText="1"/>
    </xf>
    <xf numFmtId="0" fontId="120" fillId="0" borderId="92" xfId="49" applyFont="1" applyFill="1" applyBorder="1" applyAlignment="1">
      <alignment horizontal="center" vertical="center" wrapText="1"/>
    </xf>
    <xf numFmtId="0" fontId="120" fillId="0" borderId="92" xfId="49" applyFont="1" applyFill="1" applyBorder="1" applyAlignment="1">
      <alignment vertical="center" wrapText="1"/>
    </xf>
    <xf numFmtId="0" fontId="123" fillId="0" borderId="0" xfId="49" applyFont="1" applyFill="1" applyBorder="1" applyAlignment="1" applyProtection="1">
      <alignment horizontal="center" vertical="center" wrapText="1"/>
    </xf>
    <xf numFmtId="0" fontId="123" fillId="0" borderId="16" xfId="49" applyFont="1" applyFill="1" applyBorder="1" applyAlignment="1" applyProtection="1">
      <alignment horizontal="center" vertical="center" wrapText="1"/>
    </xf>
    <xf numFmtId="0" fontId="120" fillId="0" borderId="10" xfId="49" applyFont="1" applyFill="1" applyBorder="1" applyAlignment="1">
      <alignment horizontal="center" vertical="center"/>
    </xf>
    <xf numFmtId="38" fontId="121" fillId="0" borderId="10" xfId="50" applyFont="1" applyFill="1" applyBorder="1" applyAlignment="1">
      <alignment horizontal="center" vertical="center"/>
    </xf>
    <xf numFmtId="0" fontId="120" fillId="0" borderId="86" xfId="49" applyFont="1" applyBorder="1" applyAlignment="1">
      <alignment horizontal="center" vertical="center" wrapText="1"/>
    </xf>
    <xf numFmtId="0" fontId="121" fillId="0" borderId="86" xfId="49" applyFont="1" applyFill="1" applyBorder="1" applyAlignment="1">
      <alignment horizontal="left" vertical="center"/>
    </xf>
    <xf numFmtId="0" fontId="120" fillId="0" borderId="18" xfId="49" applyFont="1" applyBorder="1" applyAlignment="1">
      <alignment vertical="center" wrapText="1"/>
    </xf>
    <xf numFmtId="0" fontId="120" fillId="0" borderId="10" xfId="49" applyFont="1" applyBorder="1" applyAlignment="1">
      <alignment horizontal="center" vertical="center" wrapText="1"/>
    </xf>
    <xf numFmtId="0" fontId="120" fillId="0" borderId="152" xfId="49" applyFont="1" applyBorder="1" applyAlignment="1">
      <alignment horizontal="center" vertical="center" wrapText="1"/>
    </xf>
    <xf numFmtId="0" fontId="120" fillId="0" borderId="10" xfId="49" applyFont="1" applyBorder="1" applyAlignment="1">
      <alignment vertical="center" wrapText="1"/>
    </xf>
    <xf numFmtId="0" fontId="123" fillId="0" borderId="11" xfId="49" applyFont="1" applyFill="1" applyBorder="1" applyAlignment="1" applyProtection="1">
      <alignment horizontal="center" vertical="center" wrapText="1"/>
    </xf>
    <xf numFmtId="0" fontId="123" fillId="0" borderId="12" xfId="49" applyFont="1" applyFill="1" applyBorder="1" applyAlignment="1" applyProtection="1">
      <alignment horizontal="center" vertical="center" wrapText="1"/>
    </xf>
    <xf numFmtId="0" fontId="123" fillId="0" borderId="10" xfId="49" applyFont="1" applyFill="1" applyBorder="1" applyAlignment="1" applyProtection="1">
      <alignment horizontal="center" vertical="center" wrapText="1"/>
    </xf>
    <xf numFmtId="0" fontId="120" fillId="0" borderId="10" xfId="49" applyFont="1" applyFill="1" applyBorder="1" applyAlignment="1" applyProtection="1">
      <alignment horizontal="center" vertical="center" wrapText="1"/>
    </xf>
    <xf numFmtId="0" fontId="116" fillId="0" borderId="0" xfId="49" applyFont="1" applyBorder="1" applyAlignment="1">
      <alignment horizontal="left" vertical="center"/>
    </xf>
    <xf numFmtId="0" fontId="117" fillId="0" borderId="0" xfId="49" applyFont="1" applyBorder="1" applyAlignment="1">
      <alignment horizontal="center" vertical="center"/>
    </xf>
    <xf numFmtId="0" fontId="118" fillId="0" borderId="0" xfId="49" applyFont="1" applyFill="1" applyBorder="1" applyAlignment="1" applyProtection="1">
      <alignment horizontal="center" vertical="center" wrapText="1"/>
      <protection locked="0"/>
    </xf>
    <xf numFmtId="0" fontId="120" fillId="0" borderId="0" xfId="49" applyFont="1" applyBorder="1" applyAlignment="1">
      <alignment horizontal="left" vertical="center"/>
    </xf>
    <xf numFmtId="0" fontId="120" fillId="0" borderId="178" xfId="49" applyFont="1" applyBorder="1" applyAlignment="1">
      <alignment horizontal="center" vertical="center" wrapText="1"/>
    </xf>
    <xf numFmtId="0" fontId="121" fillId="0" borderId="178" xfId="49" applyFont="1" applyFill="1" applyBorder="1" applyAlignment="1" applyProtection="1">
      <alignment horizontal="left" vertical="center"/>
      <protection locked="0"/>
    </xf>
    <xf numFmtId="0" fontId="136" fillId="30" borderId="0" xfId="59" applyFont="1" applyFill="1" applyBorder="1" applyAlignment="1" applyProtection="1">
      <alignment horizontal="center" vertical="center"/>
      <protection locked="0"/>
    </xf>
    <xf numFmtId="0" fontId="129" fillId="30" borderId="0" xfId="59" applyFont="1" applyFill="1" applyBorder="1" applyAlignment="1" applyProtection="1">
      <alignment horizontal="center" vertical="center"/>
      <protection locked="0"/>
    </xf>
    <xf numFmtId="0" fontId="136" fillId="0" borderId="0" xfId="59" applyFont="1" applyFill="1" applyBorder="1" applyAlignment="1">
      <alignment horizontal="center" vertical="center"/>
    </xf>
    <xf numFmtId="0" fontId="136" fillId="30" borderId="0" xfId="59" applyFont="1" applyFill="1" applyBorder="1" applyAlignment="1" applyProtection="1">
      <alignment vertical="center" shrinkToFit="1"/>
      <protection locked="0"/>
    </xf>
    <xf numFmtId="176" fontId="136" fillId="30" borderId="0" xfId="59" applyNumberFormat="1" applyFont="1" applyFill="1" applyBorder="1" applyAlignment="1" applyProtection="1">
      <alignment vertical="center" shrinkToFit="1"/>
      <protection locked="0"/>
    </xf>
    <xf numFmtId="0" fontId="95" fillId="30" borderId="13" xfId="43" applyFont="1" applyFill="1" applyBorder="1" applyAlignment="1">
      <alignment horizontal="center" vertical="center"/>
    </xf>
    <xf numFmtId="0" fontId="95" fillId="30" borderId="100" xfId="43" applyFont="1" applyFill="1" applyBorder="1" applyAlignment="1">
      <alignment horizontal="center" vertical="center"/>
    </xf>
    <xf numFmtId="0" fontId="109" fillId="0" borderId="15" xfId="43" applyFont="1" applyBorder="1" applyAlignment="1">
      <alignment horizontal="center" vertical="center"/>
    </xf>
    <xf numFmtId="0" fontId="109" fillId="0" borderId="16" xfId="43" applyFont="1" applyBorder="1" applyAlignment="1">
      <alignment horizontal="center" vertical="center"/>
    </xf>
    <xf numFmtId="0" fontId="104" fillId="0" borderId="14" xfId="43" applyFont="1" applyBorder="1" applyAlignment="1">
      <alignment horizontal="left" vertical="center" wrapText="1" shrinkToFit="1"/>
    </xf>
    <xf numFmtId="0" fontId="104" fillId="0" borderId="21" xfId="43" applyFont="1" applyBorder="1" applyAlignment="1">
      <alignment horizontal="left" vertical="center" wrapText="1" shrinkToFit="1"/>
    </xf>
    <xf numFmtId="0" fontId="104" fillId="0" borderId="15" xfId="43" applyFont="1" applyBorder="1" applyAlignment="1">
      <alignment horizontal="left" vertical="center" wrapText="1" shrinkToFit="1"/>
    </xf>
    <xf numFmtId="0" fontId="104" fillId="0" borderId="33" xfId="43" applyFont="1" applyBorder="1" applyAlignment="1">
      <alignment horizontal="left" vertical="center" wrapText="1" shrinkToFit="1"/>
    </xf>
    <xf numFmtId="0" fontId="104" fillId="0" borderId="0" xfId="43" applyFont="1" applyBorder="1" applyAlignment="1">
      <alignment horizontal="left" vertical="center" wrapText="1" shrinkToFit="1"/>
    </xf>
    <xf numFmtId="0" fontId="104" fillId="0" borderId="16" xfId="43" applyFont="1" applyBorder="1" applyAlignment="1">
      <alignment horizontal="left" vertical="center" wrapText="1" shrinkToFit="1"/>
    </xf>
    <xf numFmtId="0" fontId="104" fillId="0" borderId="10" xfId="43" applyFont="1" applyBorder="1" applyAlignment="1">
      <alignment horizontal="left" vertical="center" wrapText="1"/>
    </xf>
    <xf numFmtId="0" fontId="109" fillId="0" borderId="10" xfId="43" applyFont="1" applyBorder="1" applyAlignment="1">
      <alignment horizontal="center" vertical="center" wrapText="1" shrinkToFit="1"/>
    </xf>
    <xf numFmtId="49" fontId="95" fillId="0" borderId="14" xfId="43" applyNumberFormat="1" applyFont="1" applyBorder="1" applyAlignment="1">
      <alignment horizontal="left" vertical="top"/>
    </xf>
    <xf numFmtId="49" fontId="95" fillId="0" borderId="21" xfId="43" applyNumberFormat="1" applyFont="1" applyBorder="1" applyAlignment="1">
      <alignment horizontal="left" vertical="top"/>
    </xf>
    <xf numFmtId="49" fontId="95" fillId="0" borderId="15" xfId="43" applyNumberFormat="1" applyFont="1" applyBorder="1" applyAlignment="1">
      <alignment horizontal="left" vertical="top"/>
    </xf>
    <xf numFmtId="0" fontId="95" fillId="30" borderId="10" xfId="43" applyFont="1" applyFill="1" applyBorder="1" applyAlignment="1">
      <alignment horizontal="left" vertical="top"/>
    </xf>
    <xf numFmtId="49" fontId="104" fillId="0" borderId="15" xfId="43" applyNumberFormat="1" applyFont="1" applyBorder="1" applyAlignment="1">
      <alignment horizontal="center" vertical="center"/>
    </xf>
    <xf numFmtId="49" fontId="104" fillId="0" borderId="16" xfId="43" applyNumberFormat="1" applyFont="1" applyBorder="1" applyAlignment="1">
      <alignment horizontal="center" vertical="center"/>
    </xf>
    <xf numFmtId="0" fontId="104" fillId="0" borderId="17" xfId="43" applyFont="1" applyBorder="1" applyAlignment="1">
      <alignment horizontal="left" vertical="center" wrapText="1" shrinkToFit="1"/>
    </xf>
    <xf numFmtId="0" fontId="104" fillId="0" borderId="18" xfId="43" applyFont="1" applyBorder="1" applyAlignment="1">
      <alignment horizontal="left" vertical="center" wrapText="1" shrinkToFit="1"/>
    </xf>
    <xf numFmtId="0" fontId="104" fillId="0" borderId="19" xfId="43" applyFont="1" applyBorder="1" applyAlignment="1">
      <alignment horizontal="left" vertical="center" wrapText="1" shrinkToFit="1"/>
    </xf>
    <xf numFmtId="0" fontId="109" fillId="0" borderId="14" xfId="43" applyFont="1" applyBorder="1" applyAlignment="1">
      <alignment horizontal="left" vertical="center" wrapText="1" shrinkToFit="1"/>
    </xf>
    <xf numFmtId="0" fontId="109" fillId="0" borderId="21" xfId="43" applyFont="1" applyBorder="1" applyAlignment="1">
      <alignment horizontal="left" vertical="center" wrapText="1" shrinkToFit="1"/>
    </xf>
    <xf numFmtId="0" fontId="109" fillId="0" borderId="15" xfId="43" applyFont="1" applyBorder="1" applyAlignment="1">
      <alignment horizontal="left" vertical="center" wrapText="1" shrinkToFit="1"/>
    </xf>
    <xf numFmtId="0" fontId="109" fillId="0" borderId="33" xfId="43" applyFont="1" applyBorder="1" applyAlignment="1">
      <alignment horizontal="left" vertical="center" wrapText="1" shrinkToFit="1"/>
    </xf>
    <xf numFmtId="0" fontId="109" fillId="0" borderId="0" xfId="43" applyFont="1" applyBorder="1" applyAlignment="1">
      <alignment horizontal="left" vertical="center" wrapText="1" shrinkToFit="1"/>
    </xf>
    <xf numFmtId="0" fontId="109" fillId="0" borderId="16" xfId="43" applyFont="1" applyBorder="1" applyAlignment="1">
      <alignment horizontal="left" vertical="center" wrapText="1" shrinkToFit="1"/>
    </xf>
    <xf numFmtId="0" fontId="109" fillId="0" borderId="17" xfId="43" applyFont="1" applyBorder="1" applyAlignment="1">
      <alignment horizontal="left" vertical="center" wrapText="1" shrinkToFit="1"/>
    </xf>
    <xf numFmtId="0" fontId="109" fillId="0" borderId="18" xfId="43" applyFont="1" applyBorder="1" applyAlignment="1">
      <alignment horizontal="left" vertical="center" wrapText="1" shrinkToFit="1"/>
    </xf>
    <xf numFmtId="0" fontId="109" fillId="0" borderId="19" xfId="43" applyFont="1" applyBorder="1" applyAlignment="1">
      <alignment horizontal="left" vertical="center" wrapText="1" shrinkToFit="1"/>
    </xf>
    <xf numFmtId="0" fontId="104" fillId="0" borderId="10" xfId="43" applyFont="1" applyBorder="1" applyAlignment="1">
      <alignment horizontal="left" vertical="center" wrapText="1" shrinkToFit="1"/>
    </xf>
    <xf numFmtId="0" fontId="104" fillId="0" borderId="15" xfId="43" applyFont="1" applyBorder="1" applyAlignment="1">
      <alignment horizontal="center" vertical="center"/>
    </xf>
    <xf numFmtId="0" fontId="104" fillId="0" borderId="16" xfId="43" applyFont="1" applyBorder="1" applyAlignment="1">
      <alignment horizontal="center" vertical="center"/>
    </xf>
    <xf numFmtId="0" fontId="95" fillId="0" borderId="14" xfId="43" applyFont="1" applyBorder="1" applyAlignment="1">
      <alignment horizontal="left" vertical="center" wrapText="1" shrinkToFit="1"/>
    </xf>
    <xf numFmtId="0" fontId="95" fillId="0" borderId="21" xfId="43" applyFont="1" applyBorder="1" applyAlignment="1">
      <alignment horizontal="left" vertical="center" wrapText="1" shrinkToFit="1"/>
    </xf>
    <xf numFmtId="0" fontId="95" fillId="0" borderId="15" xfId="43" applyFont="1" applyBorder="1" applyAlignment="1">
      <alignment horizontal="left" vertical="center" wrapText="1" shrinkToFit="1"/>
    </xf>
    <xf numFmtId="0" fontId="95" fillId="0" borderId="33" xfId="43" applyFont="1" applyBorder="1" applyAlignment="1">
      <alignment horizontal="left" vertical="center" wrapText="1" shrinkToFit="1"/>
    </xf>
    <xf numFmtId="0" fontId="95" fillId="0" borderId="0" xfId="43" applyFont="1" applyBorder="1" applyAlignment="1">
      <alignment horizontal="left" vertical="center" wrapText="1" shrinkToFit="1"/>
    </xf>
    <xf numFmtId="0" fontId="95" fillId="0" borderId="16" xfId="43" applyFont="1" applyBorder="1" applyAlignment="1">
      <alignment horizontal="left" vertical="center" wrapText="1" shrinkToFit="1"/>
    </xf>
    <xf numFmtId="0" fontId="95" fillId="0" borderId="17" xfId="43" applyFont="1" applyBorder="1" applyAlignment="1">
      <alignment horizontal="left" vertical="center" wrapText="1" shrinkToFit="1"/>
    </xf>
    <xf numFmtId="0" fontId="95" fillId="0" borderId="18" xfId="43" applyFont="1" applyBorder="1" applyAlignment="1">
      <alignment horizontal="left" vertical="center" wrapText="1" shrinkToFit="1"/>
    </xf>
    <xf numFmtId="0" fontId="95" fillId="0" borderId="19" xfId="43" applyFont="1" applyBorder="1" applyAlignment="1">
      <alignment horizontal="left" vertical="center" wrapText="1" shrinkToFit="1"/>
    </xf>
    <xf numFmtId="0" fontId="95" fillId="0" borderId="12" xfId="43" applyFont="1" applyBorder="1" applyAlignment="1">
      <alignment horizontal="center" vertical="center"/>
    </xf>
    <xf numFmtId="0" fontId="95" fillId="0" borderId="36" xfId="43" applyFont="1" applyBorder="1" applyAlignment="1">
      <alignment horizontal="center" vertical="center"/>
    </xf>
    <xf numFmtId="0" fontId="95" fillId="0" borderId="11" xfId="43" applyFont="1" applyBorder="1" applyAlignment="1">
      <alignment horizontal="center" vertical="center"/>
    </xf>
    <xf numFmtId="0" fontId="95" fillId="0" borderId="12" xfId="43" applyFont="1" applyBorder="1" applyAlignment="1">
      <alignment horizontal="center" vertical="center" shrinkToFit="1"/>
    </xf>
    <xf numFmtId="0" fontId="95" fillId="0" borderId="36" xfId="43" applyFont="1" applyBorder="1" applyAlignment="1">
      <alignment horizontal="center" vertical="center" shrinkToFit="1"/>
    </xf>
    <xf numFmtId="0" fontId="95" fillId="0" borderId="11" xfId="43" applyFont="1" applyBorder="1" applyAlignment="1">
      <alignment horizontal="center" vertical="center" shrinkToFit="1"/>
    </xf>
    <xf numFmtId="0" fontId="109" fillId="0" borderId="10" xfId="43" applyFont="1" applyBorder="1" applyAlignment="1">
      <alignment horizontal="left" vertical="center" wrapText="1" shrinkToFit="1"/>
    </xf>
    <xf numFmtId="0" fontId="132" fillId="0" borderId="0" xfId="51" applyFont="1" applyAlignment="1">
      <alignment vertical="top" wrapText="1"/>
    </xf>
    <xf numFmtId="0" fontId="95" fillId="0" borderId="10" xfId="51" applyFont="1" applyBorder="1" applyAlignment="1">
      <alignment horizontal="left" vertical="center" wrapText="1"/>
    </xf>
    <xf numFmtId="0" fontId="95" fillId="0" borderId="12" xfId="51" applyFont="1" applyBorder="1" applyAlignment="1">
      <alignment horizontal="left" vertical="center" wrapText="1"/>
    </xf>
    <xf numFmtId="49" fontId="95" fillId="0" borderId="12" xfId="43" applyNumberFormat="1" applyFont="1" applyBorder="1" applyAlignment="1">
      <alignment horizontal="left" vertical="center" wrapText="1"/>
    </xf>
    <xf numFmtId="49" fontId="95" fillId="0" borderId="36" xfId="43" applyNumberFormat="1" applyFont="1" applyBorder="1" applyAlignment="1">
      <alignment horizontal="left" vertical="center" wrapText="1"/>
    </xf>
    <xf numFmtId="49" fontId="95" fillId="0" borderId="11" xfId="43" applyNumberFormat="1" applyFont="1" applyBorder="1" applyAlignment="1">
      <alignment horizontal="left" vertical="center" wrapText="1"/>
    </xf>
    <xf numFmtId="0" fontId="130" fillId="0" borderId="142" xfId="59" applyFont="1" applyFill="1" applyBorder="1" applyAlignment="1" applyProtection="1">
      <alignment horizontal="center" vertical="center"/>
      <protection locked="0"/>
    </xf>
    <xf numFmtId="0" fontId="130" fillId="0" borderId="18" xfId="59" applyFont="1" applyFill="1" applyBorder="1" applyAlignment="1" applyProtection="1">
      <alignment horizontal="center" vertical="center"/>
      <protection locked="0"/>
    </xf>
    <xf numFmtId="49" fontId="95" fillId="30" borderId="36" xfId="43" applyNumberFormat="1" applyFont="1" applyFill="1" applyBorder="1" applyAlignment="1">
      <alignment horizontal="center" vertical="center" shrinkToFit="1"/>
    </xf>
    <xf numFmtId="49" fontId="95" fillId="30" borderId="18" xfId="43" applyNumberFormat="1" applyFont="1" applyFill="1" applyBorder="1" applyAlignment="1">
      <alignment horizontal="center" vertical="center" shrinkToFit="1"/>
    </xf>
    <xf numFmtId="0" fontId="109" fillId="0" borderId="147" xfId="59" applyFont="1" applyFill="1" applyBorder="1" applyAlignment="1">
      <alignment horizontal="center" vertical="center" wrapText="1"/>
    </xf>
    <xf numFmtId="0" fontId="109" fillId="0" borderId="68" xfId="59" applyFont="1" applyFill="1" applyBorder="1" applyAlignment="1">
      <alignment horizontal="center" vertical="center" wrapText="1"/>
    </xf>
    <xf numFmtId="0" fontId="109" fillId="0" borderId="69" xfId="59" applyFont="1" applyFill="1" applyBorder="1" applyAlignment="1">
      <alignment horizontal="center" vertical="center" wrapText="1"/>
    </xf>
    <xf numFmtId="0" fontId="109" fillId="30" borderId="147" xfId="59" applyFont="1" applyFill="1" applyBorder="1" applyAlignment="1">
      <alignment horizontal="left" vertical="center"/>
    </xf>
    <xf numFmtId="0" fontId="109" fillId="30" borderId="68" xfId="59" applyFont="1" applyFill="1" applyBorder="1" applyAlignment="1">
      <alignment horizontal="left" vertical="center"/>
    </xf>
    <xf numFmtId="0" fontId="109" fillId="30" borderId="69" xfId="59" applyFont="1" applyFill="1" applyBorder="1" applyAlignment="1">
      <alignment horizontal="left" vertical="center"/>
    </xf>
    <xf numFmtId="0" fontId="109" fillId="0" borderId="12" xfId="59" applyFont="1" applyFill="1" applyBorder="1" applyAlignment="1" applyProtection="1">
      <alignment horizontal="center" vertical="center"/>
      <protection locked="0"/>
    </xf>
    <xf numFmtId="0" fontId="109" fillId="0" borderId="36" xfId="59" applyFont="1" applyFill="1" applyBorder="1" applyAlignment="1" applyProtection="1">
      <alignment horizontal="center" vertical="center"/>
      <protection locked="0"/>
    </xf>
    <xf numFmtId="0" fontId="109" fillId="0" borderId="11" xfId="59" applyFont="1" applyFill="1" applyBorder="1" applyAlignment="1" applyProtection="1">
      <alignment horizontal="center" vertical="center"/>
      <protection locked="0"/>
    </xf>
    <xf numFmtId="0" fontId="109" fillId="0" borderId="92" xfId="59" applyFont="1" applyFill="1" applyBorder="1" applyAlignment="1">
      <alignment horizontal="center" vertical="center"/>
    </xf>
    <xf numFmtId="0" fontId="109" fillId="0" borderId="17" xfId="59" applyFont="1" applyFill="1" applyBorder="1" applyAlignment="1">
      <alignment horizontal="center" vertical="center"/>
    </xf>
    <xf numFmtId="0" fontId="109" fillId="30" borderId="10" xfId="59" applyFont="1" applyFill="1" applyBorder="1" applyAlignment="1" applyProtection="1">
      <alignment horizontal="left" vertical="center"/>
      <protection locked="0"/>
    </xf>
    <xf numFmtId="0" fontId="109" fillId="0" borderId="19" xfId="59" applyFont="1" applyFill="1" applyBorder="1" applyAlignment="1">
      <alignment horizontal="center" vertical="center"/>
    </xf>
    <xf numFmtId="0" fontId="109" fillId="30" borderId="12" xfId="59" applyFont="1" applyFill="1" applyBorder="1" applyAlignment="1" applyProtection="1">
      <alignment horizontal="left" vertical="center"/>
      <protection locked="0"/>
    </xf>
    <xf numFmtId="0" fontId="109" fillId="30" borderId="36" xfId="59" applyFont="1" applyFill="1" applyBorder="1" applyAlignment="1" applyProtection="1">
      <alignment horizontal="left" vertical="center"/>
      <protection locked="0"/>
    </xf>
    <xf numFmtId="0" fontId="109" fillId="30" borderId="11" xfId="59" applyFont="1" applyFill="1" applyBorder="1" applyAlignment="1" applyProtection="1">
      <alignment horizontal="left" vertical="center"/>
      <protection locked="0"/>
    </xf>
    <xf numFmtId="0" fontId="109" fillId="0" borderId="14" xfId="59" applyFont="1" applyFill="1" applyBorder="1" applyAlignment="1">
      <alignment horizontal="center" vertical="center" wrapText="1"/>
    </xf>
    <xf numFmtId="0" fontId="109" fillId="0" borderId="21" xfId="59" applyFont="1" applyFill="1" applyBorder="1" applyAlignment="1">
      <alignment horizontal="center" vertical="center" wrapText="1"/>
    </xf>
    <xf numFmtId="0" fontId="109" fillId="0" borderId="15" xfId="59" applyFont="1" applyFill="1" applyBorder="1" applyAlignment="1">
      <alignment horizontal="center" vertical="center" wrapText="1"/>
    </xf>
    <xf numFmtId="0" fontId="109" fillId="0" borderId="33" xfId="59" applyFont="1" applyFill="1" applyBorder="1" applyAlignment="1">
      <alignment horizontal="center" vertical="center" wrapText="1"/>
    </xf>
    <xf numFmtId="0" fontId="109" fillId="0" borderId="0" xfId="59" applyFont="1" applyFill="1" applyBorder="1" applyAlignment="1">
      <alignment horizontal="center" vertical="center" wrapText="1"/>
    </xf>
    <xf numFmtId="0" fontId="109" fillId="0" borderId="16" xfId="59" applyFont="1" applyFill="1" applyBorder="1" applyAlignment="1">
      <alignment horizontal="center" vertical="center" wrapText="1"/>
    </xf>
    <xf numFmtId="0" fontId="109" fillId="0" borderId="17" xfId="59" applyFont="1" applyFill="1" applyBorder="1" applyAlignment="1">
      <alignment horizontal="center" vertical="center" wrapText="1"/>
    </xf>
    <xf numFmtId="0" fontId="109" fillId="0" borderId="18" xfId="59" applyFont="1" applyFill="1" applyBorder="1" applyAlignment="1">
      <alignment horizontal="center" vertical="center" wrapText="1"/>
    </xf>
    <xf numFmtId="0" fontId="109" fillId="0" borderId="19" xfId="59" applyFont="1" applyFill="1" applyBorder="1" applyAlignment="1">
      <alignment horizontal="center" vertical="center" wrapText="1"/>
    </xf>
    <xf numFmtId="0" fontId="109" fillId="30" borderId="21" xfId="59" applyNumberFormat="1" applyFont="1" applyFill="1" applyBorder="1" applyAlignment="1" applyProtection="1">
      <alignment horizontal="left" vertical="center"/>
      <protection locked="0"/>
    </xf>
    <xf numFmtId="0" fontId="109" fillId="30" borderId="33" xfId="59" applyFont="1" applyFill="1" applyBorder="1" applyAlignment="1" applyProtection="1">
      <alignment horizontal="left" vertical="center"/>
      <protection locked="0"/>
    </xf>
    <xf numFmtId="0" fontId="109" fillId="30" borderId="0" xfId="59" applyFont="1" applyFill="1" applyBorder="1" applyAlignment="1" applyProtection="1">
      <alignment horizontal="left" vertical="center"/>
      <protection locked="0"/>
    </xf>
    <xf numFmtId="0" fontId="109" fillId="30" borderId="16" xfId="59" applyFont="1" applyFill="1" applyBorder="1" applyAlignment="1" applyProtection="1">
      <alignment horizontal="left" vertical="center"/>
      <protection locked="0"/>
    </xf>
    <xf numFmtId="0" fontId="109" fillId="30" borderId="17" xfId="59" applyFont="1" applyFill="1" applyBorder="1" applyAlignment="1" applyProtection="1">
      <alignment horizontal="left" vertical="center"/>
      <protection locked="0"/>
    </xf>
    <xf numFmtId="0" fontId="109" fillId="30" borderId="18" xfId="59" applyFont="1" applyFill="1" applyBorder="1" applyAlignment="1" applyProtection="1">
      <alignment horizontal="left" vertical="center"/>
      <protection locked="0"/>
    </xf>
    <xf numFmtId="0" fontId="109" fillId="30" borderId="19" xfId="59" applyFont="1" applyFill="1" applyBorder="1" applyAlignment="1" applyProtection="1">
      <alignment horizontal="left" vertical="center"/>
      <protection locked="0"/>
    </xf>
    <xf numFmtId="0" fontId="109" fillId="0" borderId="101" xfId="59" applyFont="1" applyFill="1" applyBorder="1" applyAlignment="1">
      <alignment horizontal="center" vertical="center" wrapText="1"/>
    </xf>
    <xf numFmtId="0" fontId="109" fillId="0" borderId="64" xfId="59" applyFont="1" applyFill="1" applyBorder="1" applyAlignment="1">
      <alignment horizontal="center" vertical="center" wrapText="1"/>
    </xf>
    <xf numFmtId="0" fontId="109" fillId="0" borderId="65" xfId="59" applyFont="1" applyFill="1" applyBorder="1" applyAlignment="1">
      <alignment horizontal="center" vertical="center" wrapText="1"/>
    </xf>
    <xf numFmtId="0" fontId="109" fillId="30" borderId="101" xfId="59" applyFont="1" applyFill="1" applyBorder="1" applyAlignment="1">
      <alignment horizontal="left" vertical="center"/>
    </xf>
    <xf numFmtId="0" fontId="109" fillId="30" borderId="64" xfId="59" applyFont="1" applyFill="1" applyBorder="1" applyAlignment="1">
      <alignment horizontal="left" vertical="center"/>
    </xf>
    <xf numFmtId="0" fontId="109" fillId="30" borderId="65" xfId="59" applyFont="1" applyFill="1" applyBorder="1" applyAlignment="1">
      <alignment horizontal="left" vertical="center"/>
    </xf>
    <xf numFmtId="0" fontId="127" fillId="0" borderId="0" xfId="59" applyFont="1" applyFill="1" applyAlignment="1">
      <alignment horizontal="right" vertical="center" shrinkToFit="1"/>
    </xf>
    <xf numFmtId="0" fontId="127" fillId="30" borderId="0" xfId="59" applyFont="1" applyFill="1" applyAlignment="1">
      <alignment horizontal="center" vertical="center"/>
    </xf>
    <xf numFmtId="0" fontId="109" fillId="0" borderId="14" xfId="59" applyFont="1" applyFill="1" applyBorder="1" applyAlignment="1">
      <alignment horizontal="center" vertical="center"/>
    </xf>
    <xf numFmtId="0" fontId="109" fillId="0" borderId="21" xfId="59" applyFont="1" applyFill="1" applyBorder="1" applyAlignment="1">
      <alignment horizontal="center" vertical="center"/>
    </xf>
    <xf numFmtId="0" fontId="109" fillId="0" borderId="15" xfId="59" applyFont="1" applyFill="1" applyBorder="1" applyAlignment="1">
      <alignment horizontal="center" vertical="center"/>
    </xf>
    <xf numFmtId="0" fontId="109" fillId="30" borderId="101" xfId="59" applyFont="1" applyFill="1" applyBorder="1" applyAlignment="1" applyProtection="1">
      <alignment horizontal="left" vertical="center"/>
      <protection locked="0"/>
    </xf>
    <xf numFmtId="0" fontId="109" fillId="30" borderId="64" xfId="59" applyFont="1" applyFill="1" applyBorder="1" applyAlignment="1" applyProtection="1">
      <alignment horizontal="left" vertical="center"/>
      <protection locked="0"/>
    </xf>
    <xf numFmtId="0" fontId="109" fillId="30" borderId="65" xfId="59" applyFont="1" applyFill="1" applyBorder="1" applyAlignment="1" applyProtection="1">
      <alignment horizontal="left" vertical="center"/>
      <protection locked="0"/>
    </xf>
    <xf numFmtId="0" fontId="109" fillId="0" borderId="18" xfId="59" applyFont="1" applyFill="1" applyBorder="1" applyAlignment="1">
      <alignment horizontal="center" vertical="center"/>
    </xf>
    <xf numFmtId="0" fontId="109" fillId="30" borderId="147" xfId="59" applyFont="1" applyFill="1" applyBorder="1" applyAlignment="1" applyProtection="1">
      <alignment horizontal="left" vertical="center" wrapText="1"/>
      <protection locked="0"/>
    </xf>
    <xf numFmtId="0" fontId="109" fillId="30" borderId="68" xfId="59" applyFont="1" applyFill="1" applyBorder="1" applyAlignment="1" applyProtection="1">
      <alignment horizontal="left" vertical="center" wrapText="1"/>
      <protection locked="0"/>
    </xf>
    <xf numFmtId="0" fontId="109" fillId="30" borderId="69" xfId="59" applyFont="1" applyFill="1" applyBorder="1" applyAlignment="1" applyProtection="1">
      <alignment horizontal="left" vertical="center" wrapText="1"/>
      <protection locked="0"/>
    </xf>
    <xf numFmtId="0" fontId="142" fillId="0" borderId="0" xfId="0" applyFont="1" applyFill="1" applyBorder="1" applyAlignment="1">
      <alignment horizontal="center" vertical="center"/>
    </xf>
    <xf numFmtId="176" fontId="143" fillId="29" borderId="0" xfId="0" applyNumberFormat="1" applyFont="1" applyFill="1" applyBorder="1" applyAlignment="1" applyProtection="1">
      <alignment vertical="center" shrinkToFit="1"/>
      <protection locked="0"/>
    </xf>
    <xf numFmtId="0" fontId="143" fillId="29" borderId="0" xfId="0" applyFont="1" applyFill="1" applyBorder="1" applyAlignment="1" applyProtection="1">
      <alignment vertical="center" shrinkToFit="1"/>
      <protection locked="0"/>
    </xf>
    <xf numFmtId="0" fontId="139" fillId="0" borderId="14" xfId="0" applyFont="1" applyFill="1" applyBorder="1" applyAlignment="1">
      <alignment horizontal="left" vertical="center" wrapText="1"/>
    </xf>
    <xf numFmtId="0" fontId="139" fillId="0" borderId="21" xfId="0" applyFont="1" applyFill="1" applyBorder="1" applyAlignment="1">
      <alignment horizontal="left" vertical="center" wrapText="1"/>
    </xf>
    <xf numFmtId="0" fontId="139" fillId="0" borderId="15" xfId="0" applyFont="1" applyFill="1" applyBorder="1" applyAlignment="1">
      <alignment horizontal="left" vertical="center" wrapText="1"/>
    </xf>
    <xf numFmtId="0" fontId="139" fillId="0" borderId="17" xfId="0" applyFont="1" applyBorder="1" applyAlignment="1">
      <alignment horizontal="left" vertical="center"/>
    </xf>
    <xf numFmtId="0" fontId="139" fillId="0" borderId="18" xfId="0" applyFont="1" applyBorder="1" applyAlignment="1">
      <alignment horizontal="left" vertical="center"/>
    </xf>
    <xf numFmtId="0" fontId="139" fillId="0" borderId="19" xfId="0" applyFont="1" applyBorder="1" applyAlignment="1">
      <alignment horizontal="left" vertical="center"/>
    </xf>
    <xf numFmtId="0" fontId="139" fillId="0" borderId="12" xfId="0" applyFont="1" applyBorder="1" applyAlignment="1">
      <alignment horizontal="center" vertical="center"/>
    </xf>
    <xf numFmtId="0" fontId="139" fillId="0" borderId="36" xfId="0" applyFont="1" applyBorder="1" applyAlignment="1">
      <alignment horizontal="center" vertical="center"/>
    </xf>
    <xf numFmtId="0" fontId="139" fillId="0" borderId="11" xfId="0" applyFont="1" applyBorder="1" applyAlignment="1">
      <alignment horizontal="center" vertical="center"/>
    </xf>
    <xf numFmtId="0" fontId="139" fillId="0" borderId="12" xfId="0" applyFont="1" applyBorder="1" applyAlignment="1">
      <alignment horizontal="left" vertical="center"/>
    </xf>
    <xf numFmtId="0" fontId="139" fillId="0" borderId="36" xfId="0" applyFont="1" applyBorder="1" applyAlignment="1">
      <alignment horizontal="left" vertical="center"/>
    </xf>
    <xf numFmtId="0" fontId="139" fillId="0" borderId="11" xfId="0" applyFont="1" applyBorder="1" applyAlignment="1">
      <alignment horizontal="left" vertical="center"/>
    </xf>
    <xf numFmtId="0" fontId="143" fillId="29" borderId="0" xfId="0" applyFont="1" applyFill="1" applyBorder="1" applyAlignment="1" applyProtection="1">
      <alignment horizontal="center" vertical="center"/>
      <protection locked="0"/>
    </xf>
    <xf numFmtId="0" fontId="139" fillId="29" borderId="0" xfId="0" applyFont="1" applyFill="1" applyBorder="1" applyAlignment="1" applyProtection="1">
      <alignment horizontal="center" vertical="center"/>
      <protection locked="0"/>
    </xf>
    <xf numFmtId="0" fontId="142" fillId="29" borderId="0" xfId="0" applyFont="1" applyFill="1" applyBorder="1" applyAlignment="1" applyProtection="1">
      <alignment vertical="center" shrinkToFit="1"/>
      <protection locked="0"/>
    </xf>
    <xf numFmtId="0" fontId="140" fillId="0" borderId="33" xfId="0" applyFont="1" applyFill="1" applyBorder="1" applyAlignment="1">
      <alignment horizontal="center" vertical="center" wrapText="1"/>
    </xf>
    <xf numFmtId="0" fontId="140" fillId="0" borderId="0" xfId="0" applyFont="1" applyFill="1" applyBorder="1" applyAlignment="1">
      <alignment horizontal="center" vertical="center" wrapText="1"/>
    </xf>
    <xf numFmtId="0" fontId="140" fillId="26" borderId="17" xfId="0" applyFont="1" applyFill="1" applyBorder="1" applyAlignment="1">
      <alignment vertical="center"/>
    </xf>
    <xf numFmtId="0" fontId="140" fillId="26" borderId="18" xfId="0" applyFont="1" applyFill="1" applyBorder="1" applyAlignment="1">
      <alignment vertical="center"/>
    </xf>
    <xf numFmtId="0" fontId="140" fillId="26" borderId="19" xfId="0" applyFont="1" applyFill="1" applyBorder="1" applyAlignment="1">
      <alignment vertical="center"/>
    </xf>
    <xf numFmtId="0" fontId="140" fillId="0" borderId="10" xfId="0" applyFont="1" applyFill="1" applyBorder="1" applyAlignment="1" applyProtection="1">
      <alignment horizontal="center" vertical="center"/>
      <protection locked="0"/>
    </xf>
    <xf numFmtId="0" fontId="140" fillId="0" borderId="92" xfId="0" applyFont="1" applyFill="1" applyBorder="1" applyAlignment="1">
      <alignment horizontal="center" vertical="center"/>
    </xf>
    <xf numFmtId="0" fontId="140" fillId="0" borderId="17" xfId="0" applyFont="1" applyFill="1" applyBorder="1" applyAlignment="1">
      <alignment horizontal="center" vertical="center"/>
    </xf>
    <xf numFmtId="0" fontId="140" fillId="26" borderId="10" xfId="0" applyFont="1" applyFill="1" applyBorder="1" applyAlignment="1" applyProtection="1">
      <alignment vertical="center"/>
      <protection locked="0"/>
    </xf>
    <xf numFmtId="0" fontId="140" fillId="0" borderId="19" xfId="0" applyFont="1" applyFill="1" applyBorder="1" applyAlignment="1">
      <alignment horizontal="center" vertical="center"/>
    </xf>
    <xf numFmtId="0" fontId="140" fillId="26" borderId="10" xfId="0" applyFont="1" applyFill="1" applyBorder="1" applyAlignment="1" applyProtection="1">
      <alignment horizontal="left" vertical="center"/>
      <protection locked="0"/>
    </xf>
    <xf numFmtId="0" fontId="140" fillId="0" borderId="14" xfId="0" applyFont="1" applyFill="1" applyBorder="1" applyAlignment="1">
      <alignment horizontal="center" vertical="center" wrapText="1"/>
    </xf>
    <xf numFmtId="0" fontId="140" fillId="0" borderId="21" xfId="0" applyFont="1" applyFill="1" applyBorder="1" applyAlignment="1">
      <alignment horizontal="center" vertical="center" wrapText="1"/>
    </xf>
    <xf numFmtId="0" fontId="140" fillId="0" borderId="17" xfId="0" applyFont="1" applyFill="1" applyBorder="1" applyAlignment="1">
      <alignment horizontal="center" vertical="center" wrapText="1"/>
    </xf>
    <xf numFmtId="0" fontId="140" fillId="0" borderId="18" xfId="0" applyFont="1" applyFill="1" applyBorder="1" applyAlignment="1">
      <alignment horizontal="center" vertical="center" wrapText="1"/>
    </xf>
    <xf numFmtId="0" fontId="140" fillId="26" borderId="21" xfId="0" applyNumberFormat="1" applyFont="1" applyFill="1" applyBorder="1" applyAlignment="1" applyProtection="1">
      <alignment vertical="center"/>
      <protection locked="0"/>
    </xf>
    <xf numFmtId="0" fontId="140" fillId="26" borderId="33" xfId="0" applyFont="1" applyFill="1" applyBorder="1" applyAlignment="1" applyProtection="1">
      <alignment horizontal="left" vertical="center"/>
      <protection locked="0"/>
    </xf>
    <xf numFmtId="0" fontId="140" fillId="26" borderId="0" xfId="0" applyFont="1" applyFill="1" applyBorder="1" applyAlignment="1" applyProtection="1">
      <alignment horizontal="left" vertical="center"/>
      <protection locked="0"/>
    </xf>
    <xf numFmtId="0" fontId="140" fillId="26" borderId="16" xfId="0" applyFont="1" applyFill="1" applyBorder="1" applyAlignment="1" applyProtection="1">
      <alignment horizontal="left" vertical="center"/>
      <protection locked="0"/>
    </xf>
    <xf numFmtId="0" fontId="140" fillId="26" borderId="17" xfId="0" applyFont="1" applyFill="1" applyBorder="1" applyAlignment="1" applyProtection="1">
      <alignment horizontal="left" vertical="center"/>
      <protection locked="0"/>
    </xf>
    <xf numFmtId="0" fontId="140" fillId="26" borderId="18" xfId="0" applyFont="1" applyFill="1" applyBorder="1" applyAlignment="1" applyProtection="1">
      <alignment horizontal="left" vertical="center"/>
      <protection locked="0"/>
    </xf>
    <xf numFmtId="0" fontId="140" fillId="26" borderId="19" xfId="0" applyFont="1" applyFill="1" applyBorder="1" applyAlignment="1" applyProtection="1">
      <alignment horizontal="left" vertical="center"/>
      <protection locked="0"/>
    </xf>
    <xf numFmtId="0" fontId="140" fillId="0" borderId="101" xfId="0" applyFont="1" applyFill="1" applyBorder="1" applyAlignment="1">
      <alignment horizontal="center" vertical="center" wrapText="1"/>
    </xf>
    <xf numFmtId="0" fontId="140" fillId="0" borderId="64" xfId="0" applyFont="1" applyFill="1" applyBorder="1" applyAlignment="1">
      <alignment horizontal="center" vertical="center" wrapText="1"/>
    </xf>
    <xf numFmtId="0" fontId="140" fillId="26" borderId="101" xfId="0" applyFont="1" applyFill="1" applyBorder="1" applyAlignment="1">
      <alignment vertical="center"/>
    </xf>
    <xf numFmtId="0" fontId="140" fillId="26" borderId="64" xfId="0" applyFont="1" applyFill="1" applyBorder="1" applyAlignment="1">
      <alignment vertical="center"/>
    </xf>
    <xf numFmtId="0" fontId="140" fillId="26" borderId="65" xfId="0" applyFont="1" applyFill="1" applyBorder="1" applyAlignment="1">
      <alignment vertical="center"/>
    </xf>
    <xf numFmtId="0" fontId="141" fillId="0" borderId="0" xfId="0" applyFont="1" applyFill="1" applyAlignment="1">
      <alignment horizontal="right" vertical="center" shrinkToFit="1"/>
    </xf>
    <xf numFmtId="0" fontId="141" fillId="29" borderId="0" xfId="0" applyFont="1" applyFill="1" applyAlignment="1">
      <alignment horizontal="center" vertical="center"/>
    </xf>
    <xf numFmtId="0" fontId="140" fillId="0" borderId="14" xfId="0" applyFont="1" applyFill="1" applyBorder="1" applyAlignment="1">
      <alignment horizontal="center" vertical="center"/>
    </xf>
    <xf numFmtId="0" fontId="140" fillId="0" borderId="21" xfId="0" applyFont="1" applyFill="1" applyBorder="1" applyAlignment="1">
      <alignment horizontal="center" vertical="center"/>
    </xf>
    <xf numFmtId="0" fontId="140" fillId="26" borderId="101" xfId="0" applyFont="1" applyFill="1" applyBorder="1" applyAlignment="1" applyProtection="1">
      <alignment vertical="center"/>
      <protection locked="0"/>
    </xf>
    <xf numFmtId="0" fontId="140" fillId="26" borderId="64" xfId="0" applyFont="1" applyFill="1" applyBorder="1" applyAlignment="1" applyProtection="1">
      <alignment vertical="center"/>
      <protection locked="0"/>
    </xf>
    <xf numFmtId="0" fontId="140" fillId="26" borderId="65" xfId="0" applyFont="1" applyFill="1" applyBorder="1" applyAlignment="1" applyProtection="1">
      <alignment vertical="center"/>
      <protection locked="0"/>
    </xf>
    <xf numFmtId="0" fontId="140" fillId="0" borderId="18" xfId="0" applyFont="1" applyFill="1" applyBorder="1" applyAlignment="1">
      <alignment horizontal="center" vertical="center"/>
    </xf>
    <xf numFmtId="0" fontId="140" fillId="26" borderId="147" xfId="0" applyFont="1" applyFill="1" applyBorder="1" applyAlignment="1" applyProtection="1">
      <alignment vertical="center" wrapText="1"/>
      <protection locked="0"/>
    </xf>
    <xf numFmtId="0" fontId="140" fillId="26" borderId="68" xfId="0" applyFont="1" applyFill="1" applyBorder="1" applyAlignment="1" applyProtection="1">
      <alignment vertical="center" wrapText="1"/>
      <protection locked="0"/>
    </xf>
    <xf numFmtId="0" fontId="140" fillId="26" borderId="69" xfId="0" applyFont="1" applyFill="1" applyBorder="1" applyAlignment="1" applyProtection="1">
      <alignment vertical="center" wrapText="1"/>
      <protection locked="0"/>
    </xf>
    <xf numFmtId="0" fontId="149" fillId="0" borderId="0" xfId="52" applyFont="1" applyAlignment="1" applyProtection="1">
      <alignment horizontal="left" vertical="center" wrapText="1"/>
    </xf>
    <xf numFmtId="0" fontId="149" fillId="0" borderId="0" xfId="52" applyFont="1" applyAlignment="1" applyProtection="1">
      <alignment horizontal="left" vertical="center"/>
    </xf>
    <xf numFmtId="0" fontId="148" fillId="0" borderId="13" xfId="52" applyFont="1" applyFill="1" applyBorder="1" applyAlignment="1" applyProtection="1">
      <alignment horizontal="left" vertical="center" shrinkToFit="1"/>
    </xf>
    <xf numFmtId="0" fontId="148" fillId="35" borderId="12" xfId="52" applyFont="1" applyFill="1" applyBorder="1" applyAlignment="1" applyProtection="1">
      <alignment horizontal="center" vertical="center"/>
      <protection locked="0"/>
    </xf>
    <xf numFmtId="0" fontId="148" fillId="35" borderId="11" xfId="52" applyFont="1" applyFill="1" applyBorder="1" applyAlignment="1" applyProtection="1">
      <alignment horizontal="center" vertical="center"/>
      <protection locked="0"/>
    </xf>
    <xf numFmtId="0" fontId="149" fillId="35" borderId="12" xfId="52" applyFont="1" applyFill="1" applyBorder="1" applyAlignment="1" applyProtection="1">
      <alignment horizontal="center" vertical="center" shrinkToFit="1"/>
      <protection locked="0"/>
    </xf>
    <xf numFmtId="0" fontId="149" fillId="35" borderId="36" xfId="52" applyFont="1" applyFill="1" applyBorder="1" applyAlignment="1" applyProtection="1">
      <alignment horizontal="center" vertical="center" shrinkToFit="1"/>
      <protection locked="0"/>
    </xf>
    <xf numFmtId="0" fontId="149" fillId="35" borderId="11" xfId="52" applyFont="1" applyFill="1" applyBorder="1" applyAlignment="1" applyProtection="1">
      <alignment horizontal="center" vertical="center" shrinkToFit="1"/>
      <protection locked="0"/>
    </xf>
    <xf numFmtId="0" fontId="146" fillId="34" borderId="17" xfId="52" applyFont="1" applyFill="1" applyBorder="1" applyAlignment="1" applyProtection="1">
      <alignment horizontal="center" vertical="center"/>
      <protection locked="0"/>
    </xf>
    <xf numFmtId="0" fontId="146" fillId="34" borderId="18" xfId="52" applyFont="1" applyFill="1" applyBorder="1" applyAlignment="1" applyProtection="1">
      <alignment horizontal="center" vertical="center"/>
      <protection locked="0"/>
    </xf>
    <xf numFmtId="0" fontId="146" fillId="34" borderId="19" xfId="52" applyFont="1" applyFill="1" applyBorder="1" applyAlignment="1" applyProtection="1">
      <alignment horizontal="center" vertical="center"/>
      <protection locked="0"/>
    </xf>
    <xf numFmtId="0" fontId="148" fillId="0" borderId="26" xfId="52" applyFont="1" applyFill="1" applyBorder="1" applyAlignment="1" applyProtection="1">
      <alignment horizontal="center" vertical="center"/>
    </xf>
    <xf numFmtId="0" fontId="148" fillId="0" borderId="31" xfId="52" applyFont="1" applyFill="1" applyBorder="1" applyAlignment="1" applyProtection="1">
      <alignment horizontal="center" vertical="center"/>
    </xf>
    <xf numFmtId="0" fontId="148" fillId="0" borderId="189" xfId="52" applyFont="1" applyFill="1" applyBorder="1" applyAlignment="1" applyProtection="1">
      <alignment horizontal="center" vertical="center"/>
    </xf>
    <xf numFmtId="0" fontId="148" fillId="0" borderId="190" xfId="52" applyFont="1" applyFill="1" applyBorder="1" applyAlignment="1" applyProtection="1">
      <alignment horizontal="center" vertical="center"/>
    </xf>
    <xf numFmtId="0" fontId="148" fillId="0" borderId="32" xfId="52" applyFont="1" applyFill="1" applyBorder="1" applyAlignment="1" applyProtection="1">
      <alignment horizontal="center" vertical="center"/>
    </xf>
    <xf numFmtId="0" fontId="148" fillId="0" borderId="13" xfId="52" applyFont="1" applyFill="1" applyBorder="1" applyAlignment="1" applyProtection="1">
      <alignment horizontal="center" vertical="center" textRotation="255" shrinkToFit="1"/>
    </xf>
    <xf numFmtId="0" fontId="148" fillId="0" borderId="100" xfId="52" applyFont="1" applyFill="1" applyBorder="1" applyAlignment="1" applyProtection="1">
      <alignment horizontal="center" vertical="center" textRotation="255" shrinkToFit="1"/>
    </xf>
    <xf numFmtId="0" fontId="148" fillId="0" borderId="145" xfId="52" applyFont="1" applyFill="1" applyBorder="1" applyAlignment="1" applyProtection="1">
      <alignment horizontal="center" vertical="center" textRotation="255" shrinkToFit="1"/>
    </xf>
    <xf numFmtId="58" fontId="148" fillId="34" borderId="14" xfId="52" applyNumberFormat="1" applyFont="1" applyFill="1" applyBorder="1" applyAlignment="1" applyProtection="1">
      <alignment horizontal="center" vertical="center"/>
      <protection locked="0"/>
    </xf>
    <xf numFmtId="58" fontId="148" fillId="34" borderId="21" xfId="52" applyNumberFormat="1" applyFont="1" applyFill="1" applyBorder="1" applyAlignment="1" applyProtection="1">
      <alignment horizontal="center" vertical="center"/>
      <protection locked="0"/>
    </xf>
    <xf numFmtId="58" fontId="148" fillId="34" borderId="15" xfId="52" applyNumberFormat="1" applyFont="1" applyFill="1" applyBorder="1" applyAlignment="1" applyProtection="1">
      <alignment horizontal="center" vertical="center"/>
      <protection locked="0"/>
    </xf>
    <xf numFmtId="58" fontId="148" fillId="34" borderId="33" xfId="52" applyNumberFormat="1" applyFont="1" applyFill="1" applyBorder="1" applyAlignment="1" applyProtection="1">
      <alignment horizontal="center" vertical="center"/>
      <protection locked="0"/>
    </xf>
    <xf numFmtId="58" fontId="148" fillId="34" borderId="0" xfId="52" applyNumberFormat="1" applyFont="1" applyFill="1" applyBorder="1" applyAlignment="1" applyProtection="1">
      <alignment horizontal="center" vertical="center"/>
      <protection locked="0"/>
    </xf>
    <xf numFmtId="58" fontId="148" fillId="34" borderId="16" xfId="52" applyNumberFormat="1" applyFont="1" applyFill="1" applyBorder="1" applyAlignment="1" applyProtection="1">
      <alignment horizontal="center" vertical="center"/>
      <protection locked="0"/>
    </xf>
    <xf numFmtId="58" fontId="148" fillId="34" borderId="144" xfId="52" applyNumberFormat="1" applyFont="1" applyFill="1" applyBorder="1" applyAlignment="1" applyProtection="1">
      <alignment horizontal="center" vertical="center"/>
      <protection locked="0"/>
    </xf>
    <xf numFmtId="58" fontId="148" fillId="34" borderId="104" xfId="52" applyNumberFormat="1" applyFont="1" applyFill="1" applyBorder="1" applyAlignment="1" applyProtection="1">
      <alignment horizontal="center" vertical="center"/>
      <protection locked="0"/>
    </xf>
    <xf numFmtId="58" fontId="148" fillId="34" borderId="143" xfId="52" applyNumberFormat="1" applyFont="1" applyFill="1" applyBorder="1" applyAlignment="1" applyProtection="1">
      <alignment horizontal="center" vertical="center"/>
      <protection locked="0"/>
    </xf>
    <xf numFmtId="0" fontId="146" fillId="34" borderId="14" xfId="52" applyFont="1" applyFill="1" applyBorder="1" applyAlignment="1" applyProtection="1">
      <alignment horizontal="center" vertical="top"/>
      <protection locked="0"/>
    </xf>
    <xf numFmtId="0" fontId="146" fillId="34" borderId="21" xfId="52" applyFont="1" applyFill="1" applyBorder="1" applyAlignment="1" applyProtection="1">
      <alignment horizontal="center" vertical="top"/>
      <protection locked="0"/>
    </xf>
    <xf numFmtId="0" fontId="146" fillId="34" borderId="39" xfId="52" applyFont="1" applyFill="1" applyBorder="1" applyAlignment="1" applyProtection="1">
      <alignment horizontal="center" vertical="top"/>
      <protection locked="0"/>
    </xf>
    <xf numFmtId="0" fontId="146" fillId="34" borderId="33" xfId="52" applyFont="1" applyFill="1" applyBorder="1" applyAlignment="1" applyProtection="1">
      <alignment horizontal="center" vertical="top"/>
      <protection locked="0"/>
    </xf>
    <xf numFmtId="0" fontId="146" fillId="34" borderId="0" xfId="52" applyFont="1" applyFill="1" applyBorder="1" applyAlignment="1" applyProtection="1">
      <alignment horizontal="center" vertical="top"/>
      <protection locked="0"/>
    </xf>
    <xf numFmtId="0" fontId="146" fillId="34" borderId="37" xfId="52" applyFont="1" applyFill="1" applyBorder="1" applyAlignment="1" applyProtection="1">
      <alignment horizontal="center" vertical="top"/>
      <protection locked="0"/>
    </xf>
    <xf numFmtId="0" fontId="146" fillId="34" borderId="144" xfId="52" applyFont="1" applyFill="1" applyBorder="1" applyAlignment="1" applyProtection="1">
      <alignment horizontal="center" vertical="top"/>
      <protection locked="0"/>
    </xf>
    <xf numFmtId="0" fontId="146" fillId="34" borderId="104" xfId="52" applyFont="1" applyFill="1" applyBorder="1" applyAlignment="1" applyProtection="1">
      <alignment horizontal="center" vertical="top"/>
      <protection locked="0"/>
    </xf>
    <xf numFmtId="0" fontId="146" fillId="34" borderId="105" xfId="52" applyFont="1" applyFill="1" applyBorder="1" applyAlignment="1" applyProtection="1">
      <alignment horizontal="center" vertical="top"/>
      <protection locked="0"/>
    </xf>
    <xf numFmtId="0" fontId="148" fillId="0" borderId="182" xfId="52" applyFont="1" applyFill="1" applyBorder="1" applyAlignment="1" applyProtection="1">
      <alignment horizontal="center" vertical="center" textRotation="255" shrinkToFit="1"/>
    </xf>
    <xf numFmtId="0" fontId="148" fillId="0" borderId="56" xfId="52" applyFont="1" applyFill="1" applyBorder="1" applyAlignment="1" applyProtection="1">
      <alignment horizontal="center" vertical="center" textRotation="255" shrinkToFit="1"/>
    </xf>
    <xf numFmtId="0" fontId="148" fillId="0" borderId="188" xfId="52" applyFont="1" applyFill="1" applyBorder="1" applyAlignment="1" applyProtection="1">
      <alignment horizontal="center" vertical="center" textRotation="255" shrinkToFit="1"/>
    </xf>
    <xf numFmtId="0" fontId="148" fillId="0" borderId="96" xfId="52" applyFont="1" applyFill="1" applyBorder="1" applyAlignment="1" applyProtection="1">
      <alignment horizontal="center" vertical="center" wrapText="1"/>
    </xf>
    <xf numFmtId="0" fontId="148" fillId="0" borderId="10" xfId="52" applyFont="1" applyFill="1" applyBorder="1" applyAlignment="1" applyProtection="1">
      <alignment horizontal="center" vertical="center" wrapText="1"/>
    </xf>
    <xf numFmtId="0" fontId="150" fillId="0" borderId="161" xfId="52" applyFont="1" applyFill="1" applyBorder="1" applyAlignment="1" applyProtection="1">
      <alignment horizontal="center" vertical="center" wrapText="1"/>
    </xf>
    <xf numFmtId="0" fontId="150" fillId="0" borderId="109" xfId="52" applyFont="1" applyFill="1" applyBorder="1" applyAlignment="1" applyProtection="1">
      <alignment horizontal="center" vertical="center" wrapText="1"/>
    </xf>
    <xf numFmtId="0" fontId="150" fillId="0" borderId="17" xfId="52" applyFont="1" applyFill="1" applyBorder="1" applyAlignment="1" applyProtection="1">
      <alignment horizontal="center" vertical="center" wrapText="1"/>
    </xf>
    <xf numFmtId="0" fontId="150" fillId="0" borderId="19" xfId="52" applyFont="1" applyFill="1" applyBorder="1" applyAlignment="1" applyProtection="1">
      <alignment horizontal="center" vertical="center" wrapText="1"/>
    </xf>
    <xf numFmtId="0" fontId="148" fillId="0" borderId="44" xfId="52" applyFont="1" applyFill="1" applyBorder="1" applyAlignment="1" applyProtection="1">
      <alignment horizontal="center" vertical="center"/>
    </xf>
    <xf numFmtId="0" fontId="148" fillId="0" borderId="109" xfId="52" applyFont="1" applyFill="1" applyBorder="1" applyAlignment="1" applyProtection="1">
      <alignment horizontal="center" vertical="center"/>
    </xf>
    <xf numFmtId="0" fontId="148" fillId="0" borderId="18" xfId="52" applyFont="1" applyFill="1" applyBorder="1" applyAlignment="1" applyProtection="1">
      <alignment horizontal="center" vertical="center"/>
    </xf>
    <xf numFmtId="0" fontId="148" fillId="0" borderId="19" xfId="52" applyFont="1" applyFill="1" applyBorder="1" applyAlignment="1" applyProtection="1">
      <alignment horizontal="center" vertical="center"/>
    </xf>
    <xf numFmtId="0" fontId="148" fillId="0" borderId="161" xfId="52" applyFont="1" applyFill="1" applyBorder="1" applyAlignment="1" applyProtection="1">
      <alignment horizontal="center" vertical="center"/>
    </xf>
    <xf numFmtId="0" fontId="148" fillId="0" borderId="17" xfId="52" applyFont="1" applyFill="1" applyBorder="1" applyAlignment="1" applyProtection="1">
      <alignment horizontal="center" vertical="center"/>
    </xf>
    <xf numFmtId="0" fontId="148" fillId="0" borderId="142" xfId="52" applyFont="1" applyFill="1" applyBorder="1" applyAlignment="1" applyProtection="1">
      <alignment horizontal="center" vertical="center" wrapText="1"/>
    </xf>
    <xf numFmtId="0" fontId="148" fillId="0" borderId="24" xfId="52" applyFont="1" applyFill="1" applyBorder="1" applyAlignment="1" applyProtection="1">
      <alignment horizontal="center" vertical="center" wrapText="1"/>
    </xf>
    <xf numFmtId="0" fontId="148" fillId="0" borderId="25" xfId="52" applyFont="1" applyFill="1" applyBorder="1" applyAlignment="1" applyProtection="1">
      <alignment horizontal="center" vertical="center" wrapText="1"/>
    </xf>
    <xf numFmtId="0" fontId="148" fillId="0" borderId="12" xfId="52" applyFont="1" applyFill="1" applyBorder="1" applyAlignment="1" applyProtection="1">
      <alignment horizontal="center" vertical="center"/>
    </xf>
    <xf numFmtId="0" fontId="148" fillId="0" borderId="36" xfId="52" applyFont="1" applyFill="1" applyBorder="1" applyAlignment="1" applyProtection="1">
      <alignment horizontal="center" vertical="center"/>
    </xf>
    <xf numFmtId="0" fontId="148" fillId="0" borderId="11" xfId="52" applyFont="1" applyFill="1" applyBorder="1" applyAlignment="1" applyProtection="1">
      <alignment horizontal="center" vertical="center"/>
    </xf>
    <xf numFmtId="0" fontId="148" fillId="0" borderId="70" xfId="52" applyFont="1" applyFill="1" applyBorder="1" applyAlignment="1" applyProtection="1">
      <alignment horizontal="center" vertical="center"/>
    </xf>
    <xf numFmtId="0" fontId="148" fillId="0" borderId="12" xfId="52" applyFont="1" applyFill="1" applyBorder="1" applyAlignment="1" applyProtection="1">
      <alignment horizontal="left" vertical="center" shrinkToFit="1"/>
    </xf>
    <xf numFmtId="0" fontId="148" fillId="0" borderId="36" xfId="52" applyFont="1" applyFill="1" applyBorder="1" applyAlignment="1" applyProtection="1">
      <alignment horizontal="left" vertical="center" shrinkToFit="1"/>
    </xf>
    <xf numFmtId="0" fontId="148" fillId="0" borderId="11" xfId="52" applyFont="1" applyFill="1" applyBorder="1" applyAlignment="1" applyProtection="1">
      <alignment horizontal="left" vertical="center" shrinkToFit="1"/>
    </xf>
    <xf numFmtId="0" fontId="148" fillId="0" borderId="183" xfId="52" applyFont="1" applyFill="1" applyBorder="1" applyAlignment="1" applyProtection="1">
      <alignment horizontal="center" vertical="center"/>
    </xf>
    <xf numFmtId="0" fontId="148" fillId="0" borderId="184" xfId="52" applyFont="1" applyFill="1" applyBorder="1" applyAlignment="1" applyProtection="1">
      <alignment horizontal="center" vertical="center"/>
    </xf>
    <xf numFmtId="0" fontId="149" fillId="0" borderId="185" xfId="52" applyFont="1" applyFill="1" applyBorder="1" applyAlignment="1" applyProtection="1">
      <alignment horizontal="center" vertical="center" shrinkToFit="1"/>
    </xf>
    <xf numFmtId="0" fontId="149" fillId="0" borderId="186" xfId="52" applyFont="1" applyFill="1" applyBorder="1" applyAlignment="1" applyProtection="1">
      <alignment horizontal="center" vertical="center" shrinkToFit="1"/>
    </xf>
    <xf numFmtId="0" fontId="149" fillId="0" borderId="187" xfId="52" applyFont="1" applyFill="1" applyBorder="1" applyAlignment="1" applyProtection="1">
      <alignment horizontal="center" vertical="center" shrinkToFit="1"/>
    </xf>
    <xf numFmtId="0" fontId="146" fillId="0" borderId="185" xfId="52" applyFont="1" applyBorder="1" applyAlignment="1" applyProtection="1">
      <alignment horizontal="center" vertical="center"/>
    </xf>
    <xf numFmtId="0" fontId="146" fillId="0" borderId="186" xfId="52" applyFont="1" applyBorder="1" applyAlignment="1" applyProtection="1">
      <alignment horizontal="center" vertical="center"/>
    </xf>
    <xf numFmtId="0" fontId="146" fillId="0" borderId="187" xfId="52" applyFont="1" applyBorder="1" applyAlignment="1" applyProtection="1">
      <alignment horizontal="center" vertical="center"/>
    </xf>
    <xf numFmtId="0" fontId="148" fillId="0" borderId="10" xfId="52" applyFont="1" applyFill="1" applyBorder="1" applyAlignment="1" applyProtection="1">
      <alignment horizontal="left" vertical="center" shrinkToFit="1"/>
    </xf>
    <xf numFmtId="0" fontId="146" fillId="34" borderId="12" xfId="52" applyFont="1" applyFill="1" applyBorder="1" applyAlignment="1" applyProtection="1">
      <alignment horizontal="center" vertical="center"/>
      <protection locked="0"/>
    </xf>
    <xf numFmtId="0" fontId="148" fillId="34" borderId="36" xfId="55" applyFont="1" applyFill="1" applyBorder="1" applyAlignment="1" applyProtection="1">
      <alignment horizontal="center" vertical="center"/>
      <protection locked="0"/>
    </xf>
    <xf numFmtId="0" fontId="148" fillId="34" borderId="11" xfId="55" applyFont="1" applyFill="1" applyBorder="1" applyAlignment="1" applyProtection="1">
      <alignment horizontal="center" vertical="center"/>
      <protection locked="0"/>
    </xf>
    <xf numFmtId="57" fontId="146" fillId="34" borderId="17" xfId="52" applyNumberFormat="1" applyFont="1" applyFill="1" applyBorder="1" applyAlignment="1" applyProtection="1">
      <alignment horizontal="center" vertical="center"/>
      <protection locked="0"/>
    </xf>
    <xf numFmtId="0" fontId="148" fillId="0" borderId="181" xfId="52" applyFont="1" applyBorder="1" applyAlignment="1" applyProtection="1">
      <alignment horizontal="center" vertical="center" wrapText="1"/>
    </xf>
    <xf numFmtId="0" fontId="148" fillId="0" borderId="21" xfId="52" applyFont="1" applyBorder="1" applyAlignment="1" applyProtection="1">
      <alignment horizontal="center" vertical="center" wrapText="1"/>
    </xf>
    <xf numFmtId="0" fontId="148" fillId="0" borderId="15" xfId="52" applyFont="1" applyBorder="1" applyAlignment="1" applyProtection="1">
      <alignment horizontal="center" vertical="center" wrapText="1"/>
    </xf>
    <xf numFmtId="0" fontId="148" fillId="0" borderId="106" xfId="52" applyFont="1" applyBorder="1" applyAlignment="1" applyProtection="1">
      <alignment horizontal="center" vertical="center" wrapText="1"/>
    </xf>
    <xf numFmtId="0" fontId="148" fillId="0" borderId="104" xfId="52" applyFont="1" applyBorder="1" applyAlignment="1" applyProtection="1">
      <alignment horizontal="center" vertical="center" wrapText="1"/>
    </xf>
    <xf numFmtId="0" fontId="148" fillId="0" borderId="143" xfId="52" applyFont="1" applyBorder="1" applyAlignment="1" applyProtection="1">
      <alignment horizontal="center" vertical="center" wrapText="1"/>
    </xf>
    <xf numFmtId="0" fontId="148" fillId="0" borderId="10" xfId="52" applyFont="1" applyFill="1" applyBorder="1" applyAlignment="1" applyProtection="1">
      <alignment horizontal="center" vertical="center"/>
    </xf>
    <xf numFmtId="0" fontId="148" fillId="34" borderId="10" xfId="52" applyFont="1" applyFill="1" applyBorder="1" applyAlignment="1" applyProtection="1">
      <alignment horizontal="center" vertical="center"/>
      <protection locked="0"/>
    </xf>
    <xf numFmtId="0" fontId="148" fillId="34" borderId="23" xfId="52" applyFont="1" applyFill="1" applyBorder="1" applyAlignment="1" applyProtection="1">
      <alignment horizontal="center" vertical="center"/>
      <protection locked="0"/>
    </xf>
    <xf numFmtId="0" fontId="148" fillId="0" borderId="61" xfId="52" applyFont="1" applyFill="1" applyBorder="1" applyAlignment="1" applyProtection="1">
      <alignment horizontal="center" vertical="center"/>
    </xf>
    <xf numFmtId="0" fontId="148" fillId="0" borderId="51" xfId="52" applyFont="1" applyFill="1" applyBorder="1" applyAlignment="1" applyProtection="1">
      <alignment horizontal="center" vertical="center"/>
    </xf>
    <xf numFmtId="0" fontId="40" fillId="34" borderId="61" xfId="54" applyFill="1" applyBorder="1" applyAlignment="1" applyProtection="1">
      <alignment horizontal="left" vertical="center"/>
      <protection locked="0"/>
    </xf>
    <xf numFmtId="0" fontId="146" fillId="34" borderId="51" xfId="52" applyFont="1" applyFill="1" applyBorder="1" applyAlignment="1" applyProtection="1">
      <alignment horizontal="left" vertical="center"/>
      <protection locked="0"/>
    </xf>
    <xf numFmtId="0" fontId="146" fillId="34" borderId="151" xfId="52" applyFont="1" applyFill="1" applyBorder="1" applyAlignment="1" applyProtection="1">
      <alignment horizontal="left" vertical="center"/>
      <protection locked="0"/>
    </xf>
    <xf numFmtId="0" fontId="148" fillId="0" borderId="60" xfId="52" applyFont="1" applyBorder="1" applyAlignment="1" applyProtection="1">
      <alignment horizontal="center" vertical="center" wrapText="1"/>
    </xf>
    <xf numFmtId="0" fontId="148" fillId="0" borderId="36" xfId="52" applyFont="1" applyBorder="1" applyAlignment="1" applyProtection="1">
      <alignment horizontal="center" vertical="center" wrapText="1"/>
    </xf>
    <xf numFmtId="0" fontId="148" fillId="0" borderId="11" xfId="52" applyFont="1" applyBorder="1" applyAlignment="1" applyProtection="1">
      <alignment horizontal="center" vertical="center" wrapText="1"/>
    </xf>
    <xf numFmtId="0" fontId="148" fillId="34" borderId="17" xfId="52" applyFont="1" applyFill="1" applyBorder="1" applyAlignment="1" applyProtection="1">
      <alignment horizontal="left" vertical="center" indent="1"/>
      <protection locked="0"/>
    </xf>
    <xf numFmtId="0" fontId="148" fillId="34" borderId="18" xfId="52" applyFont="1" applyFill="1" applyBorder="1" applyAlignment="1" applyProtection="1">
      <alignment horizontal="left" vertical="center" indent="1"/>
      <protection locked="0"/>
    </xf>
    <xf numFmtId="0" fontId="148" fillId="34" borderId="97" xfId="52" applyFont="1" applyFill="1" applyBorder="1" applyAlignment="1" applyProtection="1">
      <alignment horizontal="left" vertical="center" indent="1"/>
      <protection locked="0"/>
    </xf>
    <xf numFmtId="0" fontId="148" fillId="0" borderId="136" xfId="52" applyFont="1" applyBorder="1" applyAlignment="1" applyProtection="1">
      <alignment horizontal="center" vertical="center" wrapText="1"/>
    </xf>
    <xf numFmtId="0" fontId="148" fillId="0" borderId="18" xfId="52" applyFont="1" applyBorder="1" applyAlignment="1" applyProtection="1">
      <alignment horizontal="center" vertical="center" wrapText="1"/>
    </xf>
    <xf numFmtId="0" fontId="148" fillId="0" borderId="19" xfId="52" applyFont="1" applyBorder="1" applyAlignment="1" applyProtection="1">
      <alignment horizontal="center" vertical="center" wrapText="1"/>
    </xf>
    <xf numFmtId="0" fontId="148" fillId="34" borderId="12" xfId="52" applyFont="1" applyFill="1" applyBorder="1" applyAlignment="1" applyProtection="1">
      <alignment horizontal="center" vertical="center"/>
      <protection locked="0"/>
    </xf>
    <xf numFmtId="0" fontId="148" fillId="34" borderId="36" xfId="52" applyFont="1" applyFill="1" applyBorder="1" applyAlignment="1" applyProtection="1">
      <alignment horizontal="center" vertical="center"/>
      <protection locked="0"/>
    </xf>
    <xf numFmtId="49" fontId="148" fillId="34" borderId="36" xfId="52" applyNumberFormat="1" applyFont="1" applyFill="1" applyBorder="1" applyAlignment="1" applyProtection="1">
      <alignment horizontal="center" vertical="center"/>
      <protection locked="0"/>
    </xf>
    <xf numFmtId="49" fontId="148" fillId="34" borderId="11" xfId="52" applyNumberFormat="1" applyFont="1" applyFill="1" applyBorder="1" applyAlignment="1" applyProtection="1">
      <alignment horizontal="center" vertical="center"/>
      <protection locked="0"/>
    </xf>
    <xf numFmtId="0" fontId="148" fillId="34" borderId="36" xfId="52" applyFont="1" applyFill="1" applyBorder="1" applyAlignment="1" applyProtection="1">
      <alignment horizontal="left" vertical="center"/>
      <protection locked="0"/>
    </xf>
    <xf numFmtId="0" fontId="148" fillId="34" borderId="70" xfId="52" applyFont="1" applyFill="1" applyBorder="1" applyAlignment="1" applyProtection="1">
      <alignment horizontal="left" vertical="center"/>
      <protection locked="0"/>
    </xf>
    <xf numFmtId="0" fontId="146" fillId="0" borderId="0" xfId="52" applyFont="1" applyAlignment="1" applyProtection="1">
      <alignment horizontal="distributed" vertical="center"/>
    </xf>
    <xf numFmtId="0" fontId="146" fillId="34" borderId="0" xfId="52" applyFont="1" applyFill="1" applyAlignment="1" applyProtection="1">
      <alignment horizontal="left" vertical="center"/>
      <protection locked="0"/>
    </xf>
    <xf numFmtId="0" fontId="148" fillId="0" borderId="93" xfId="52" applyFont="1" applyBorder="1" applyAlignment="1" applyProtection="1">
      <alignment horizontal="center" vertical="center" wrapText="1"/>
    </xf>
    <xf numFmtId="0" fontId="148" fillId="0" borderId="24" xfId="52" applyFont="1" applyBorder="1" applyAlignment="1" applyProtection="1">
      <alignment horizontal="center" vertical="center" wrapText="1"/>
    </xf>
    <xf numFmtId="0" fontId="148" fillId="0" borderId="148" xfId="52" applyFont="1" applyBorder="1" applyAlignment="1" applyProtection="1">
      <alignment horizontal="center" vertical="center" wrapText="1"/>
    </xf>
    <xf numFmtId="0" fontId="148" fillId="34" borderId="96" xfId="52" applyFont="1" applyFill="1" applyBorder="1" applyAlignment="1" applyProtection="1">
      <alignment horizontal="left" vertical="center" indent="1"/>
      <protection locked="0"/>
    </xf>
    <xf numFmtId="0" fontId="148" fillId="34" borderId="22" xfId="52" applyFont="1" applyFill="1" applyBorder="1" applyAlignment="1" applyProtection="1">
      <alignment horizontal="left" vertical="center" indent="1"/>
      <protection locked="0"/>
    </xf>
    <xf numFmtId="0" fontId="145" fillId="0" borderId="0" xfId="52" applyFont="1" applyAlignment="1" applyProtection="1">
      <alignment horizontal="left" vertical="center" shrinkToFit="1"/>
    </xf>
    <xf numFmtId="0" fontId="146" fillId="0" borderId="0" xfId="52" applyFont="1" applyAlignment="1" applyProtection="1">
      <alignment horizontal="left" vertical="center" shrinkToFit="1"/>
    </xf>
    <xf numFmtId="0" fontId="147" fillId="0" borderId="0" xfId="52" applyFont="1" applyAlignment="1" applyProtection="1">
      <alignment horizontal="center" vertical="center"/>
    </xf>
    <xf numFmtId="58" fontId="146" fillId="0" borderId="0" xfId="52" applyNumberFormat="1" applyFont="1" applyFill="1" applyAlignment="1" applyProtection="1">
      <alignment horizontal="center" vertical="center"/>
    </xf>
    <xf numFmtId="0" fontId="146" fillId="34" borderId="0" xfId="52" applyNumberFormat="1" applyFont="1" applyFill="1" applyAlignment="1" applyProtection="1">
      <alignment horizontal="center" vertical="center"/>
    </xf>
    <xf numFmtId="183" fontId="146" fillId="34" borderId="0" xfId="52" applyNumberFormat="1" applyFont="1" applyFill="1" applyAlignment="1" applyProtection="1">
      <alignment horizontal="center" vertical="center"/>
      <protection locked="0"/>
    </xf>
    <xf numFmtId="0" fontId="153" fillId="26" borderId="0" xfId="58" applyFont="1" applyFill="1" applyAlignment="1" applyProtection="1">
      <alignment horizontal="center" vertical="center"/>
    </xf>
    <xf numFmtId="0" fontId="139" fillId="26" borderId="43" xfId="58" applyFont="1" applyFill="1" applyBorder="1" applyAlignment="1" applyProtection="1">
      <alignment horizontal="center" vertical="center" shrinkToFit="1"/>
    </xf>
    <xf numFmtId="0" fontId="139" fillId="26" borderId="44" xfId="58" applyFont="1" applyFill="1" applyBorder="1" applyAlignment="1" applyProtection="1">
      <alignment horizontal="center" vertical="center" shrinkToFit="1"/>
    </xf>
    <xf numFmtId="0" fontId="139" fillId="26" borderId="109" xfId="58" applyFont="1" applyFill="1" applyBorder="1" applyAlignment="1" applyProtection="1">
      <alignment horizontal="center" vertical="center" shrinkToFit="1"/>
    </xf>
    <xf numFmtId="0" fontId="139" fillId="26" borderId="191" xfId="58" applyFont="1" applyFill="1" applyBorder="1" applyAlignment="1" applyProtection="1">
      <alignment horizontal="center" vertical="center" shrinkToFit="1"/>
    </xf>
    <xf numFmtId="0" fontId="139" fillId="26" borderId="146" xfId="58" applyFont="1" applyFill="1" applyBorder="1" applyAlignment="1" applyProtection="1">
      <alignment horizontal="center" vertical="center" shrinkToFit="1"/>
    </xf>
    <xf numFmtId="0" fontId="139" fillId="26" borderId="192" xfId="58" applyFont="1" applyFill="1" applyBorder="1" applyAlignment="1" applyProtection="1">
      <alignment horizontal="center" vertical="center" shrinkToFit="1"/>
    </xf>
    <xf numFmtId="0" fontId="139" fillId="26" borderId="161" xfId="58" applyFont="1" applyFill="1" applyBorder="1" applyAlignment="1" applyProtection="1">
      <alignment horizontal="center" vertical="center" shrinkToFit="1"/>
    </xf>
    <xf numFmtId="0" fontId="139" fillId="26" borderId="194" xfId="58" applyFont="1" applyFill="1" applyBorder="1" applyAlignment="1" applyProtection="1">
      <alignment horizontal="center" vertical="center" shrinkToFit="1"/>
    </xf>
    <xf numFmtId="0" fontId="139" fillId="26" borderId="154" xfId="58" applyFont="1" applyFill="1" applyBorder="1" applyAlignment="1" applyProtection="1">
      <alignment horizontal="center" vertical="center" shrinkToFit="1"/>
    </xf>
    <xf numFmtId="0" fontId="139" fillId="26" borderId="155" xfId="58" applyFont="1" applyFill="1" applyBorder="1" applyAlignment="1" applyProtection="1">
      <alignment horizontal="center" vertical="center" shrinkToFit="1"/>
    </xf>
    <xf numFmtId="0" fontId="139" fillId="26" borderId="193" xfId="58" applyFont="1" applyFill="1" applyBorder="1" applyAlignment="1" applyProtection="1">
      <alignment horizontal="center" vertical="center" shrinkToFit="1"/>
    </xf>
    <xf numFmtId="0" fontId="139" fillId="26" borderId="56" xfId="58" applyFont="1" applyFill="1" applyBorder="1" applyAlignment="1" applyProtection="1">
      <alignment horizontal="center" vertical="top" textRotation="255" shrinkToFit="1"/>
    </xf>
    <xf numFmtId="0" fontId="139" fillId="26" borderId="33" xfId="58" applyFont="1" applyFill="1" applyBorder="1" applyAlignment="1" applyProtection="1">
      <alignment vertical="center" shrinkToFit="1"/>
    </xf>
    <xf numFmtId="0" fontId="139" fillId="26" borderId="0" xfId="58" applyFont="1" applyFill="1" applyBorder="1" applyAlignment="1" applyProtection="1">
      <alignment vertical="center" shrinkToFit="1"/>
    </xf>
    <xf numFmtId="0" fontId="139" fillId="26" borderId="16" xfId="58" applyFont="1" applyFill="1" applyBorder="1" applyAlignment="1" applyProtection="1">
      <alignment vertical="center" shrinkToFit="1"/>
    </xf>
    <xf numFmtId="0" fontId="139" fillId="26" borderId="17" xfId="58" applyFont="1" applyFill="1" applyBorder="1" applyAlignment="1" applyProtection="1">
      <alignment vertical="center" shrinkToFit="1"/>
    </xf>
    <xf numFmtId="0" fontId="139" fillId="26" borderId="18" xfId="58" applyFont="1" applyFill="1" applyBorder="1" applyAlignment="1" applyProtection="1">
      <alignment vertical="center" shrinkToFit="1"/>
    </xf>
    <xf numFmtId="0" fontId="139" fillId="26" borderId="19" xfId="58" applyFont="1" applyFill="1" applyBorder="1" applyAlignment="1" applyProtection="1">
      <alignment vertical="center" shrinkToFit="1"/>
    </xf>
    <xf numFmtId="0" fontId="139" fillId="26" borderId="12" xfId="58" applyFont="1" applyFill="1" applyBorder="1" applyAlignment="1" applyProtection="1">
      <alignment horizontal="left" vertical="center" shrinkToFit="1"/>
    </xf>
    <xf numFmtId="0" fontId="139" fillId="26" borderId="36" xfId="58" applyFont="1" applyFill="1" applyBorder="1" applyAlignment="1" applyProtection="1">
      <alignment horizontal="left" vertical="center" shrinkToFit="1"/>
    </xf>
    <xf numFmtId="0" fontId="139" fillId="26" borderId="11" xfId="58" applyFont="1" applyFill="1" applyBorder="1" applyAlignment="1" applyProtection="1">
      <alignment horizontal="left" vertical="center" shrinkToFit="1"/>
    </xf>
    <xf numFmtId="0" fontId="139" fillId="36" borderId="12" xfId="58" applyFont="1" applyFill="1" applyBorder="1" applyAlignment="1" applyProtection="1">
      <alignment horizontal="center" vertical="center" shrinkToFit="1"/>
      <protection locked="0"/>
    </xf>
    <xf numFmtId="0" fontId="139" fillId="36" borderId="36" xfId="58" applyFont="1" applyFill="1" applyBorder="1" applyAlignment="1" applyProtection="1">
      <alignment horizontal="center" vertical="center" shrinkToFit="1"/>
      <protection locked="0"/>
    </xf>
    <xf numFmtId="0" fontId="139" fillId="36" borderId="11" xfId="58" applyFont="1" applyFill="1" applyBorder="1" applyAlignment="1" applyProtection="1">
      <alignment horizontal="center" vertical="center" shrinkToFit="1"/>
      <protection locked="0"/>
    </xf>
    <xf numFmtId="0" fontId="139" fillId="34" borderId="12" xfId="58" applyFont="1" applyFill="1" applyBorder="1" applyAlignment="1" applyProtection="1">
      <alignment horizontal="center" vertical="center" shrinkToFit="1"/>
      <protection locked="0"/>
    </xf>
    <xf numFmtId="0" fontId="139" fillId="34" borderId="36" xfId="58" applyFont="1" applyFill="1" applyBorder="1" applyAlignment="1" applyProtection="1">
      <alignment horizontal="center" vertical="center" shrinkToFit="1"/>
      <protection locked="0"/>
    </xf>
    <xf numFmtId="0" fontId="139" fillId="34" borderId="70" xfId="58" applyFont="1" applyFill="1" applyBorder="1" applyAlignment="1" applyProtection="1">
      <alignment horizontal="center" vertical="center" shrinkToFit="1"/>
      <protection locked="0"/>
    </xf>
    <xf numFmtId="0" fontId="139" fillId="0" borderId="12" xfId="58" applyFont="1" applyFill="1" applyBorder="1" applyAlignment="1" applyProtection="1">
      <alignment horizontal="left" vertical="center" shrinkToFit="1"/>
    </xf>
    <xf numFmtId="0" fontId="139" fillId="0" borderId="36" xfId="58" applyFont="1" applyFill="1" applyBorder="1" applyAlignment="1" applyProtection="1">
      <alignment horizontal="left" vertical="center" shrinkToFit="1"/>
    </xf>
    <xf numFmtId="0" fontId="139" fillId="0" borderId="11" xfId="58" applyFont="1" applyFill="1" applyBorder="1" applyAlignment="1" applyProtection="1">
      <alignment horizontal="left" vertical="center" shrinkToFit="1"/>
    </xf>
    <xf numFmtId="0" fontId="139" fillId="26" borderId="33" xfId="58" applyFont="1" applyFill="1" applyBorder="1" applyAlignment="1" applyProtection="1">
      <alignment vertical="center" wrapText="1" shrinkToFit="1"/>
    </xf>
    <xf numFmtId="0" fontId="139" fillId="26" borderId="0" xfId="58" applyFont="1" applyFill="1" applyBorder="1" applyAlignment="1" applyProtection="1">
      <alignment vertical="center" wrapText="1" shrinkToFit="1"/>
    </xf>
    <xf numFmtId="0" fontId="139" fillId="26" borderId="16" xfId="58" applyFont="1" applyFill="1" applyBorder="1" applyAlignment="1" applyProtection="1">
      <alignment vertical="center" wrapText="1" shrinkToFit="1"/>
    </xf>
    <xf numFmtId="0" fontId="139" fillId="26" borderId="17" xfId="58" applyFont="1" applyFill="1" applyBorder="1" applyAlignment="1" applyProtection="1">
      <alignment vertical="center" wrapText="1" shrinkToFit="1"/>
    </xf>
    <xf numFmtId="0" fontId="139" fillId="26" borderId="18" xfId="58" applyFont="1" applyFill="1" applyBorder="1" applyAlignment="1" applyProtection="1">
      <alignment vertical="center" wrapText="1" shrinkToFit="1"/>
    </xf>
    <xf numFmtId="0" fontId="139" fillId="26" borderId="19" xfId="58" applyFont="1" applyFill="1" applyBorder="1" applyAlignment="1" applyProtection="1">
      <alignment vertical="center" wrapText="1" shrinkToFit="1"/>
    </xf>
    <xf numFmtId="0" fontId="139" fillId="34" borderId="12" xfId="58" applyFont="1" applyFill="1" applyBorder="1" applyAlignment="1" applyProtection="1">
      <alignment horizontal="left" vertical="center" shrinkToFit="1"/>
    </xf>
    <xf numFmtId="0" fontId="139" fillId="34" borderId="36" xfId="58" applyFont="1" applyFill="1" applyBorder="1" applyAlignment="1" applyProtection="1">
      <alignment horizontal="left" vertical="center" shrinkToFit="1"/>
    </xf>
    <xf numFmtId="0" fontId="139" fillId="34" borderId="11" xfId="58" applyFont="1" applyFill="1" applyBorder="1" applyAlignment="1" applyProtection="1">
      <alignment horizontal="left" vertical="center" shrinkToFit="1"/>
    </xf>
    <xf numFmtId="0" fontId="139" fillId="36" borderId="12" xfId="58" applyFont="1" applyFill="1" applyBorder="1" applyAlignment="1" applyProtection="1">
      <alignment horizontal="left" vertical="center" wrapText="1" shrinkToFit="1"/>
      <protection locked="0"/>
    </xf>
    <xf numFmtId="0" fontId="139" fillId="36" borderId="36" xfId="58" applyFont="1" applyFill="1" applyBorder="1" applyAlignment="1" applyProtection="1">
      <alignment horizontal="left" vertical="center" wrapText="1" shrinkToFit="1"/>
      <protection locked="0"/>
    </xf>
    <xf numFmtId="0" fontId="139" fillId="36" borderId="11" xfId="58" applyFont="1" applyFill="1" applyBorder="1" applyAlignment="1" applyProtection="1">
      <alignment horizontal="left" vertical="center" wrapText="1" shrinkToFit="1"/>
      <protection locked="0"/>
    </xf>
    <xf numFmtId="0" fontId="139" fillId="26" borderId="56" xfId="58" applyFont="1" applyFill="1" applyBorder="1" applyAlignment="1" applyProtection="1">
      <alignment horizontal="center" vertical="center" textRotation="255" shrinkToFit="1"/>
    </xf>
    <xf numFmtId="0" fontId="139" fillId="26" borderId="188" xfId="58" applyFont="1" applyFill="1" applyBorder="1" applyAlignment="1" applyProtection="1">
      <alignment horizontal="center" vertical="center" textRotation="255" shrinkToFit="1"/>
    </xf>
    <xf numFmtId="0" fontId="139" fillId="26" borderId="14" xfId="58" applyFont="1" applyFill="1" applyBorder="1" applyAlignment="1" applyProtection="1">
      <alignment vertical="center" wrapText="1" shrinkToFit="1"/>
    </xf>
    <xf numFmtId="0" fontId="139" fillId="26" borderId="21" xfId="58" applyFont="1" applyFill="1" applyBorder="1" applyAlignment="1" applyProtection="1">
      <alignment vertical="center" wrapText="1" shrinkToFit="1"/>
    </xf>
    <xf numFmtId="0" fontId="139" fillId="26" borderId="15" xfId="58" applyFont="1" applyFill="1" applyBorder="1" applyAlignment="1" applyProtection="1">
      <alignment vertical="center" wrapText="1" shrinkToFit="1"/>
    </xf>
    <xf numFmtId="0" fontId="141" fillId="26" borderId="0" xfId="57" applyFont="1" applyFill="1" applyAlignment="1" applyProtection="1">
      <alignment horizontal="left" vertical="top" wrapText="1"/>
    </xf>
    <xf numFmtId="0" fontId="139" fillId="0" borderId="61" xfId="58" applyFont="1" applyFill="1" applyBorder="1" applyAlignment="1" applyProtection="1">
      <alignment horizontal="left" vertical="center" shrinkToFit="1"/>
    </xf>
    <xf numFmtId="0" fontId="139" fillId="0" borderId="51" xfId="58" applyFont="1" applyFill="1" applyBorder="1" applyAlignment="1" applyProtection="1">
      <alignment horizontal="left" vertical="center" shrinkToFit="1"/>
    </xf>
    <xf numFmtId="0" fontId="139" fillId="0" borderId="52" xfId="58" applyFont="1" applyFill="1" applyBorder="1" applyAlignment="1" applyProtection="1">
      <alignment horizontal="left" vertical="center" shrinkToFit="1"/>
    </xf>
    <xf numFmtId="0" fontId="139" fillId="36" borderId="61" xfId="58" applyFont="1" applyFill="1" applyBorder="1" applyAlignment="1" applyProtection="1">
      <alignment horizontal="center" vertical="center" shrinkToFit="1"/>
      <protection locked="0"/>
    </xf>
    <xf numFmtId="0" fontId="139" fillId="36" borderId="51" xfId="58" applyFont="1" applyFill="1" applyBorder="1" applyAlignment="1" applyProtection="1">
      <alignment horizontal="center" vertical="center" shrinkToFit="1"/>
      <protection locked="0"/>
    </xf>
    <xf numFmtId="0" fontId="139" fillId="36" borderId="52" xfId="58" applyFont="1" applyFill="1" applyBorder="1" applyAlignment="1" applyProtection="1">
      <alignment horizontal="center" vertical="center" shrinkToFit="1"/>
      <protection locked="0"/>
    </xf>
    <xf numFmtId="0" fontId="139" fillId="34" borderId="61" xfId="58" applyFont="1" applyFill="1" applyBorder="1" applyAlignment="1" applyProtection="1">
      <alignment horizontal="center" vertical="center" shrinkToFit="1"/>
      <protection locked="0"/>
    </xf>
    <xf numFmtId="0" fontId="139" fillId="34" borderId="51" xfId="58" applyFont="1" applyFill="1" applyBorder="1" applyAlignment="1" applyProtection="1">
      <alignment horizontal="center" vertical="center" shrinkToFit="1"/>
      <protection locked="0"/>
    </xf>
    <xf numFmtId="0" fontId="139" fillId="34" borderId="151" xfId="58" applyFont="1" applyFill="1" applyBorder="1" applyAlignment="1" applyProtection="1">
      <alignment horizontal="center" vertical="center" shrinkToFit="1"/>
      <protection locked="0"/>
    </xf>
    <xf numFmtId="0" fontId="140" fillId="26" borderId="0" xfId="58" applyFont="1" applyFill="1" applyBorder="1" applyAlignment="1" applyProtection="1">
      <alignment horizontal="left" vertical="top" shrinkToFit="1"/>
    </xf>
    <xf numFmtId="0" fontId="139" fillId="26" borderId="144" xfId="58" applyFont="1" applyFill="1" applyBorder="1" applyAlignment="1" applyProtection="1">
      <alignment vertical="center" wrapText="1" shrinkToFit="1"/>
    </xf>
    <xf numFmtId="0" fontId="139" fillId="26" borderId="104" xfId="58" applyFont="1" applyFill="1" applyBorder="1" applyAlignment="1" applyProtection="1">
      <alignment vertical="center" wrapText="1" shrinkToFit="1"/>
    </xf>
    <xf numFmtId="0" fontId="139" fillId="26" borderId="143" xfId="58" applyFont="1" applyFill="1" applyBorder="1" applyAlignment="1" applyProtection="1">
      <alignment vertical="center" wrapText="1" shrinkToFit="1"/>
    </xf>
    <xf numFmtId="0" fontId="148" fillId="0" borderId="92" xfId="52" applyFont="1" applyFill="1" applyBorder="1" applyAlignment="1" applyProtection="1">
      <alignment horizontal="center" vertical="center" textRotation="255" shrinkToFit="1"/>
    </xf>
    <xf numFmtId="0" fontId="139" fillId="26" borderId="14" xfId="58" applyFont="1" applyFill="1" applyBorder="1" applyAlignment="1" applyProtection="1">
      <alignment vertical="center" shrinkToFit="1"/>
    </xf>
    <xf numFmtId="0" fontId="139" fillId="26" borderId="21" xfId="58" applyFont="1" applyFill="1" applyBorder="1" applyAlignment="1" applyProtection="1">
      <alignment vertical="center" shrinkToFit="1"/>
    </xf>
    <xf numFmtId="0" fontId="139" fillId="26" borderId="15" xfId="58" applyFont="1" applyFill="1" applyBorder="1" applyAlignment="1" applyProtection="1">
      <alignment vertical="center" shrinkToFit="1"/>
    </xf>
    <xf numFmtId="0" fontId="164" fillId="0" borderId="0" xfId="0" applyFont="1" applyFill="1" applyBorder="1" applyAlignment="1">
      <alignment horizontal="center" vertical="center" wrapText="1"/>
    </xf>
    <xf numFmtId="0" fontId="165" fillId="0" borderId="0" xfId="0" applyFont="1" applyFill="1" applyBorder="1" applyAlignment="1">
      <alignment horizontal="center" vertical="center"/>
    </xf>
    <xf numFmtId="0" fontId="164" fillId="29" borderId="0" xfId="0" applyFont="1" applyFill="1" applyBorder="1" applyAlignment="1" applyProtection="1">
      <alignment vertical="center" shrinkToFit="1"/>
      <protection locked="0"/>
    </xf>
    <xf numFmtId="0" fontId="165" fillId="0" borderId="0" xfId="0" applyFont="1" applyFill="1" applyBorder="1" applyAlignment="1" applyProtection="1">
      <alignment horizontal="center" vertical="center" shrinkToFit="1"/>
      <protection locked="0"/>
    </xf>
    <xf numFmtId="0" fontId="167" fillId="0" borderId="0" xfId="0" applyFont="1" applyFill="1" applyBorder="1" applyAlignment="1">
      <alignment horizontal="center" vertical="center"/>
    </xf>
    <xf numFmtId="0" fontId="167" fillId="0" borderId="37" xfId="0" applyFont="1" applyFill="1" applyBorder="1" applyAlignment="1">
      <alignment horizontal="center" vertical="center"/>
    </xf>
    <xf numFmtId="0" fontId="76" fillId="26" borderId="36" xfId="0" applyFont="1" applyFill="1" applyBorder="1" applyAlignment="1">
      <alignment vertical="center" wrapText="1"/>
    </xf>
    <xf numFmtId="0" fontId="76" fillId="26" borderId="11" xfId="0" applyFont="1" applyFill="1" applyBorder="1" applyAlignment="1">
      <alignment vertical="center" wrapText="1"/>
    </xf>
    <xf numFmtId="0" fontId="76" fillId="0" borderId="12" xfId="0" applyFont="1" applyFill="1" applyBorder="1" applyAlignment="1">
      <alignment vertical="center" wrapText="1"/>
    </xf>
    <xf numFmtId="0" fontId="76" fillId="0" borderId="36" xfId="0" applyFont="1" applyFill="1" applyBorder="1" applyAlignment="1">
      <alignment vertical="center" wrapText="1"/>
    </xf>
    <xf numFmtId="0" fontId="76" fillId="0" borderId="70" xfId="0" applyFont="1" applyFill="1" applyBorder="1" applyAlignment="1">
      <alignment vertical="center" wrapText="1"/>
    </xf>
    <xf numFmtId="0" fontId="76" fillId="0" borderId="202" xfId="0" applyFont="1" applyFill="1" applyBorder="1" applyAlignment="1">
      <alignment vertical="center"/>
    </xf>
    <xf numFmtId="0" fontId="76" fillId="0" borderId="200" xfId="0" applyFont="1" applyFill="1" applyBorder="1" applyAlignment="1">
      <alignment vertical="center"/>
    </xf>
    <xf numFmtId="0" fontId="76" fillId="0" borderId="203" xfId="0" applyFont="1" applyFill="1" applyBorder="1" applyAlignment="1">
      <alignment vertical="center"/>
    </xf>
    <xf numFmtId="0" fontId="82" fillId="26" borderId="0" xfId="0" applyFont="1" applyFill="1" applyAlignment="1">
      <alignment horizontal="left" vertical="center" wrapText="1"/>
    </xf>
    <xf numFmtId="0" fontId="164" fillId="26" borderId="0" xfId="0" applyFont="1" applyFill="1" applyBorder="1" applyAlignment="1">
      <alignment horizontal="left" vertical="center" wrapText="1"/>
    </xf>
    <xf numFmtId="0" fontId="164" fillId="26" borderId="0" xfId="0" applyFont="1" applyFill="1" applyBorder="1" applyAlignment="1" applyProtection="1">
      <alignment horizontal="center" vertical="center"/>
      <protection locked="0"/>
    </xf>
    <xf numFmtId="0" fontId="77" fillId="26" borderId="0" xfId="0" applyFont="1" applyFill="1" applyBorder="1" applyAlignment="1" applyProtection="1">
      <alignment horizontal="center" vertical="center"/>
      <protection locked="0"/>
    </xf>
    <xf numFmtId="0" fontId="164" fillId="29" borderId="0" xfId="0" applyFont="1" applyFill="1" applyBorder="1" applyAlignment="1" applyProtection="1">
      <alignment horizontal="center" vertical="center"/>
      <protection locked="0"/>
    </xf>
    <xf numFmtId="0" fontId="77" fillId="29" borderId="0" xfId="0" applyFont="1" applyFill="1" applyBorder="1" applyAlignment="1" applyProtection="1">
      <alignment horizontal="center" vertical="center"/>
      <protection locked="0"/>
    </xf>
    <xf numFmtId="0" fontId="164" fillId="0" borderId="0" xfId="0" applyFont="1" applyFill="1" applyBorder="1" applyAlignment="1">
      <alignment horizontal="center" vertical="center"/>
    </xf>
    <xf numFmtId="0" fontId="164" fillId="29" borderId="0" xfId="0" applyFont="1" applyFill="1" applyBorder="1" applyAlignment="1">
      <alignment vertical="center" shrinkToFit="1"/>
    </xf>
    <xf numFmtId="0" fontId="164" fillId="29" borderId="37" xfId="0" applyFont="1" applyFill="1" applyBorder="1" applyAlignment="1">
      <alignment vertical="center" shrinkToFit="1"/>
    </xf>
    <xf numFmtId="0" fontId="76" fillId="26" borderId="36" xfId="0" applyFont="1" applyFill="1" applyBorder="1" applyAlignment="1">
      <alignment horizontal="left" vertical="center"/>
    </xf>
    <xf numFmtId="0" fontId="76" fillId="26" borderId="11" xfId="0" applyFont="1" applyFill="1" applyBorder="1" applyAlignment="1">
      <alignment horizontal="left"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70" xfId="0" applyFont="1" applyFill="1" applyBorder="1" applyAlignment="1">
      <alignment vertical="center"/>
    </xf>
    <xf numFmtId="0" fontId="76" fillId="0" borderId="12" xfId="0" applyFont="1" applyFill="1" applyBorder="1" applyAlignment="1">
      <alignment horizontal="center" vertical="center"/>
    </xf>
    <xf numFmtId="0" fontId="76" fillId="0" borderId="36" xfId="0" applyFont="1" applyFill="1" applyBorder="1" applyAlignment="1">
      <alignment horizontal="center" vertical="center"/>
    </xf>
    <xf numFmtId="0" fontId="76" fillId="0" borderId="70" xfId="0" applyFont="1" applyFill="1" applyBorder="1" applyAlignment="1">
      <alignment horizontal="center" vertical="center"/>
    </xf>
    <xf numFmtId="0" fontId="155" fillId="0" borderId="0" xfId="0" applyFont="1" applyFill="1" applyBorder="1" applyAlignment="1">
      <alignment horizontal="left" vertical="center"/>
    </xf>
    <xf numFmtId="0" fontId="165" fillId="27" borderId="61" xfId="0" applyFont="1" applyFill="1" applyBorder="1" applyAlignment="1">
      <alignment horizontal="center" vertical="center" wrapText="1"/>
    </xf>
    <xf numFmtId="0" fontId="165" fillId="27" borderId="51" xfId="0" applyFont="1" applyFill="1" applyBorder="1" applyAlignment="1">
      <alignment horizontal="center" vertical="center" wrapText="1"/>
    </xf>
    <xf numFmtId="0" fontId="165" fillId="27" borderId="52" xfId="0" applyFont="1" applyFill="1" applyBorder="1" applyAlignment="1">
      <alignment horizontal="center" vertical="center" wrapText="1"/>
    </xf>
    <xf numFmtId="0" fontId="76" fillId="27" borderId="61" xfId="0" applyFont="1" applyFill="1" applyBorder="1" applyAlignment="1">
      <alignment horizontal="center" vertical="center"/>
    </xf>
    <xf numFmtId="0" fontId="76" fillId="27" borderId="51" xfId="0" applyFont="1" applyFill="1" applyBorder="1" applyAlignment="1">
      <alignment horizontal="center" vertical="center"/>
    </xf>
    <xf numFmtId="0" fontId="76" fillId="27" borderId="52" xfId="0" applyFont="1" applyFill="1" applyBorder="1" applyAlignment="1">
      <alignment horizontal="center" vertical="center"/>
    </xf>
    <xf numFmtId="0" fontId="76" fillId="26" borderId="24" xfId="0" applyFont="1" applyFill="1" applyBorder="1" applyAlignment="1">
      <alignment horizontal="left" vertical="center"/>
    </xf>
    <xf numFmtId="0" fontId="76" fillId="26" borderId="148" xfId="0" applyFont="1" applyFill="1" applyBorder="1" applyAlignment="1">
      <alignment horizontal="lef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97" xfId="0" applyFont="1" applyFill="1" applyBorder="1" applyAlignment="1">
      <alignment horizontal="center" vertical="center"/>
    </xf>
    <xf numFmtId="0" fontId="76" fillId="26" borderId="18" xfId="0" applyFont="1" applyFill="1" applyBorder="1" applyAlignment="1">
      <alignment horizontal="left" vertical="center" wrapText="1"/>
    </xf>
    <xf numFmtId="0" fontId="76" fillId="26" borderId="19" xfId="0" applyFont="1" applyFill="1" applyBorder="1" applyAlignment="1">
      <alignment horizontal="left" vertical="center" wrapText="1"/>
    </xf>
    <xf numFmtId="0" fontId="76" fillId="0" borderId="97" xfId="0" applyFont="1" applyFill="1" applyBorder="1" applyAlignment="1">
      <alignment horizontal="center" vertical="center" wrapText="1"/>
    </xf>
    <xf numFmtId="0" fontId="37" fillId="26" borderId="14"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7" fillId="26" borderId="15" xfId="0" applyFont="1" applyFill="1" applyBorder="1" applyAlignment="1">
      <alignment horizontal="center" vertical="center" wrapText="1"/>
    </xf>
    <xf numFmtId="0" fontId="37" fillId="26" borderId="17"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19" xfId="0" applyFont="1" applyFill="1" applyBorder="1" applyAlignment="1">
      <alignment horizontal="center" vertical="center" wrapText="1"/>
    </xf>
    <xf numFmtId="0" fontId="37" fillId="27" borderId="14" xfId="0" applyFont="1" applyFill="1" applyBorder="1" applyAlignment="1">
      <alignment horizontal="center" vertical="center"/>
    </xf>
    <xf numFmtId="0" fontId="37" fillId="27" borderId="15" xfId="0" applyFont="1" applyFill="1" applyBorder="1" applyAlignment="1">
      <alignment horizontal="center" vertical="center"/>
    </xf>
    <xf numFmtId="0" fontId="37" fillId="27" borderId="33" xfId="0" applyFont="1" applyFill="1" applyBorder="1" applyAlignment="1">
      <alignment horizontal="center" vertical="center"/>
    </xf>
    <xf numFmtId="0" fontId="37" fillId="27" borderId="16" xfId="0" applyFont="1" applyFill="1" applyBorder="1" applyAlignment="1">
      <alignment horizontal="center" vertical="center"/>
    </xf>
    <xf numFmtId="0" fontId="37" fillId="27" borderId="17" xfId="0" applyFont="1" applyFill="1" applyBorder="1" applyAlignment="1">
      <alignment horizontal="center" vertical="center"/>
    </xf>
    <xf numFmtId="0" fontId="37" fillId="27" borderId="19" xfId="0" applyFont="1" applyFill="1" applyBorder="1" applyAlignment="1">
      <alignment horizontal="center" vertical="center"/>
    </xf>
    <xf numFmtId="0" fontId="163" fillId="0" borderId="14" xfId="0" applyFont="1" applyFill="1" applyBorder="1" applyAlignment="1">
      <alignment vertical="center" wrapText="1"/>
    </xf>
    <xf numFmtId="0" fontId="163" fillId="0" borderId="21" xfId="0" applyFont="1" applyFill="1" applyBorder="1" applyAlignment="1">
      <alignment vertical="center"/>
    </xf>
    <xf numFmtId="0" fontId="163" fillId="0" borderId="46" xfId="0" applyFont="1" applyFill="1" applyBorder="1" applyAlignment="1">
      <alignment vertical="center"/>
    </xf>
    <xf numFmtId="0" fontId="163" fillId="0" borderId="17" xfId="0" applyFont="1" applyFill="1" applyBorder="1" applyAlignment="1">
      <alignment vertical="center"/>
    </xf>
    <xf numFmtId="0" fontId="163" fillId="0" borderId="18" xfId="0" applyFont="1" applyFill="1" applyBorder="1" applyAlignment="1">
      <alignment vertical="center"/>
    </xf>
    <xf numFmtId="0" fontId="163" fillId="0" borderId="168" xfId="0" applyFont="1" applyFill="1" applyBorder="1" applyAlignment="1">
      <alignment vertical="center"/>
    </xf>
    <xf numFmtId="0" fontId="37" fillId="29" borderId="196" xfId="0" applyFont="1" applyFill="1" applyBorder="1" applyAlignment="1" applyProtection="1">
      <alignment horizontal="center" vertical="center"/>
      <protection locked="0"/>
    </xf>
    <xf numFmtId="0" fontId="37" fillId="29" borderId="197" xfId="0" applyFont="1" applyFill="1" applyBorder="1" applyAlignment="1" applyProtection="1">
      <alignment horizontal="center" vertical="center"/>
      <protection locked="0"/>
    </xf>
    <xf numFmtId="0" fontId="37" fillId="29" borderId="21" xfId="0" applyFont="1" applyFill="1" applyBorder="1" applyAlignment="1" applyProtection="1">
      <alignment horizontal="center" vertical="center"/>
      <protection locked="0"/>
    </xf>
    <xf numFmtId="0" fontId="37" fillId="29" borderId="18" xfId="0" applyFont="1" applyFill="1" applyBorder="1" applyAlignment="1" applyProtection="1">
      <alignment horizontal="center" vertical="center"/>
      <protection locked="0"/>
    </xf>
    <xf numFmtId="0" fontId="37" fillId="29" borderId="15" xfId="0" applyFont="1" applyFill="1" applyBorder="1" applyAlignment="1" applyProtection="1">
      <alignment horizontal="center" vertical="center"/>
      <protection locked="0"/>
    </xf>
    <xf numFmtId="0" fontId="37" fillId="29" borderId="19" xfId="0" applyFont="1" applyFill="1" applyBorder="1" applyAlignment="1" applyProtection="1">
      <alignment horizontal="center" vertical="center"/>
      <protection locked="0"/>
    </xf>
    <xf numFmtId="0" fontId="37" fillId="29" borderId="101" xfId="0" applyFont="1" applyFill="1" applyBorder="1" applyAlignment="1" applyProtection="1">
      <alignment horizontal="center" vertical="center"/>
      <protection locked="0"/>
    </xf>
    <xf numFmtId="0" fontId="37" fillId="29" borderId="64" xfId="0" applyFont="1" applyFill="1" applyBorder="1" applyAlignment="1" applyProtection="1">
      <alignment horizontal="center" vertical="center"/>
      <protection locked="0"/>
    </xf>
    <xf numFmtId="0" fontId="37" fillId="29" borderId="65" xfId="0" applyFont="1" applyFill="1" applyBorder="1" applyAlignment="1" applyProtection="1">
      <alignment horizontal="center" vertical="center"/>
      <protection locked="0"/>
    </xf>
    <xf numFmtId="0" fontId="37" fillId="29" borderId="147" xfId="0" applyFont="1" applyFill="1" applyBorder="1" applyAlignment="1" applyProtection="1">
      <alignment horizontal="center" vertical="center"/>
      <protection locked="0"/>
    </xf>
    <xf numFmtId="0" fontId="37" fillId="29" borderId="68" xfId="0" applyFont="1" applyFill="1" applyBorder="1" applyAlignment="1" applyProtection="1">
      <alignment horizontal="center" vertical="center"/>
      <protection locked="0"/>
    </xf>
    <xf numFmtId="0" fontId="37" fillId="29" borderId="69" xfId="0" applyFont="1" applyFill="1" applyBorder="1" applyAlignment="1" applyProtection="1">
      <alignment horizontal="center" vertical="center"/>
      <protection locked="0"/>
    </xf>
    <xf numFmtId="0" fontId="37" fillId="29" borderId="47" xfId="0" applyFont="1" applyFill="1" applyBorder="1" applyAlignment="1" applyProtection="1">
      <alignment horizontal="center" vertical="center"/>
      <protection locked="0"/>
    </xf>
    <xf numFmtId="0" fontId="37" fillId="29" borderId="41" xfId="0" applyFont="1" applyFill="1" applyBorder="1" applyAlignment="1" applyProtection="1">
      <alignment horizontal="center" vertical="center"/>
      <protection locked="0"/>
    </xf>
    <xf numFmtId="0" fontId="37" fillId="29" borderId="14" xfId="0" applyFont="1" applyFill="1" applyBorder="1" applyAlignment="1" applyProtection="1">
      <alignment horizontal="center" vertical="center"/>
      <protection locked="0"/>
    </xf>
    <xf numFmtId="0" fontId="37" fillId="29" borderId="17" xfId="0" applyFont="1" applyFill="1" applyBorder="1" applyAlignment="1" applyProtection="1">
      <alignment horizontal="center" vertical="center"/>
      <protection locked="0"/>
    </xf>
    <xf numFmtId="0" fontId="104" fillId="29" borderId="196" xfId="0" applyFont="1" applyFill="1" applyBorder="1" applyAlignment="1" applyProtection="1">
      <alignment horizontal="center" vertical="center"/>
      <protection locked="0"/>
    </xf>
    <xf numFmtId="0" fontId="104" fillId="29" borderId="197" xfId="0" applyFont="1" applyFill="1" applyBorder="1" applyAlignment="1" applyProtection="1">
      <alignment horizontal="center" vertical="center"/>
      <protection locked="0"/>
    </xf>
    <xf numFmtId="0" fontId="104" fillId="29" borderId="21" xfId="0" applyFont="1" applyFill="1" applyBorder="1" applyAlignment="1" applyProtection="1">
      <alignment horizontal="center" vertical="center"/>
      <protection locked="0"/>
    </xf>
    <xf numFmtId="0" fontId="104" fillId="29" borderId="18" xfId="0" applyFont="1" applyFill="1" applyBorder="1" applyAlignment="1" applyProtection="1">
      <alignment horizontal="center" vertical="center"/>
      <protection locked="0"/>
    </xf>
    <xf numFmtId="0" fontId="104" fillId="29" borderId="15" xfId="0" applyFont="1" applyFill="1" applyBorder="1" applyAlignment="1" applyProtection="1">
      <alignment horizontal="center" vertical="center"/>
      <protection locked="0"/>
    </xf>
    <xf numFmtId="0" fontId="104" fillId="29" borderId="19" xfId="0" applyFont="1" applyFill="1" applyBorder="1" applyAlignment="1" applyProtection="1">
      <alignment horizontal="center" vertical="center"/>
      <protection locked="0"/>
    </xf>
    <xf numFmtId="0" fontId="104" fillId="29" borderId="101" xfId="0" applyFont="1" applyFill="1" applyBorder="1" applyAlignment="1" applyProtection="1">
      <alignment horizontal="center" vertical="center"/>
      <protection locked="0"/>
    </xf>
    <xf numFmtId="0" fontId="104" fillId="29" borderId="64" xfId="0" applyFont="1" applyFill="1" applyBorder="1" applyAlignment="1" applyProtection="1">
      <alignment horizontal="center" vertical="center"/>
      <protection locked="0"/>
    </xf>
    <xf numFmtId="0" fontId="104" fillId="29" borderId="65" xfId="0" applyFont="1" applyFill="1" applyBorder="1" applyAlignment="1" applyProtection="1">
      <alignment horizontal="center" vertical="center"/>
      <protection locked="0"/>
    </xf>
    <xf numFmtId="0" fontId="37" fillId="26" borderId="12" xfId="0" applyFont="1" applyFill="1" applyBorder="1" applyAlignment="1">
      <alignment horizontal="center" vertical="center"/>
    </xf>
    <xf numFmtId="0" fontId="37" fillId="26" borderId="36" xfId="0" applyFont="1" applyFill="1" applyBorder="1" applyAlignment="1">
      <alignment horizontal="center" vertical="center"/>
    </xf>
    <xf numFmtId="0" fontId="37" fillId="26" borderId="11" xfId="0" applyFont="1" applyFill="1" applyBorder="1" applyAlignment="1">
      <alignment horizontal="center" vertical="center"/>
    </xf>
    <xf numFmtId="0" fontId="104" fillId="29" borderId="147" xfId="0" applyFont="1" applyFill="1" applyBorder="1" applyAlignment="1" applyProtection="1">
      <alignment horizontal="center" vertical="center"/>
      <protection locked="0"/>
    </xf>
    <xf numFmtId="0" fontId="104" fillId="29" borderId="68" xfId="0" applyFont="1" applyFill="1" applyBorder="1" applyAlignment="1" applyProtection="1">
      <alignment horizontal="center" vertical="center"/>
      <protection locked="0"/>
    </xf>
    <xf numFmtId="0" fontId="104" fillId="29" borderId="69" xfId="0" applyFont="1" applyFill="1" applyBorder="1" applyAlignment="1" applyProtection="1">
      <alignment horizontal="center" vertical="center"/>
      <protection locked="0"/>
    </xf>
    <xf numFmtId="0" fontId="104" fillId="29" borderId="14" xfId="0" applyFont="1" applyFill="1" applyBorder="1" applyAlignment="1" applyProtection="1">
      <alignment horizontal="center" vertical="center"/>
      <protection locked="0"/>
    </xf>
    <xf numFmtId="0" fontId="104" fillId="29" borderId="17" xfId="0" applyFont="1" applyFill="1" applyBorder="1" applyAlignment="1" applyProtection="1">
      <alignment horizontal="center" vertical="center"/>
      <protection locked="0"/>
    </xf>
    <xf numFmtId="0" fontId="37" fillId="29" borderId="12" xfId="0" applyFont="1" applyFill="1" applyBorder="1" applyAlignment="1" applyProtection="1">
      <alignment horizontal="left" vertical="center"/>
      <protection locked="0"/>
    </xf>
    <xf numFmtId="0" fontId="37" fillId="29" borderId="36" xfId="0" applyFont="1" applyFill="1" applyBorder="1" applyAlignment="1" applyProtection="1">
      <alignment horizontal="left" vertical="center"/>
      <protection locked="0"/>
    </xf>
    <xf numFmtId="0" fontId="37" fillId="29" borderId="11" xfId="0" applyFont="1" applyFill="1" applyBorder="1" applyAlignment="1" applyProtection="1">
      <alignment horizontal="left" vertical="center"/>
      <protection locked="0"/>
    </xf>
    <xf numFmtId="0" fontId="37" fillId="26" borderId="14" xfId="0" applyFont="1" applyFill="1" applyBorder="1" applyAlignment="1">
      <alignment horizontal="center" vertical="center"/>
    </xf>
    <xf numFmtId="0" fontId="37" fillId="26" borderId="15" xfId="0" applyFont="1" applyFill="1" applyBorder="1" applyAlignment="1">
      <alignment horizontal="center" vertical="center"/>
    </xf>
    <xf numFmtId="0" fontId="37" fillId="26" borderId="17" xfId="0" applyFont="1" applyFill="1" applyBorder="1" applyAlignment="1">
      <alignment horizontal="center" vertical="center"/>
    </xf>
    <xf numFmtId="0" fontId="37" fillId="26" borderId="19" xfId="0" applyFont="1" applyFill="1" applyBorder="1" applyAlignment="1">
      <alignment horizontal="center" vertical="center"/>
    </xf>
    <xf numFmtId="0" fontId="78" fillId="37" borderId="10" xfId="0" applyFont="1" applyFill="1" applyBorder="1" applyAlignment="1">
      <alignment horizontal="center" vertical="center"/>
    </xf>
    <xf numFmtId="0" fontId="37" fillId="26" borderId="10" xfId="0" applyFont="1" applyFill="1" applyBorder="1" applyAlignment="1">
      <alignment horizontal="center" vertical="center" wrapText="1"/>
    </xf>
    <xf numFmtId="0" fontId="37" fillId="26" borderId="10" xfId="0" applyFont="1" applyFill="1" applyBorder="1" applyAlignment="1">
      <alignment horizontal="center" vertical="center"/>
    </xf>
    <xf numFmtId="0" fontId="163" fillId="0" borderId="15" xfId="0" applyFont="1" applyFill="1" applyBorder="1" applyAlignment="1">
      <alignment vertical="center"/>
    </xf>
    <xf numFmtId="0" fontId="163" fillId="0" borderId="19" xfId="0" applyFont="1" applyFill="1" applyBorder="1" applyAlignment="1">
      <alignment vertical="center"/>
    </xf>
    <xf numFmtId="0" fontId="37" fillId="29" borderId="46" xfId="0" applyFont="1" applyFill="1" applyBorder="1" applyAlignment="1" applyProtection="1">
      <alignment horizontal="center" vertical="center"/>
      <protection locked="0"/>
    </xf>
    <xf numFmtId="0" fontId="37" fillId="29" borderId="168" xfId="0" applyFont="1" applyFill="1" applyBorder="1" applyAlignment="1" applyProtection="1">
      <alignment horizontal="center" vertical="center"/>
      <protection locked="0"/>
    </xf>
    <xf numFmtId="0" fontId="104" fillId="29" borderId="12" xfId="0" applyFont="1" applyFill="1" applyBorder="1" applyAlignment="1" applyProtection="1">
      <alignment horizontal="left" vertical="center"/>
      <protection locked="0"/>
    </xf>
    <xf numFmtId="0" fontId="104" fillId="29" borderId="36" xfId="0" applyFont="1" applyFill="1" applyBorder="1" applyAlignment="1" applyProtection="1">
      <alignment horizontal="left" vertical="center"/>
      <protection locked="0"/>
    </xf>
    <xf numFmtId="0" fontId="104" fillId="29" borderId="11" xfId="0" applyFont="1" applyFill="1" applyBorder="1" applyAlignment="1" applyProtection="1">
      <alignment horizontal="left" vertical="center"/>
      <protection locked="0"/>
    </xf>
    <xf numFmtId="0" fontId="104" fillId="29" borderId="164" xfId="0" applyFont="1" applyFill="1" applyBorder="1" applyAlignment="1" applyProtection="1">
      <alignment horizontal="center" vertical="center"/>
      <protection locked="0"/>
    </xf>
    <xf numFmtId="0" fontId="104" fillId="29" borderId="169" xfId="0" applyFont="1" applyFill="1" applyBorder="1" applyAlignment="1" applyProtection="1">
      <alignment horizontal="center" vertical="center"/>
      <protection locked="0"/>
    </xf>
    <xf numFmtId="0" fontId="78" fillId="0" borderId="21"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82" fillId="29" borderId="0" xfId="0" applyFont="1" applyFill="1" applyBorder="1" applyAlignment="1" applyProtection="1">
      <alignment vertical="center"/>
      <protection locked="0"/>
    </xf>
    <xf numFmtId="0" fontId="82" fillId="29" borderId="10" xfId="0" applyFont="1" applyFill="1" applyBorder="1" applyAlignment="1" applyProtection="1">
      <alignment vertical="center" wrapText="1"/>
      <protection locked="0"/>
    </xf>
    <xf numFmtId="0" fontId="82" fillId="29" borderId="10" xfId="0" applyFont="1" applyFill="1" applyBorder="1" applyAlignment="1" applyProtection="1">
      <alignment vertical="center"/>
      <protection locked="0"/>
    </xf>
    <xf numFmtId="0" fontId="78" fillId="29" borderId="12" xfId="0" applyFont="1" applyFill="1" applyBorder="1" applyAlignment="1" applyProtection="1">
      <alignment horizontal="center" vertical="center"/>
      <protection locked="0"/>
    </xf>
    <xf numFmtId="0" fontId="78" fillId="29" borderId="11" xfId="0" applyFont="1" applyFill="1" applyBorder="1" applyAlignment="1" applyProtection="1">
      <alignment horizontal="center" vertical="center"/>
      <protection locked="0"/>
    </xf>
    <xf numFmtId="0" fontId="161" fillId="0" borderId="0" xfId="0" applyFont="1" applyFill="1" applyBorder="1" applyAlignment="1">
      <alignment horizontal="left" vertical="center" wrapText="1"/>
    </xf>
    <xf numFmtId="0" fontId="78" fillId="0" borderId="36" xfId="0" applyFont="1" applyFill="1" applyBorder="1" applyAlignment="1">
      <alignment horizontal="left" vertical="center"/>
    </xf>
    <xf numFmtId="0" fontId="78" fillId="0" borderId="12" xfId="0" applyFont="1" applyFill="1" applyBorder="1" applyAlignment="1">
      <alignment horizontal="right" vertical="center"/>
    </xf>
    <xf numFmtId="0" fontId="78" fillId="0" borderId="36" xfId="0" applyFont="1" applyFill="1" applyBorder="1" applyAlignment="1">
      <alignment horizontal="right" vertical="center"/>
    </xf>
    <xf numFmtId="0" fontId="78" fillId="0" borderId="36" xfId="0" applyFont="1" applyFill="1" applyBorder="1" applyAlignment="1">
      <alignment horizontal="center" vertical="center"/>
    </xf>
    <xf numFmtId="0" fontId="89" fillId="0" borderId="43" xfId="0" applyFont="1" applyBorder="1" applyAlignment="1">
      <alignment horizontal="left" vertical="center"/>
    </xf>
    <xf numFmtId="0" fontId="89" fillId="0" borderId="44" xfId="0" applyFont="1" applyBorder="1" applyAlignment="1">
      <alignment horizontal="left" vertical="center"/>
    </xf>
    <xf numFmtId="0" fontId="89" fillId="0" borderId="45" xfId="0" applyFont="1" applyBorder="1" applyAlignment="1">
      <alignment horizontal="left" vertical="center"/>
    </xf>
    <xf numFmtId="0" fontId="89" fillId="0" borderId="104" xfId="0" applyFont="1" applyBorder="1" applyAlignment="1">
      <alignment horizontal="left" vertical="center"/>
    </xf>
    <xf numFmtId="0" fontId="89" fillId="0" borderId="105" xfId="0" applyFont="1" applyBorder="1" applyAlignment="1">
      <alignment horizontal="left" vertical="center"/>
    </xf>
    <xf numFmtId="0" fontId="85" fillId="0" borderId="71" xfId="0" applyFont="1" applyFill="1" applyBorder="1" applyAlignment="1">
      <alignment horizontal="left" vertical="center" wrapText="1" shrinkToFit="1"/>
    </xf>
    <xf numFmtId="0" fontId="85" fillId="0" borderId="54" xfId="0" applyFont="1" applyFill="1" applyBorder="1" applyAlignment="1">
      <alignment horizontal="left" vertical="center" wrapText="1" shrinkToFit="1"/>
    </xf>
    <xf numFmtId="176" fontId="78" fillId="29" borderId="10" xfId="0" applyNumberFormat="1" applyFont="1" applyFill="1" applyBorder="1" applyAlignment="1" applyProtection="1">
      <alignment horizontal="right" vertical="center"/>
      <protection locked="0"/>
    </xf>
    <xf numFmtId="0" fontId="78" fillId="0" borderId="54" xfId="0" applyFont="1" applyFill="1" applyBorder="1" applyAlignment="1">
      <alignment horizontal="center" vertical="center"/>
    </xf>
    <xf numFmtId="0" fontId="78" fillId="0" borderId="67" xfId="0" applyFont="1" applyFill="1" applyBorder="1" applyAlignment="1">
      <alignment horizontal="center" vertical="center"/>
    </xf>
    <xf numFmtId="0" fontId="78" fillId="0" borderId="14" xfId="0" applyFont="1" applyBorder="1" applyAlignment="1">
      <alignment horizontal="left" vertical="center"/>
    </xf>
    <xf numFmtId="0" fontId="78" fillId="0" borderId="21" xfId="0" applyFont="1" applyBorder="1" applyAlignment="1">
      <alignment horizontal="left" vertical="center"/>
    </xf>
    <xf numFmtId="176" fontId="78" fillId="0" borderId="188" xfId="0" applyNumberFormat="1" applyFont="1" applyFill="1" applyBorder="1" applyAlignment="1">
      <alignment vertical="center"/>
    </xf>
    <xf numFmtId="176" fontId="78" fillId="0" borderId="145" xfId="0" applyNumberFormat="1" applyFont="1" applyFill="1" applyBorder="1" applyAlignment="1">
      <alignment vertical="center"/>
    </xf>
    <xf numFmtId="176" fontId="78" fillId="0" borderId="195" xfId="0" applyNumberFormat="1" applyFont="1" applyFill="1" applyBorder="1" applyAlignment="1">
      <alignment vertical="center"/>
    </xf>
    <xf numFmtId="0" fontId="78" fillId="0" borderId="11" xfId="0" applyFont="1" applyFill="1" applyBorder="1" applyAlignment="1">
      <alignment horizontal="center" vertical="center"/>
    </xf>
    <xf numFmtId="0" fontId="78" fillId="0" borderId="10" xfId="0" applyFont="1" applyFill="1" applyBorder="1" applyAlignment="1">
      <alignment horizontal="center" vertical="center"/>
    </xf>
    <xf numFmtId="0" fontId="84" fillId="0" borderId="101" xfId="0" applyFont="1" applyFill="1" applyBorder="1" applyAlignment="1">
      <alignment horizontal="left" vertical="center" wrapText="1"/>
    </xf>
    <xf numFmtId="0" fontId="84" fillId="0" borderId="64" xfId="0" applyFont="1" applyFill="1" applyBorder="1" applyAlignment="1">
      <alignment horizontal="left" vertical="center"/>
    </xf>
    <xf numFmtId="176" fontId="78" fillId="29" borderId="92" xfId="0" applyNumberFormat="1" applyFont="1" applyFill="1" applyBorder="1" applyAlignment="1" applyProtection="1">
      <alignment horizontal="right" vertical="center"/>
      <protection locked="0"/>
    </xf>
    <xf numFmtId="0" fontId="78" fillId="0" borderId="64" xfId="0" applyFont="1" applyFill="1" applyBorder="1" applyAlignment="1">
      <alignment horizontal="center" vertical="center"/>
    </xf>
    <xf numFmtId="0" fontId="78" fillId="0" borderId="65" xfId="0" applyFont="1" applyFill="1" applyBorder="1" applyAlignment="1">
      <alignment horizontal="center" vertical="center"/>
    </xf>
    <xf numFmtId="0" fontId="82" fillId="0" borderId="0" xfId="0" applyFont="1" applyFill="1" applyAlignment="1">
      <alignment horizontal="left" vertical="center" wrapText="1"/>
    </xf>
    <xf numFmtId="0" fontId="82" fillId="0" borderId="0" xfId="0" applyFont="1" applyFill="1" applyAlignment="1">
      <alignment horizontal="left" vertical="center"/>
    </xf>
    <xf numFmtId="0" fontId="158" fillId="0" borderId="13" xfId="0" applyFont="1" applyFill="1" applyBorder="1" applyAlignment="1">
      <alignment horizontal="center" vertical="center" textRotation="255"/>
    </xf>
    <xf numFmtId="0" fontId="158" fillId="0" borderId="145" xfId="0" applyFont="1" applyFill="1" applyBorder="1" applyAlignment="1">
      <alignment horizontal="center" vertical="center" textRotation="255"/>
    </xf>
    <xf numFmtId="0" fontId="78" fillId="0" borderId="14" xfId="0" applyFont="1" applyFill="1" applyBorder="1" applyAlignment="1">
      <alignment horizontal="left" vertical="center"/>
    </xf>
    <xf numFmtId="176" fontId="78" fillId="0" borderId="113" xfId="0" applyNumberFormat="1" applyFont="1" applyFill="1" applyBorder="1" applyAlignment="1" applyProtection="1">
      <alignment horizontal="right" vertical="center"/>
      <protection locked="0"/>
    </xf>
    <xf numFmtId="176" fontId="78" fillId="0" borderId="114" xfId="0" applyNumberFormat="1" applyFont="1" applyFill="1" applyBorder="1" applyAlignment="1" applyProtection="1">
      <alignment horizontal="right" vertical="center"/>
      <protection locked="0"/>
    </xf>
    <xf numFmtId="176" fontId="78" fillId="0" borderId="115" xfId="0" applyNumberFormat="1" applyFont="1" applyFill="1" applyBorder="1" applyAlignment="1" applyProtection="1">
      <alignment horizontal="right" vertical="center"/>
      <protection locked="0"/>
    </xf>
    <xf numFmtId="0" fontId="80" fillId="0" borderId="11" xfId="0" applyFont="1" applyBorder="1" applyAlignment="1">
      <alignment horizontal="center" vertical="center"/>
    </xf>
    <xf numFmtId="0" fontId="80" fillId="0" borderId="10" xfId="0" applyFont="1" applyBorder="1" applyAlignment="1">
      <alignment horizontal="center" vertical="center"/>
    </xf>
    <xf numFmtId="0" fontId="78" fillId="0" borderId="33"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78" fillId="0" borderId="10" xfId="0" applyFont="1" applyFill="1" applyBorder="1" applyAlignment="1" applyProtection="1">
      <alignment horizontal="center" vertical="center"/>
      <protection locked="0"/>
    </xf>
    <xf numFmtId="0" fontId="78" fillId="0" borderId="14"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11" fillId="0" borderId="77" xfId="0" applyNumberFormat="1" applyFont="1" applyFill="1" applyBorder="1" applyAlignment="1" applyProtection="1">
      <alignment vertical="center"/>
      <protection locked="0"/>
    </xf>
    <xf numFmtId="0" fontId="78" fillId="0" borderId="101" xfId="0" applyFont="1" applyFill="1" applyBorder="1" applyAlignment="1">
      <alignment horizontal="center" vertical="center" wrapText="1"/>
    </xf>
    <xf numFmtId="0" fontId="78" fillId="0" borderId="64" xfId="0" applyFont="1" applyFill="1" applyBorder="1" applyAlignment="1">
      <alignment horizontal="center" vertical="center" wrapText="1"/>
    </xf>
    <xf numFmtId="0" fontId="78" fillId="0" borderId="65" xfId="0" applyFont="1" applyFill="1" applyBorder="1" applyAlignment="1">
      <alignment horizontal="center" vertical="center" wrapText="1"/>
    </xf>
    <xf numFmtId="0" fontId="78" fillId="0" borderId="12" xfId="0" applyFont="1" applyFill="1" applyBorder="1" applyAlignment="1">
      <alignment horizontal="center" vertical="center"/>
    </xf>
    <xf numFmtId="0" fontId="154" fillId="0" borderId="0" xfId="0" applyFont="1" applyFill="1" applyAlignment="1">
      <alignment horizontal="center" vertical="center"/>
    </xf>
    <xf numFmtId="0" fontId="78" fillId="0" borderId="101"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8" xfId="0" applyFont="1" applyFill="1" applyBorder="1" applyAlignment="1">
      <alignment horizontal="center" vertical="center"/>
    </xf>
    <xf numFmtId="0" fontId="78" fillId="0" borderId="19" xfId="0" applyFont="1" applyFill="1" applyBorder="1" applyAlignment="1">
      <alignment horizontal="center" vertical="center"/>
    </xf>
    <xf numFmtId="0" fontId="11" fillId="0" borderId="12" xfId="0" applyFont="1" applyFill="1" applyBorder="1" applyAlignment="1" applyProtection="1">
      <alignment vertical="center"/>
      <protection locked="0"/>
    </xf>
    <xf numFmtId="0" fontId="11" fillId="0" borderId="36"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92" fillId="0" borderId="12" xfId="0" applyFont="1" applyFill="1" applyBorder="1" applyAlignment="1">
      <alignment vertical="center"/>
    </xf>
    <xf numFmtId="0" fontId="92" fillId="0" borderId="36" xfId="0" applyFont="1" applyFill="1" applyBorder="1" applyAlignment="1">
      <alignment vertical="center"/>
    </xf>
    <xf numFmtId="0" fontId="95" fillId="26" borderId="13" xfId="0" applyFont="1" applyFill="1" applyBorder="1" applyAlignment="1">
      <alignment horizontal="center" vertical="center" textRotation="255" wrapText="1"/>
    </xf>
    <xf numFmtId="0" fontId="95" fillId="26" borderId="100" xfId="0" applyFont="1" applyFill="1" applyBorder="1" applyAlignment="1">
      <alignment horizontal="center" vertical="center" textRotation="255" wrapText="1"/>
    </xf>
    <xf numFmtId="0" fontId="92" fillId="26" borderId="10" xfId="0" applyFont="1" applyFill="1" applyBorder="1" applyAlignment="1">
      <alignment horizontal="center" vertical="center"/>
    </xf>
    <xf numFmtId="0" fontId="92" fillId="26" borderId="12" xfId="0" applyFont="1" applyFill="1" applyBorder="1" applyAlignment="1">
      <alignment horizontal="center" vertical="center"/>
    </xf>
    <xf numFmtId="0" fontId="92" fillId="29" borderId="14" xfId="0" applyFont="1" applyFill="1" applyBorder="1" applyAlignment="1">
      <alignment horizontal="center" vertical="center" wrapText="1"/>
    </xf>
    <xf numFmtId="0" fontId="92" fillId="29" borderId="21" xfId="0" applyFont="1" applyFill="1" applyBorder="1" applyAlignment="1">
      <alignment horizontal="center" vertical="center"/>
    </xf>
    <xf numFmtId="0" fontId="92" fillId="29" borderId="15" xfId="0" applyFont="1" applyFill="1" applyBorder="1" applyAlignment="1">
      <alignment horizontal="center" vertical="center"/>
    </xf>
    <xf numFmtId="0" fontId="92" fillId="29" borderId="17" xfId="0" applyFont="1" applyFill="1" applyBorder="1" applyAlignment="1">
      <alignment horizontal="center" vertical="center"/>
    </xf>
    <xf numFmtId="0" fontId="92" fillId="29" borderId="18" xfId="0" applyFont="1" applyFill="1" applyBorder="1" applyAlignment="1">
      <alignment horizontal="center" vertical="center"/>
    </xf>
    <xf numFmtId="0" fontId="92" fillId="29" borderId="19" xfId="0" applyFont="1" applyFill="1" applyBorder="1" applyAlignment="1">
      <alignment horizontal="center" vertical="center"/>
    </xf>
    <xf numFmtId="0" fontId="92" fillId="26" borderId="12" xfId="0" applyFont="1" applyFill="1" applyBorder="1" applyAlignment="1">
      <alignment horizontal="center" vertical="center" shrinkToFit="1"/>
    </xf>
    <xf numFmtId="0" fontId="92" fillId="26" borderId="36" xfId="0" applyFont="1" applyFill="1" applyBorder="1" applyAlignment="1">
      <alignment horizontal="center" vertical="center" shrinkToFit="1"/>
    </xf>
    <xf numFmtId="0" fontId="92" fillId="26" borderId="11" xfId="0" applyFont="1" applyFill="1" applyBorder="1" applyAlignment="1">
      <alignment horizontal="center" vertical="center" shrinkToFit="1"/>
    </xf>
    <xf numFmtId="0" fontId="92" fillId="26" borderId="14" xfId="0" applyFont="1" applyFill="1" applyBorder="1" applyAlignment="1">
      <alignment horizontal="center" vertical="center" textRotation="255"/>
    </xf>
    <xf numFmtId="0" fontId="92" fillId="26" borderId="33" xfId="0" applyFont="1" applyFill="1" applyBorder="1" applyAlignment="1">
      <alignment horizontal="center" vertical="center" textRotation="255"/>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4" xfId="0" applyFont="1" applyBorder="1" applyAlignment="1">
      <alignment horizontal="center" vertical="center" wrapText="1"/>
    </xf>
    <xf numFmtId="0" fontId="37" fillId="0" borderId="164" xfId="0" applyFont="1" applyBorder="1" applyAlignment="1">
      <alignment horizontal="center" vertical="center"/>
    </xf>
    <xf numFmtId="0" fontId="37" fillId="0" borderId="165" xfId="0" applyFont="1" applyBorder="1" applyAlignment="1">
      <alignment horizontal="center" vertical="center"/>
    </xf>
    <xf numFmtId="0" fontId="37" fillId="0" borderId="169" xfId="0" applyFont="1" applyBorder="1" applyAlignment="1">
      <alignment horizontal="center" vertical="center"/>
    </xf>
    <xf numFmtId="0" fontId="37" fillId="0" borderId="12"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Border="1" applyAlignment="1">
      <alignment horizontal="center" vertical="center" wrapText="1"/>
    </xf>
    <xf numFmtId="0" fontId="37" fillId="0" borderId="92" xfId="0" applyFont="1" applyBorder="1" applyAlignment="1">
      <alignment horizontal="center"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ハイパーリンク 2" xfId="54"/>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5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 2" xfId="53"/>
    <cellStyle name="標準 3" xfId="45"/>
    <cellStyle name="標準 3 2" xfId="46"/>
    <cellStyle name="標準 3 3" xfId="47"/>
    <cellStyle name="標準 3 4" xfId="56"/>
    <cellStyle name="標準 4" xfId="49"/>
    <cellStyle name="標準 4 2" xfId="51"/>
    <cellStyle name="標準 5" xfId="59"/>
    <cellStyle name="標準_③-２加算様式（就労）" xfId="58"/>
    <cellStyle name="標準_③-２加算様式（就労）_体制等届出書(抜粋）" xfId="52"/>
    <cellStyle name="標準_総括表を変更しました（６／２３）" xfId="57"/>
    <cellStyle name="標準_添付書類（2　以前からの体制など届出書）4.2" xfId="55"/>
    <cellStyle name="良い" xfId="44" builtinId="26" customBuiltin="1"/>
  </cellStyles>
  <dxfs count="71">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color rgb="FFFFFF99"/>
      <color rgb="FFFF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47725" y="52578000"/>
              <a:ext cx="18732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47725" y="56586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27352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31607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34821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395049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43187938"/>
              <a:ext cx="187325" cy="555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45664438"/>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54149625"/>
              <a:ext cx="18732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56205438"/>
              <a:ext cx="187325" cy="571500"/>
              <a:chOff x="9239" y="107537"/>
              <a:chExt cx="2190" cy="12573"/>
            </a:xfrm>
          </xdr:grpSpPr>
        </xdr:grpSp>
        <xdr:clientData/>
      </xdr:twoCellAnchor>
    </mc:Choice>
    <mc:Fallback/>
  </mc:AlternateContent>
  <xdr:twoCellAnchor>
    <xdr:from>
      <xdr:col>1</xdr:col>
      <xdr:colOff>79375</xdr:colOff>
      <xdr:row>75</xdr:row>
      <xdr:rowOff>55563</xdr:rowOff>
    </xdr:from>
    <xdr:to>
      <xdr:col>1</xdr:col>
      <xdr:colOff>152527</xdr:colOff>
      <xdr:row>78</xdr:row>
      <xdr:rowOff>171588</xdr:rowOff>
    </xdr:to>
    <xdr:sp macro="" textlink="">
      <xdr:nvSpPr>
        <xdr:cNvPr id="185" name="左大かっこ 184">
          <a:extLst>
            <a:ext uri="{FF2B5EF4-FFF2-40B4-BE49-F238E27FC236}">
              <a16:creationId xmlns="" xmlns:a16="http://schemas.microsoft.com/office/drawing/2014/main" id="{00000000-0008-0000-0200-00006A000000}"/>
            </a:ext>
          </a:extLst>
        </xdr:cNvPr>
        <xdr:cNvSpPr/>
      </xdr:nvSpPr>
      <xdr:spPr bwMode="auto">
        <a:xfrm>
          <a:off x="269875" y="18549938"/>
          <a:ext cx="73152" cy="917713"/>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86"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47725" y="56014938"/>
              <a:ext cx="187325" cy="381000"/>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82945" name="Check Box 1" hidden="1">
              <a:extLst>
                <a:ext uri="{63B3BB69-23CF-44E3-9099-C40C66FF867C}">
                  <a14:compatExt spid="_x0000_s8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82946" name="Check Box 2" hidden="1">
              <a:extLst>
                <a:ext uri="{63B3BB69-23CF-44E3-9099-C40C66FF867C}">
                  <a14:compatExt spid="_x0000_s8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82947" name="Check Box 3" hidden="1">
              <a:extLst>
                <a:ext uri="{63B3BB69-23CF-44E3-9099-C40C66FF867C}">
                  <a14:compatExt spid="_x0000_s8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82948" name="Check Box 4" hidden="1">
              <a:extLst>
                <a:ext uri="{63B3BB69-23CF-44E3-9099-C40C66FF867C}">
                  <a14:compatExt spid="_x0000_s8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39</xdr:col>
      <xdr:colOff>196056</xdr:colOff>
      <xdr:row>21</xdr:row>
      <xdr:rowOff>101598</xdr:rowOff>
    </xdr:from>
    <xdr:to>
      <xdr:col>48</xdr:col>
      <xdr:colOff>82550</xdr:colOff>
      <xdr:row>27</xdr:row>
      <xdr:rowOff>139700</xdr:rowOff>
    </xdr:to>
    <xdr:sp macro="" textlink="">
      <xdr:nvSpPr>
        <xdr:cNvPr id="2" name="テキスト ボックス 1"/>
        <xdr:cNvSpPr txBox="1"/>
      </xdr:nvSpPr>
      <xdr:spPr>
        <a:xfrm>
          <a:off x="8397081" y="6083298"/>
          <a:ext cx="3086894" cy="163830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ysClr val="windowText" lastClr="000000"/>
              </a:solidFill>
            </a:rPr>
            <a:t>※</a:t>
          </a:r>
          <a:r>
            <a:rPr kumimoji="1" lang="ja-JP" altLang="en-US" sz="1400" b="1">
              <a:solidFill>
                <a:sysClr val="windowText" lastClr="000000"/>
              </a:solidFill>
            </a:rPr>
            <a:t>変更前及び変更後の加算等の項目名及び区分について，正しく記載してください。</a:t>
          </a:r>
          <a:endParaRPr kumimoji="1" lang="en-US" altLang="ja-JP" sz="1400" b="1">
            <a:solidFill>
              <a:sysClr val="windowText" lastClr="000000"/>
            </a:solidFill>
          </a:endParaRPr>
        </a:p>
        <a:p>
          <a:r>
            <a:rPr kumimoji="1" lang="ja-JP" altLang="en-US" sz="1400" b="1">
              <a:solidFill>
                <a:sysClr val="windowText" lastClr="000000"/>
              </a:solidFill>
            </a:rPr>
            <a:t>未記載のものや別紙のとおり等，正しく記載していない場合は，差し替えを求めます。</a:t>
          </a:r>
          <a:endParaRPr kumimoji="1" lang="en-US" altLang="ja-JP" sz="1400" b="1">
            <a:solidFill>
              <a:sysClr val="windowText" lastClr="000000"/>
            </a:solidFill>
          </a:endParaRPr>
        </a:p>
        <a:p>
          <a:pPr>
            <a:lnSpc>
              <a:spcPts val="1200"/>
            </a:lnSpc>
          </a:pPr>
          <a:endParaRPr kumimoji="1" lang="ja-JP" altLang="en-US" sz="1400" b="1"/>
        </a:p>
      </xdr:txBody>
    </xdr:sp>
    <xdr:clientData/>
  </xdr:twoCellAnchor>
  <xdr:twoCellAnchor>
    <xdr:from>
      <xdr:col>40</xdr:col>
      <xdr:colOff>94456</xdr:colOff>
      <xdr:row>1</xdr:row>
      <xdr:rowOff>19048</xdr:rowOff>
    </xdr:from>
    <xdr:to>
      <xdr:col>46</xdr:col>
      <xdr:colOff>317500</xdr:colOff>
      <xdr:row>4</xdr:row>
      <xdr:rowOff>88900</xdr:rowOff>
    </xdr:to>
    <xdr:sp macro="" textlink="">
      <xdr:nvSpPr>
        <xdr:cNvPr id="3" name="テキスト ボックス 2"/>
        <xdr:cNvSpPr txBox="1"/>
      </xdr:nvSpPr>
      <xdr:spPr>
        <a:xfrm>
          <a:off x="8524081" y="285748"/>
          <a:ext cx="2451894" cy="869952"/>
        </a:xfrm>
        <a:prstGeom prst="rect">
          <a:avLst/>
        </a:prstGeom>
        <a:solidFill>
          <a:schemeClr val="bg1"/>
        </a:solidFill>
        <a:ln w="762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400" b="1"/>
            <a:t>　　　　　　</a:t>
          </a:r>
          <a:endParaRPr kumimoji="1" lang="en-US" altLang="ja-JP" sz="1400" b="1"/>
        </a:p>
        <a:p>
          <a:pPr>
            <a:lnSpc>
              <a:spcPts val="1200"/>
            </a:lnSpc>
          </a:pPr>
          <a:r>
            <a:rPr kumimoji="1" lang="ja-JP" altLang="en-US" sz="1400" b="1"/>
            <a:t>　　　　　入力項目</a:t>
          </a:r>
          <a:endParaRPr kumimoji="1" lang="en-US" altLang="ja-JP" sz="1400" b="1"/>
        </a:p>
        <a:p>
          <a:pPr>
            <a:lnSpc>
              <a:spcPts val="1200"/>
            </a:lnSpc>
          </a:pPr>
          <a:endParaRPr kumimoji="1" lang="en-US" altLang="ja-JP" sz="1400" b="1"/>
        </a:p>
        <a:p>
          <a:pPr>
            <a:lnSpc>
              <a:spcPts val="1200"/>
            </a:lnSpc>
          </a:pPr>
          <a:r>
            <a:rPr kumimoji="1" lang="ja-JP" altLang="en-US" sz="1400" b="1"/>
            <a:t>　　　　　プルダウン選択</a:t>
          </a:r>
          <a:endParaRPr kumimoji="1" lang="en-US" altLang="ja-JP" sz="1400" b="1"/>
        </a:p>
        <a:p>
          <a:pPr>
            <a:lnSpc>
              <a:spcPts val="1200"/>
            </a:lnSpc>
          </a:pPr>
          <a:endParaRPr kumimoji="1" lang="en-US" altLang="ja-JP" sz="1400" b="1"/>
        </a:p>
        <a:p>
          <a:pPr>
            <a:lnSpc>
              <a:spcPts val="1200"/>
            </a:lnSpc>
          </a:pPr>
          <a:r>
            <a:rPr kumimoji="1" lang="ja-JP" altLang="en-US" sz="1400" b="1"/>
            <a:t>　　　　　</a:t>
          </a:r>
          <a:endParaRPr kumimoji="1" lang="en-US" altLang="ja-JP" sz="1400" b="1"/>
        </a:p>
        <a:p>
          <a:pPr>
            <a:lnSpc>
              <a:spcPts val="1200"/>
            </a:lnSpc>
          </a:pPr>
          <a:r>
            <a:rPr kumimoji="1" lang="ja-JP" altLang="en-US" sz="1400" b="1"/>
            <a:t>　　　　　</a:t>
          </a:r>
          <a:endParaRPr kumimoji="1" lang="en-US" altLang="ja-JP" sz="1400" b="1"/>
        </a:p>
      </xdr:txBody>
    </xdr:sp>
    <xdr:clientData/>
  </xdr:twoCellAnchor>
  <xdr:twoCellAnchor>
    <xdr:from>
      <xdr:col>40</xdr:col>
      <xdr:colOff>222250</xdr:colOff>
      <xdr:row>1</xdr:row>
      <xdr:rowOff>139700</xdr:rowOff>
    </xdr:from>
    <xdr:to>
      <xdr:col>41</xdr:col>
      <xdr:colOff>330200</xdr:colOff>
      <xdr:row>2</xdr:row>
      <xdr:rowOff>114300</xdr:rowOff>
    </xdr:to>
    <xdr:sp macro="" textlink="">
      <xdr:nvSpPr>
        <xdr:cNvPr id="4" name="テキスト ボックス 3"/>
        <xdr:cNvSpPr txBox="1"/>
      </xdr:nvSpPr>
      <xdr:spPr>
        <a:xfrm>
          <a:off x="8651875" y="406400"/>
          <a:ext cx="479425" cy="241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40</xdr:col>
      <xdr:colOff>222250</xdr:colOff>
      <xdr:row>2</xdr:row>
      <xdr:rowOff>177800</xdr:rowOff>
    </xdr:from>
    <xdr:to>
      <xdr:col>41</xdr:col>
      <xdr:colOff>330200</xdr:colOff>
      <xdr:row>3</xdr:row>
      <xdr:rowOff>152400</xdr:rowOff>
    </xdr:to>
    <xdr:sp macro="" textlink="">
      <xdr:nvSpPr>
        <xdr:cNvPr id="5" name="テキスト ボックス 4"/>
        <xdr:cNvSpPr txBox="1"/>
      </xdr:nvSpPr>
      <xdr:spPr>
        <a:xfrm>
          <a:off x="8651875" y="711200"/>
          <a:ext cx="479425" cy="241300"/>
        </a:xfrm>
        <a:prstGeom prst="rect">
          <a:avLst/>
        </a:prstGeom>
        <a:solidFill>
          <a:srgbClr val="AFFFA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196056</xdr:colOff>
      <xdr:row>21</xdr:row>
      <xdr:rowOff>101598</xdr:rowOff>
    </xdr:from>
    <xdr:to>
      <xdr:col>48</xdr:col>
      <xdr:colOff>82550</xdr:colOff>
      <xdr:row>27</xdr:row>
      <xdr:rowOff>139700</xdr:rowOff>
    </xdr:to>
    <xdr:sp macro="" textlink="">
      <xdr:nvSpPr>
        <xdr:cNvPr id="2" name="テキスト ボックス 1"/>
        <xdr:cNvSpPr txBox="1"/>
      </xdr:nvSpPr>
      <xdr:spPr>
        <a:xfrm>
          <a:off x="8397081" y="6083298"/>
          <a:ext cx="3086894" cy="1638302"/>
        </a:xfrm>
        <a:prstGeom prst="rect">
          <a:avLst/>
        </a:prstGeom>
        <a:solidFill>
          <a:srgbClr val="FFFF00"/>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ysClr val="windowText" lastClr="000000"/>
              </a:solidFill>
            </a:rPr>
            <a:t>※</a:t>
          </a:r>
          <a:r>
            <a:rPr kumimoji="1" lang="ja-JP" altLang="en-US" sz="1400" b="1">
              <a:solidFill>
                <a:sysClr val="windowText" lastClr="000000"/>
              </a:solidFill>
            </a:rPr>
            <a:t>変更前及び変更後の加算等の項目名及び区分について，正しく記載してください。</a:t>
          </a:r>
          <a:endParaRPr kumimoji="1" lang="en-US" altLang="ja-JP" sz="1400" b="1">
            <a:solidFill>
              <a:sysClr val="windowText" lastClr="000000"/>
            </a:solidFill>
          </a:endParaRPr>
        </a:p>
        <a:p>
          <a:r>
            <a:rPr kumimoji="1" lang="ja-JP" altLang="en-US" sz="1400" b="1">
              <a:solidFill>
                <a:sysClr val="windowText" lastClr="000000"/>
              </a:solidFill>
            </a:rPr>
            <a:t>未記載のものや別紙のとおり等，正しく記載していない場合は，差し替えを求めます。</a:t>
          </a:r>
          <a:endParaRPr kumimoji="1" lang="en-US" altLang="ja-JP" sz="1400" b="1">
            <a:solidFill>
              <a:sysClr val="windowText" lastClr="000000"/>
            </a:solidFill>
          </a:endParaRPr>
        </a:p>
        <a:p>
          <a:pPr>
            <a:lnSpc>
              <a:spcPts val="1200"/>
            </a:lnSpc>
          </a:pPr>
          <a:endParaRPr kumimoji="1" lang="ja-JP" altLang="en-US" sz="1400" b="1"/>
        </a:p>
      </xdr:txBody>
    </xdr:sp>
    <xdr:clientData/>
  </xdr:twoCellAnchor>
  <xdr:twoCellAnchor>
    <xdr:from>
      <xdr:col>40</xdr:col>
      <xdr:colOff>94456</xdr:colOff>
      <xdr:row>1</xdr:row>
      <xdr:rowOff>19048</xdr:rowOff>
    </xdr:from>
    <xdr:to>
      <xdr:col>46</xdr:col>
      <xdr:colOff>317500</xdr:colOff>
      <xdr:row>4</xdr:row>
      <xdr:rowOff>88900</xdr:rowOff>
    </xdr:to>
    <xdr:sp macro="" textlink="">
      <xdr:nvSpPr>
        <xdr:cNvPr id="3" name="テキスト ボックス 2"/>
        <xdr:cNvSpPr txBox="1"/>
      </xdr:nvSpPr>
      <xdr:spPr>
        <a:xfrm>
          <a:off x="8524081" y="285748"/>
          <a:ext cx="2451894" cy="869952"/>
        </a:xfrm>
        <a:prstGeom prst="rect">
          <a:avLst/>
        </a:prstGeom>
        <a:solidFill>
          <a:schemeClr val="bg1"/>
        </a:solidFill>
        <a:ln w="762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400" b="1"/>
            <a:t>　　　　　　</a:t>
          </a:r>
          <a:endParaRPr kumimoji="1" lang="en-US" altLang="ja-JP" sz="1400" b="1"/>
        </a:p>
        <a:p>
          <a:pPr>
            <a:lnSpc>
              <a:spcPts val="1200"/>
            </a:lnSpc>
          </a:pPr>
          <a:r>
            <a:rPr kumimoji="1" lang="ja-JP" altLang="en-US" sz="1400" b="1"/>
            <a:t>　　　　　入力項目</a:t>
          </a:r>
          <a:endParaRPr kumimoji="1" lang="en-US" altLang="ja-JP" sz="1400" b="1"/>
        </a:p>
        <a:p>
          <a:pPr>
            <a:lnSpc>
              <a:spcPts val="1200"/>
            </a:lnSpc>
          </a:pPr>
          <a:endParaRPr kumimoji="1" lang="en-US" altLang="ja-JP" sz="1400" b="1"/>
        </a:p>
        <a:p>
          <a:pPr>
            <a:lnSpc>
              <a:spcPts val="1200"/>
            </a:lnSpc>
          </a:pPr>
          <a:r>
            <a:rPr kumimoji="1" lang="ja-JP" altLang="en-US" sz="1400" b="1"/>
            <a:t>　　　　　プルダウン選択</a:t>
          </a:r>
          <a:endParaRPr kumimoji="1" lang="en-US" altLang="ja-JP" sz="1400" b="1"/>
        </a:p>
        <a:p>
          <a:pPr>
            <a:lnSpc>
              <a:spcPts val="1200"/>
            </a:lnSpc>
          </a:pPr>
          <a:endParaRPr kumimoji="1" lang="en-US" altLang="ja-JP" sz="1400" b="1"/>
        </a:p>
        <a:p>
          <a:pPr>
            <a:lnSpc>
              <a:spcPts val="1200"/>
            </a:lnSpc>
          </a:pPr>
          <a:r>
            <a:rPr kumimoji="1" lang="ja-JP" altLang="en-US" sz="1400" b="1"/>
            <a:t>　　　　　</a:t>
          </a:r>
          <a:endParaRPr kumimoji="1" lang="en-US" altLang="ja-JP" sz="1400" b="1"/>
        </a:p>
        <a:p>
          <a:pPr>
            <a:lnSpc>
              <a:spcPts val="1200"/>
            </a:lnSpc>
          </a:pPr>
          <a:r>
            <a:rPr kumimoji="1" lang="ja-JP" altLang="en-US" sz="1400" b="1"/>
            <a:t>　　　　　</a:t>
          </a:r>
          <a:endParaRPr kumimoji="1" lang="en-US" altLang="ja-JP" sz="1400" b="1"/>
        </a:p>
      </xdr:txBody>
    </xdr:sp>
    <xdr:clientData/>
  </xdr:twoCellAnchor>
  <xdr:twoCellAnchor>
    <xdr:from>
      <xdr:col>40</xdr:col>
      <xdr:colOff>222250</xdr:colOff>
      <xdr:row>1</xdr:row>
      <xdr:rowOff>139700</xdr:rowOff>
    </xdr:from>
    <xdr:to>
      <xdr:col>41</xdr:col>
      <xdr:colOff>330200</xdr:colOff>
      <xdr:row>2</xdr:row>
      <xdr:rowOff>114300</xdr:rowOff>
    </xdr:to>
    <xdr:sp macro="" textlink="">
      <xdr:nvSpPr>
        <xdr:cNvPr id="4" name="テキスト ボックス 3"/>
        <xdr:cNvSpPr txBox="1"/>
      </xdr:nvSpPr>
      <xdr:spPr>
        <a:xfrm>
          <a:off x="8651875" y="406400"/>
          <a:ext cx="479425" cy="241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40</xdr:col>
      <xdr:colOff>222250</xdr:colOff>
      <xdr:row>2</xdr:row>
      <xdr:rowOff>177800</xdr:rowOff>
    </xdr:from>
    <xdr:to>
      <xdr:col>41</xdr:col>
      <xdr:colOff>330200</xdr:colOff>
      <xdr:row>3</xdr:row>
      <xdr:rowOff>152400</xdr:rowOff>
    </xdr:to>
    <xdr:sp macro="" textlink="">
      <xdr:nvSpPr>
        <xdr:cNvPr id="5" name="テキスト ボックス 4"/>
        <xdr:cNvSpPr txBox="1"/>
      </xdr:nvSpPr>
      <xdr:spPr>
        <a:xfrm>
          <a:off x="8651875" y="711200"/>
          <a:ext cx="479425" cy="241300"/>
        </a:xfrm>
        <a:prstGeom prst="rect">
          <a:avLst/>
        </a:prstGeom>
        <a:solidFill>
          <a:srgbClr val="AFFFA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76200</xdr:colOff>
      <xdr:row>7</xdr:row>
      <xdr:rowOff>0</xdr:rowOff>
    </xdr:from>
    <xdr:to>
      <xdr:col>44</xdr:col>
      <xdr:colOff>42650</xdr:colOff>
      <xdr:row>13</xdr:row>
      <xdr:rowOff>123826</xdr:rowOff>
    </xdr:to>
    <xdr:grpSp>
      <xdr:nvGrpSpPr>
        <xdr:cNvPr id="2" name="グループ化 1">
          <a:extLst>
            <a:ext uri="{FF2B5EF4-FFF2-40B4-BE49-F238E27FC236}">
              <a16:creationId xmlns=""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3" name="正方形/長方形 2">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4" name="正方形/長方形 3">
            <a:extLst>
              <a:ext uri="{FF2B5EF4-FFF2-40B4-BE49-F238E27FC236}">
                <a16:creationId xmlns=""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114300</xdr:colOff>
      <xdr:row>60</xdr:row>
      <xdr:rowOff>209550</xdr:rowOff>
    </xdr:from>
    <xdr:to>
      <xdr:col>16</xdr:col>
      <xdr:colOff>34290</xdr:colOff>
      <xdr:row>61</xdr:row>
      <xdr:rowOff>142875</xdr:rowOff>
    </xdr:to>
    <xdr:sp macro="" textlink="">
      <xdr:nvSpPr>
        <xdr:cNvPr id="5" name="テキスト ボックス 4">
          <a:extLst>
            <a:ext uri="{FF2B5EF4-FFF2-40B4-BE49-F238E27FC236}">
              <a16:creationId xmlns="" xmlns:a16="http://schemas.microsoft.com/office/drawing/2014/main" id="{00000000-0008-0000-0000-00000E000000}"/>
            </a:ext>
          </a:extLst>
        </xdr:cNvPr>
        <xdr:cNvSpPr txBox="1"/>
      </xdr:nvSpPr>
      <xdr:spPr>
        <a:xfrm>
          <a:off x="2686050" y="13411200"/>
          <a:ext cx="491490"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13</xdr:col>
      <xdr:colOff>114300</xdr:colOff>
      <xdr:row>73</xdr:row>
      <xdr:rowOff>209550</xdr:rowOff>
    </xdr:from>
    <xdr:to>
      <xdr:col>16</xdr:col>
      <xdr:colOff>34290</xdr:colOff>
      <xdr:row>74</xdr:row>
      <xdr:rowOff>142875</xdr:rowOff>
    </xdr:to>
    <xdr:sp macro="" textlink="">
      <xdr:nvSpPr>
        <xdr:cNvPr id="6" name="テキスト ボックス 5">
          <a:extLst>
            <a:ext uri="{FF2B5EF4-FFF2-40B4-BE49-F238E27FC236}">
              <a16:creationId xmlns="" xmlns:a16="http://schemas.microsoft.com/office/drawing/2014/main" id="{00000000-0008-0000-0000-00000E000000}"/>
            </a:ext>
          </a:extLst>
        </xdr:cNvPr>
        <xdr:cNvSpPr txBox="1"/>
      </xdr:nvSpPr>
      <xdr:spPr>
        <a:xfrm>
          <a:off x="2686050" y="16202025"/>
          <a:ext cx="4914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8;&#24180;&#24230;\&#9734;&#21578;&#31034;&#12539;&#36890;&#30693;&#25913;&#27491;\02_&#20966;&#36935;&#25913;&#21892;&#21152;&#31639;&#12398;&#27096;&#24335;&#32113;&#21512;\&#20966;&#36935;&#25913;&#21892;&#21152;&#31639;&#31561;&#32113;&#21512;&#27096;&#24335;_&#23455;&#32318;&#65288;&#26696;&#65289;_02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サービス名一覧"/>
    </sheetNames>
    <sheetDataSet>
      <sheetData sheetId="0"/>
      <sheetData sheetId="1"/>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 val="数式用"/>
      <sheetName val="加算様式1-1 "/>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基本データ"/>
      <sheetName val="kyuuyohyou"/>
      <sheetName val="職務手当"/>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C5" sqref="C5"/>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1049" t="s">
        <v>363</v>
      </c>
      <c r="B1" s="1049"/>
      <c r="C1" s="1049"/>
      <c r="D1" s="1049"/>
      <c r="E1" s="1049"/>
      <c r="F1" s="1049"/>
    </row>
    <row r="2" spans="1:6" ht="30" customHeight="1" thickTop="1">
      <c r="A2" s="1050" t="s">
        <v>364</v>
      </c>
      <c r="B2" s="1050"/>
      <c r="C2" s="1050"/>
      <c r="D2" s="1050"/>
      <c r="E2" s="1050"/>
      <c r="F2" s="1050"/>
    </row>
    <row r="3" spans="1:6" s="21" customFormat="1" ht="8.1" customHeight="1">
      <c r="A3" s="1051"/>
      <c r="B3" s="1051"/>
      <c r="C3" s="1051"/>
      <c r="D3" s="1051"/>
      <c r="E3" s="39"/>
    </row>
    <row r="4" spans="1:6" s="23" customFormat="1" ht="30" customHeight="1">
      <c r="A4" s="22" t="s">
        <v>220</v>
      </c>
      <c r="B4" s="22" t="s">
        <v>160</v>
      </c>
      <c r="C4" s="40" t="s">
        <v>279</v>
      </c>
      <c r="D4" s="1052" t="s">
        <v>161</v>
      </c>
      <c r="E4" s="1053"/>
      <c r="F4" s="22" t="s">
        <v>459</v>
      </c>
    </row>
    <row r="5" spans="1:6" ht="39.950000000000003" customHeight="1">
      <c r="A5" s="41" t="s">
        <v>221</v>
      </c>
      <c r="B5" s="534">
        <v>1</v>
      </c>
      <c r="C5" s="534" t="s">
        <v>162</v>
      </c>
      <c r="D5" s="1054" t="s">
        <v>163</v>
      </c>
      <c r="E5" s="1055"/>
      <c r="F5" s="24" t="s">
        <v>164</v>
      </c>
    </row>
    <row r="6" spans="1:6" ht="73.5" customHeight="1">
      <c r="A6" s="42" t="s">
        <v>165</v>
      </c>
      <c r="B6" s="24">
        <v>1</v>
      </c>
      <c r="C6" s="486" t="s">
        <v>9</v>
      </c>
      <c r="D6" s="1044" t="s">
        <v>166</v>
      </c>
      <c r="E6" s="1045"/>
      <c r="F6" s="36" t="s">
        <v>164</v>
      </c>
    </row>
    <row r="7" spans="1:6" ht="73.5" customHeight="1">
      <c r="A7" s="42" t="s">
        <v>167</v>
      </c>
      <c r="B7" s="24">
        <v>1</v>
      </c>
      <c r="C7" s="486" t="s">
        <v>18</v>
      </c>
      <c r="D7" s="1044" t="s">
        <v>168</v>
      </c>
      <c r="E7" s="1045"/>
      <c r="F7" s="25" t="s">
        <v>169</v>
      </c>
    </row>
    <row r="8" spans="1:6" ht="73.5" customHeight="1">
      <c r="A8" s="42" t="s">
        <v>206</v>
      </c>
      <c r="B8" s="24">
        <v>1</v>
      </c>
      <c r="C8" s="486" t="s">
        <v>10</v>
      </c>
      <c r="D8" s="1044" t="s">
        <v>365</v>
      </c>
      <c r="E8" s="1045"/>
      <c r="F8" s="25" t="s">
        <v>169</v>
      </c>
    </row>
    <row r="9" spans="1:6" ht="73.5" customHeight="1">
      <c r="A9" s="42" t="s">
        <v>170</v>
      </c>
      <c r="B9" s="24">
        <v>1</v>
      </c>
      <c r="C9" s="486" t="s">
        <v>10</v>
      </c>
      <c r="D9" s="1044" t="s">
        <v>366</v>
      </c>
      <c r="E9" s="1045"/>
      <c r="F9" s="25" t="s">
        <v>169</v>
      </c>
    </row>
    <row r="10" spans="1:6" ht="73.5" customHeight="1">
      <c r="A10" s="537" t="s">
        <v>367</v>
      </c>
      <c r="B10" s="36">
        <v>1</v>
      </c>
      <c r="C10" s="486" t="s">
        <v>10</v>
      </c>
      <c r="D10" s="1046" t="s">
        <v>368</v>
      </c>
      <c r="E10" s="1047"/>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1048" t="s">
        <v>171</v>
      </c>
      <c r="B18" s="1048"/>
      <c r="C18" s="1048"/>
      <c r="D18" s="1048"/>
      <c r="E18" s="533"/>
    </row>
    <row r="19" spans="1:6" ht="8.1" customHeight="1">
      <c r="A19" s="480"/>
      <c r="B19" s="29"/>
    </row>
    <row r="20" spans="1:6" ht="14.25" customHeight="1">
      <c r="A20" s="480"/>
      <c r="B20" s="29"/>
    </row>
    <row r="21" spans="1:6" ht="17.25" customHeight="1">
      <c r="A21" s="480"/>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11" t="s">
        <v>297</v>
      </c>
      <c r="B33" s="29"/>
    </row>
    <row r="34" spans="1:3" ht="20.100000000000001" customHeight="1">
      <c r="A34" s="511" t="s">
        <v>298</v>
      </c>
      <c r="B34" s="29"/>
    </row>
    <row r="35" spans="1:3" ht="20.100000000000001" customHeight="1">
      <c r="A35" s="511" t="s">
        <v>372</v>
      </c>
      <c r="B35" s="29"/>
    </row>
    <row r="36" spans="1:3" ht="20.100000000000001" customHeight="1">
      <c r="A36" s="511" t="s">
        <v>373</v>
      </c>
      <c r="B36" s="34"/>
      <c r="C36" s="33"/>
    </row>
    <row r="37" spans="1:3" ht="20.100000000000001" customHeight="1">
      <c r="A37" s="511" t="s">
        <v>299</v>
      </c>
      <c r="B37" s="29"/>
    </row>
    <row r="38" spans="1:3" ht="20.25" customHeight="1">
      <c r="A38" s="538"/>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9"/>
  <pageMargins left="0.70866141732283472" right="0.70866141732283472" top="0.74803149606299213" bottom="0.15748031496062992" header="0.31496062992125984" footer="0.31496062992125984"/>
  <pageSetup paperSize="9" scale="6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B59"/>
  <sheetViews>
    <sheetView view="pageBreakPreview" zoomScaleNormal="100" zoomScaleSheetLayoutView="100" workbookViewId="0">
      <selection activeCell="K14" sqref="K14:AM14"/>
    </sheetView>
  </sheetViews>
  <sheetFormatPr defaultColWidth="9" defaultRowHeight="14.25"/>
  <cols>
    <col min="1" max="1" width="5.875" style="826" customWidth="1"/>
    <col min="2" max="2" width="2.625" style="827" customWidth="1"/>
    <col min="3" max="37" width="2.625" style="826" customWidth="1"/>
    <col min="38" max="39" width="3.625" style="826" customWidth="1"/>
    <col min="40" max="40" width="3" style="826" customWidth="1"/>
    <col min="41" max="49" width="4.875" style="826" customWidth="1"/>
    <col min="50" max="16384" width="9" style="826"/>
  </cols>
  <sheetData>
    <row r="1" spans="2:54" ht="21.2" customHeight="1">
      <c r="B1" s="1899" t="s">
        <v>553</v>
      </c>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c r="AB1" s="1900"/>
      <c r="AC1" s="1900"/>
      <c r="AD1" s="1900"/>
      <c r="AE1" s="1900"/>
      <c r="AF1" s="1900"/>
      <c r="AG1" s="1900"/>
      <c r="AH1" s="1900"/>
      <c r="AI1" s="1900"/>
      <c r="AJ1" s="1900"/>
      <c r="AK1" s="1900"/>
      <c r="AL1" s="1900"/>
      <c r="AM1" s="1900"/>
    </row>
    <row r="2" spans="2:54" ht="21.2" customHeight="1">
      <c r="B2" s="1901" t="s">
        <v>554</v>
      </c>
      <c r="C2" s="1901"/>
      <c r="D2" s="1901"/>
      <c r="E2" s="1901"/>
      <c r="F2" s="1901"/>
      <c r="G2" s="1901"/>
      <c r="H2" s="1901"/>
      <c r="I2" s="1901"/>
      <c r="J2" s="1901"/>
      <c r="K2" s="1901"/>
      <c r="L2" s="1901"/>
      <c r="M2" s="1901"/>
      <c r="N2" s="1901"/>
      <c r="O2" s="1901"/>
      <c r="P2" s="1901"/>
      <c r="Q2" s="1901"/>
      <c r="R2" s="1901"/>
      <c r="S2" s="1901"/>
      <c r="T2" s="1901"/>
      <c r="U2" s="1901"/>
      <c r="V2" s="1901"/>
      <c r="W2" s="1901"/>
      <c r="X2" s="1901"/>
      <c r="Y2" s="1901"/>
      <c r="Z2" s="1901"/>
      <c r="AA2" s="1901"/>
      <c r="AB2" s="1901"/>
      <c r="AC2" s="1901"/>
      <c r="AD2" s="1901"/>
      <c r="AE2" s="1901"/>
      <c r="AF2" s="1901"/>
      <c r="AG2" s="1901"/>
      <c r="AH2" s="1901"/>
      <c r="AI2" s="1901"/>
      <c r="AJ2" s="1901"/>
      <c r="AK2" s="1901"/>
      <c r="AL2" s="1901"/>
      <c r="AM2" s="1901"/>
    </row>
    <row r="3" spans="2:54" ht="21.2" customHeight="1"/>
    <row r="4" spans="2:54" ht="21.2" customHeight="1">
      <c r="AB4" s="1902" t="s">
        <v>17</v>
      </c>
      <c r="AC4" s="1902"/>
      <c r="AD4" s="1903"/>
      <c r="AE4" s="1903"/>
      <c r="AF4" s="828" t="s">
        <v>5</v>
      </c>
      <c r="AG4" s="1904"/>
      <c r="AH4" s="1904"/>
      <c r="AI4" s="828" t="s">
        <v>14</v>
      </c>
      <c r="AJ4" s="1904"/>
      <c r="AK4" s="1904"/>
      <c r="AL4" s="826" t="s">
        <v>555</v>
      </c>
    </row>
    <row r="5" spans="2:54" ht="21.2" customHeight="1"/>
    <row r="6" spans="2:54" ht="21.2" customHeight="1">
      <c r="C6" s="1892" t="s">
        <v>556</v>
      </c>
      <c r="D6" s="1892"/>
      <c r="E6" s="1892"/>
      <c r="F6" s="1892"/>
      <c r="G6" s="1892"/>
      <c r="H6" s="1892"/>
      <c r="I6" s="1892"/>
      <c r="J6" s="1892"/>
      <c r="K6" s="829"/>
      <c r="L6" s="826" t="s">
        <v>557</v>
      </c>
    </row>
    <row r="7" spans="2:54" ht="21.2" customHeight="1"/>
    <row r="8" spans="2:54" ht="21.2" customHeight="1">
      <c r="U8" s="826" t="s">
        <v>558</v>
      </c>
      <c r="W8" s="830"/>
      <c r="X8" s="830"/>
      <c r="Y8" s="1893"/>
      <c r="Z8" s="1893"/>
      <c r="AA8" s="1893"/>
      <c r="AB8" s="1893"/>
      <c r="AC8" s="1893"/>
      <c r="AD8" s="1893"/>
      <c r="AE8" s="1893"/>
      <c r="AF8" s="1893"/>
      <c r="AG8" s="1893"/>
      <c r="AH8" s="1893"/>
      <c r="AI8" s="1893"/>
      <c r="AJ8" s="1893"/>
    </row>
    <row r="9" spans="2:54" ht="21.2" customHeight="1">
      <c r="R9" s="826" t="s">
        <v>559</v>
      </c>
      <c r="U9" s="826" t="s">
        <v>560</v>
      </c>
      <c r="W9" s="830"/>
      <c r="X9" s="830"/>
      <c r="Y9" s="1893"/>
      <c r="Z9" s="1893"/>
      <c r="AA9" s="1893"/>
      <c r="AB9" s="1893"/>
      <c r="AC9" s="1893"/>
      <c r="AD9" s="1893"/>
      <c r="AE9" s="1893"/>
      <c r="AF9" s="1893"/>
      <c r="AG9" s="1893"/>
      <c r="AH9" s="1893"/>
      <c r="AI9" s="1893"/>
      <c r="AJ9" s="1893"/>
    </row>
    <row r="10" spans="2:54" ht="21.2" customHeight="1">
      <c r="U10" s="826" t="s">
        <v>561</v>
      </c>
      <c r="W10" s="831"/>
      <c r="X10" s="831"/>
      <c r="Y10" s="1893"/>
      <c r="Z10" s="1893"/>
      <c r="AA10" s="1893"/>
      <c r="AB10" s="1893"/>
      <c r="AC10" s="1893"/>
      <c r="AD10" s="1893"/>
      <c r="AE10" s="1893"/>
      <c r="AF10" s="1893"/>
      <c r="AG10" s="1893"/>
      <c r="AH10" s="1893"/>
      <c r="AI10" s="1893"/>
      <c r="AJ10" s="1893"/>
    </row>
    <row r="11" spans="2:54" ht="21.2" customHeight="1">
      <c r="B11" s="832"/>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Z11" s="833"/>
      <c r="BA11" s="834"/>
      <c r="BB11" s="835"/>
    </row>
    <row r="12" spans="2:54" ht="21.2" customHeight="1" thickBot="1">
      <c r="B12" s="830" t="s">
        <v>562</v>
      </c>
      <c r="C12" s="836"/>
      <c r="D12" s="836"/>
      <c r="E12" s="836"/>
      <c r="F12" s="836"/>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c r="AD12" s="836"/>
      <c r="AE12" s="836"/>
      <c r="AF12" s="836"/>
      <c r="AG12" s="836"/>
      <c r="AH12" s="836"/>
      <c r="AI12" s="836"/>
      <c r="AZ12" s="833"/>
      <c r="BA12" s="834"/>
      <c r="BB12" s="835"/>
    </row>
    <row r="13" spans="2:54" ht="35.25" customHeight="1">
      <c r="B13" s="1894" t="s">
        <v>563</v>
      </c>
      <c r="C13" s="1895"/>
      <c r="D13" s="1895"/>
      <c r="E13" s="1895"/>
      <c r="F13" s="1895"/>
      <c r="G13" s="1895"/>
      <c r="H13" s="1895"/>
      <c r="I13" s="1895"/>
      <c r="J13" s="1896"/>
      <c r="K13" s="1897"/>
      <c r="L13" s="1897"/>
      <c r="M13" s="1897"/>
      <c r="N13" s="1897"/>
      <c r="O13" s="1897"/>
      <c r="P13" s="1897"/>
      <c r="Q13" s="1897"/>
      <c r="R13" s="1897"/>
      <c r="S13" s="1897"/>
      <c r="T13" s="1897"/>
      <c r="U13" s="1897"/>
      <c r="V13" s="1897"/>
      <c r="W13" s="1897"/>
      <c r="X13" s="1897"/>
      <c r="Y13" s="1897"/>
      <c r="Z13" s="1897"/>
      <c r="AA13" s="1897"/>
      <c r="AB13" s="1897"/>
      <c r="AC13" s="1897"/>
      <c r="AD13" s="1897"/>
      <c r="AE13" s="1897"/>
      <c r="AF13" s="1897"/>
      <c r="AG13" s="1897"/>
      <c r="AH13" s="1897"/>
      <c r="AI13" s="1897"/>
      <c r="AJ13" s="1897"/>
      <c r="AK13" s="1897"/>
      <c r="AL13" s="1897"/>
      <c r="AM13" s="1898"/>
      <c r="AZ13" s="833"/>
      <c r="BA13" s="834"/>
      <c r="BB13" s="835"/>
    </row>
    <row r="14" spans="2:54" s="837" customFormat="1" ht="36" customHeight="1">
      <c r="B14" s="1877" t="s">
        <v>564</v>
      </c>
      <c r="C14" s="1878"/>
      <c r="D14" s="1878"/>
      <c r="E14" s="1878"/>
      <c r="F14" s="1878"/>
      <c r="G14" s="1878"/>
      <c r="H14" s="1878"/>
      <c r="I14" s="1878"/>
      <c r="J14" s="1879"/>
      <c r="K14" s="1880"/>
      <c r="L14" s="1881"/>
      <c r="M14" s="1881"/>
      <c r="N14" s="1881"/>
      <c r="O14" s="1881"/>
      <c r="P14" s="1881"/>
      <c r="Q14" s="1881"/>
      <c r="R14" s="1881"/>
      <c r="S14" s="1881"/>
      <c r="T14" s="1881"/>
      <c r="U14" s="1881"/>
      <c r="V14" s="1881"/>
      <c r="W14" s="1881"/>
      <c r="X14" s="1881"/>
      <c r="Y14" s="1881"/>
      <c r="Z14" s="1881"/>
      <c r="AA14" s="1881"/>
      <c r="AB14" s="1881"/>
      <c r="AC14" s="1881"/>
      <c r="AD14" s="1881"/>
      <c r="AE14" s="1881"/>
      <c r="AF14" s="1881"/>
      <c r="AG14" s="1881"/>
      <c r="AH14" s="1881"/>
      <c r="AI14" s="1881"/>
      <c r="AJ14" s="1881"/>
      <c r="AK14" s="1881"/>
      <c r="AL14" s="1881"/>
      <c r="AM14" s="1882"/>
      <c r="AZ14" s="838"/>
      <c r="BA14" s="834"/>
      <c r="BB14" s="835"/>
    </row>
    <row r="15" spans="2:54" ht="21.2" customHeight="1">
      <c r="B15" s="1863" t="s">
        <v>565</v>
      </c>
      <c r="C15" s="1864"/>
      <c r="D15" s="1864"/>
      <c r="E15" s="1864"/>
      <c r="F15" s="1864"/>
      <c r="G15" s="1864"/>
      <c r="H15" s="1864"/>
      <c r="I15" s="1864"/>
      <c r="J15" s="1865"/>
      <c r="K15" s="1839" t="s">
        <v>566</v>
      </c>
      <c r="L15" s="1836"/>
      <c r="M15" s="1836"/>
      <c r="N15" s="1836"/>
      <c r="O15" s="1836"/>
      <c r="P15" s="1836"/>
      <c r="Q15" s="1886"/>
      <c r="R15" s="1887"/>
      <c r="S15" s="1887"/>
      <c r="T15" s="839" t="s">
        <v>162</v>
      </c>
      <c r="U15" s="1888"/>
      <c r="V15" s="1888"/>
      <c r="W15" s="1888"/>
      <c r="X15" s="1889"/>
      <c r="Y15" s="1844"/>
      <c r="Z15" s="1844"/>
      <c r="AA15" s="1844"/>
      <c r="AB15" s="1844"/>
      <c r="AC15" s="1844"/>
      <c r="AD15" s="1844"/>
      <c r="AE15" s="1844"/>
      <c r="AF15" s="1844"/>
      <c r="AG15" s="1844"/>
      <c r="AH15" s="1844"/>
      <c r="AI15" s="1844"/>
      <c r="AJ15" s="1844"/>
      <c r="AK15" s="1844"/>
      <c r="AL15" s="1844"/>
      <c r="AM15" s="1846"/>
      <c r="AZ15" s="838"/>
      <c r="BA15" s="834"/>
      <c r="BB15" s="835"/>
    </row>
    <row r="16" spans="2:54" ht="21.95" customHeight="1">
      <c r="B16" s="1883"/>
      <c r="C16" s="1884"/>
      <c r="D16" s="1884"/>
      <c r="E16" s="1884"/>
      <c r="F16" s="1884"/>
      <c r="G16" s="1884"/>
      <c r="H16" s="1884"/>
      <c r="I16" s="1884"/>
      <c r="J16" s="1885"/>
      <c r="K16" s="1839" t="s">
        <v>567</v>
      </c>
      <c r="L16" s="1836"/>
      <c r="M16" s="1836"/>
      <c r="N16" s="1836"/>
      <c r="O16" s="1836"/>
      <c r="P16" s="1836"/>
      <c r="Q16" s="1793"/>
      <c r="R16" s="1794"/>
      <c r="S16" s="1794"/>
      <c r="T16" s="1794"/>
      <c r="U16" s="1794"/>
      <c r="V16" s="1890"/>
      <c r="W16" s="1890"/>
      <c r="X16" s="1890"/>
      <c r="Y16" s="1890"/>
      <c r="Z16" s="1890"/>
      <c r="AA16" s="1890"/>
      <c r="AB16" s="1890"/>
      <c r="AC16" s="1890"/>
      <c r="AD16" s="1890"/>
      <c r="AE16" s="1890"/>
      <c r="AF16" s="1890"/>
      <c r="AG16" s="1890"/>
      <c r="AH16" s="1890"/>
      <c r="AI16" s="1890"/>
      <c r="AJ16" s="1890"/>
      <c r="AK16" s="1890"/>
      <c r="AL16" s="1890"/>
      <c r="AM16" s="1891"/>
      <c r="AZ16" s="838"/>
      <c r="BA16" s="834"/>
      <c r="BB16" s="835"/>
    </row>
    <row r="17" spans="2:54" ht="21.2" customHeight="1">
      <c r="B17" s="1863" t="s">
        <v>569</v>
      </c>
      <c r="C17" s="1864"/>
      <c r="D17" s="1864"/>
      <c r="E17" s="1864"/>
      <c r="F17" s="1864"/>
      <c r="G17" s="1864"/>
      <c r="H17" s="1864"/>
      <c r="I17" s="1864"/>
      <c r="J17" s="1865"/>
      <c r="K17" s="1869" t="s">
        <v>570</v>
      </c>
      <c r="L17" s="1869"/>
      <c r="M17" s="1869"/>
      <c r="N17" s="1869"/>
      <c r="O17" s="1869"/>
      <c r="P17" s="1870"/>
      <c r="Q17" s="1870"/>
      <c r="R17" s="1870"/>
      <c r="S17" s="1870"/>
      <c r="T17" s="1870"/>
      <c r="U17" s="1870"/>
      <c r="V17" s="1870"/>
      <c r="W17" s="1870"/>
      <c r="X17" s="1870"/>
      <c r="Y17" s="1869" t="s">
        <v>571</v>
      </c>
      <c r="Z17" s="1869"/>
      <c r="AA17" s="1869"/>
      <c r="AB17" s="1869"/>
      <c r="AC17" s="1869"/>
      <c r="AD17" s="1870"/>
      <c r="AE17" s="1870"/>
      <c r="AF17" s="1870"/>
      <c r="AG17" s="1870"/>
      <c r="AH17" s="1870"/>
      <c r="AI17" s="1870"/>
      <c r="AJ17" s="1870"/>
      <c r="AK17" s="1870"/>
      <c r="AL17" s="1870"/>
      <c r="AM17" s="1871"/>
      <c r="AZ17" s="838"/>
      <c r="BA17" s="834"/>
      <c r="BB17" s="835"/>
    </row>
    <row r="18" spans="2:54" ht="21.2" customHeight="1" thickBot="1">
      <c r="B18" s="1866"/>
      <c r="C18" s="1867"/>
      <c r="D18" s="1867"/>
      <c r="E18" s="1867"/>
      <c r="F18" s="1867"/>
      <c r="G18" s="1867"/>
      <c r="H18" s="1867"/>
      <c r="I18" s="1867"/>
      <c r="J18" s="1868"/>
      <c r="K18" s="1872" t="s">
        <v>572</v>
      </c>
      <c r="L18" s="1873"/>
      <c r="M18" s="1873"/>
      <c r="N18" s="1873"/>
      <c r="O18" s="1873"/>
      <c r="P18" s="1873"/>
      <c r="Q18" s="1873"/>
      <c r="R18" s="1873"/>
      <c r="S18" s="1873"/>
      <c r="T18" s="1874"/>
      <c r="U18" s="1875"/>
      <c r="V18" s="1875"/>
      <c r="W18" s="1875"/>
      <c r="X18" s="1875"/>
      <c r="Y18" s="1875"/>
      <c r="Z18" s="1875"/>
      <c r="AA18" s="1875"/>
      <c r="AB18" s="1875"/>
      <c r="AC18" s="1875"/>
      <c r="AD18" s="1875"/>
      <c r="AE18" s="1875"/>
      <c r="AF18" s="1875"/>
      <c r="AG18" s="1875"/>
      <c r="AH18" s="1875"/>
      <c r="AI18" s="1875"/>
      <c r="AJ18" s="1875"/>
      <c r="AK18" s="1875"/>
      <c r="AL18" s="1875"/>
      <c r="AM18" s="1876"/>
      <c r="AZ18" s="838"/>
      <c r="BA18" s="834"/>
      <c r="BB18" s="835"/>
    </row>
    <row r="19" spans="2:54" ht="21.2" customHeight="1" thickBot="1">
      <c r="B19" s="840"/>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Z19" s="838"/>
      <c r="BA19" s="834"/>
      <c r="BB19" s="835"/>
    </row>
    <row r="20" spans="2:54" ht="21.2" customHeight="1">
      <c r="B20" s="1825" t="s">
        <v>573</v>
      </c>
      <c r="C20" s="1828" t="s">
        <v>574</v>
      </c>
      <c r="D20" s="1828"/>
      <c r="E20" s="1828"/>
      <c r="F20" s="1828"/>
      <c r="G20" s="1828"/>
      <c r="H20" s="1828"/>
      <c r="I20" s="1828"/>
      <c r="J20" s="1828"/>
      <c r="K20" s="1828"/>
      <c r="L20" s="1830" t="s">
        <v>575</v>
      </c>
      <c r="M20" s="1831"/>
      <c r="N20" s="1834" t="s">
        <v>576</v>
      </c>
      <c r="O20" s="1834"/>
      <c r="P20" s="1834"/>
      <c r="Q20" s="1834"/>
      <c r="R20" s="1834"/>
      <c r="S20" s="1834"/>
      <c r="T20" s="1835"/>
      <c r="U20" s="1838" t="s">
        <v>577</v>
      </c>
      <c r="V20" s="1834"/>
      <c r="W20" s="1834"/>
      <c r="X20" s="1834"/>
      <c r="Y20" s="1835"/>
      <c r="Z20" s="1840" t="s">
        <v>578</v>
      </c>
      <c r="AA20" s="1841"/>
      <c r="AB20" s="1841"/>
      <c r="AC20" s="1841"/>
      <c r="AD20" s="1841"/>
      <c r="AE20" s="1841"/>
      <c r="AF20" s="1841"/>
      <c r="AG20" s="1841"/>
      <c r="AH20" s="1841"/>
      <c r="AI20" s="1841"/>
      <c r="AJ20" s="1841"/>
      <c r="AK20" s="1841"/>
      <c r="AL20" s="1841"/>
      <c r="AM20" s="1842"/>
      <c r="AZ20" s="838"/>
      <c r="BA20" s="834"/>
      <c r="BB20" s="835"/>
    </row>
    <row r="21" spans="2:54" ht="21.2" customHeight="1">
      <c r="B21" s="1826"/>
      <c r="C21" s="1829"/>
      <c r="D21" s="1829"/>
      <c r="E21" s="1829"/>
      <c r="F21" s="1829"/>
      <c r="G21" s="1829"/>
      <c r="H21" s="1829"/>
      <c r="I21" s="1829"/>
      <c r="J21" s="1829"/>
      <c r="K21" s="1829"/>
      <c r="L21" s="1832"/>
      <c r="M21" s="1833"/>
      <c r="N21" s="1836"/>
      <c r="O21" s="1836"/>
      <c r="P21" s="1836"/>
      <c r="Q21" s="1836"/>
      <c r="R21" s="1836"/>
      <c r="S21" s="1836"/>
      <c r="T21" s="1837"/>
      <c r="U21" s="1839"/>
      <c r="V21" s="1836"/>
      <c r="W21" s="1836"/>
      <c r="X21" s="1836"/>
      <c r="Y21" s="1837"/>
      <c r="Z21" s="1843" t="s">
        <v>579</v>
      </c>
      <c r="AA21" s="1844"/>
      <c r="AB21" s="1844"/>
      <c r="AC21" s="1844"/>
      <c r="AD21" s="1844"/>
      <c r="AE21" s="1844"/>
      <c r="AF21" s="1845"/>
      <c r="AG21" s="1843" t="s">
        <v>580</v>
      </c>
      <c r="AH21" s="1844"/>
      <c r="AI21" s="1844"/>
      <c r="AJ21" s="1844"/>
      <c r="AK21" s="1844"/>
      <c r="AL21" s="1844"/>
      <c r="AM21" s="1846"/>
      <c r="AZ21" s="838"/>
      <c r="BA21" s="834"/>
      <c r="BB21" s="835"/>
    </row>
    <row r="22" spans="2:54" ht="21" customHeight="1">
      <c r="B22" s="1826"/>
      <c r="C22" s="1804" t="s">
        <v>581</v>
      </c>
      <c r="D22" s="1858" t="s">
        <v>582</v>
      </c>
      <c r="E22" s="1858"/>
      <c r="F22" s="1858"/>
      <c r="G22" s="1858"/>
      <c r="H22" s="1858"/>
      <c r="I22" s="1858"/>
      <c r="J22" s="1858"/>
      <c r="K22" s="1858"/>
      <c r="L22" s="1791" t="s">
        <v>583</v>
      </c>
      <c r="M22" s="1792"/>
      <c r="N22" s="1793" t="s">
        <v>583</v>
      </c>
      <c r="O22" s="1794"/>
      <c r="P22" s="1794"/>
      <c r="Q22" s="1794"/>
      <c r="R22" s="1794"/>
      <c r="S22" s="1794"/>
      <c r="T22" s="1795"/>
      <c r="U22" s="1862"/>
      <c r="V22" s="1797"/>
      <c r="W22" s="1797"/>
      <c r="X22" s="1797"/>
      <c r="Y22" s="1798"/>
      <c r="Z22" s="1807"/>
      <c r="AA22" s="1808"/>
      <c r="AB22" s="1808"/>
      <c r="AC22" s="1808"/>
      <c r="AD22" s="1808"/>
      <c r="AE22" s="1808"/>
      <c r="AF22" s="1809"/>
      <c r="AG22" s="1816"/>
      <c r="AH22" s="1817"/>
      <c r="AI22" s="1817"/>
      <c r="AJ22" s="1817"/>
      <c r="AK22" s="1817"/>
      <c r="AL22" s="1817"/>
      <c r="AM22" s="1818"/>
      <c r="AZ22" s="838"/>
      <c r="BA22" s="834"/>
      <c r="BB22" s="835"/>
    </row>
    <row r="23" spans="2:54" ht="21" customHeight="1">
      <c r="B23" s="1826"/>
      <c r="C23" s="1805"/>
      <c r="D23" s="1858" t="s">
        <v>584</v>
      </c>
      <c r="E23" s="1858"/>
      <c r="F23" s="1858"/>
      <c r="G23" s="1858"/>
      <c r="H23" s="1858"/>
      <c r="I23" s="1858"/>
      <c r="J23" s="1858"/>
      <c r="K23" s="1858"/>
      <c r="L23" s="1791" t="s">
        <v>583</v>
      </c>
      <c r="M23" s="1792"/>
      <c r="N23" s="1793" t="s">
        <v>583</v>
      </c>
      <c r="O23" s="1794"/>
      <c r="P23" s="1794"/>
      <c r="Q23" s="1794"/>
      <c r="R23" s="1794"/>
      <c r="S23" s="1794"/>
      <c r="T23" s="1795"/>
      <c r="U23" s="1796"/>
      <c r="V23" s="1797"/>
      <c r="W23" s="1797"/>
      <c r="X23" s="1797"/>
      <c r="Y23" s="1798"/>
      <c r="Z23" s="1810"/>
      <c r="AA23" s="1811"/>
      <c r="AB23" s="1811"/>
      <c r="AC23" s="1811"/>
      <c r="AD23" s="1811"/>
      <c r="AE23" s="1811"/>
      <c r="AF23" s="1812"/>
      <c r="AG23" s="1819"/>
      <c r="AH23" s="1820"/>
      <c r="AI23" s="1820"/>
      <c r="AJ23" s="1820"/>
      <c r="AK23" s="1820"/>
      <c r="AL23" s="1820"/>
      <c r="AM23" s="1821"/>
      <c r="AZ23" s="838"/>
      <c r="BA23" s="834"/>
      <c r="BB23" s="835"/>
    </row>
    <row r="24" spans="2:54" ht="21" customHeight="1">
      <c r="B24" s="1826"/>
      <c r="C24" s="1805"/>
      <c r="D24" s="1847" t="s">
        <v>585</v>
      </c>
      <c r="E24" s="1848"/>
      <c r="F24" s="1848"/>
      <c r="G24" s="1848"/>
      <c r="H24" s="1848"/>
      <c r="I24" s="1848"/>
      <c r="J24" s="1848"/>
      <c r="K24" s="1849"/>
      <c r="L24" s="1791" t="s">
        <v>583</v>
      </c>
      <c r="M24" s="1792"/>
      <c r="N24" s="1793" t="s">
        <v>583</v>
      </c>
      <c r="O24" s="1794"/>
      <c r="P24" s="1794"/>
      <c r="Q24" s="1794"/>
      <c r="R24" s="1794"/>
      <c r="S24" s="1794"/>
      <c r="T24" s="1795"/>
      <c r="U24" s="1859"/>
      <c r="V24" s="1860"/>
      <c r="W24" s="1860"/>
      <c r="X24" s="1860"/>
      <c r="Y24" s="1861"/>
      <c r="Z24" s="1810"/>
      <c r="AA24" s="1811"/>
      <c r="AB24" s="1811"/>
      <c r="AC24" s="1811"/>
      <c r="AD24" s="1811"/>
      <c r="AE24" s="1811"/>
      <c r="AF24" s="1812"/>
      <c r="AG24" s="1819"/>
      <c r="AH24" s="1820"/>
      <c r="AI24" s="1820"/>
      <c r="AJ24" s="1820"/>
      <c r="AK24" s="1820"/>
      <c r="AL24" s="1820"/>
      <c r="AM24" s="1821"/>
      <c r="AZ24" s="838"/>
      <c r="BA24" s="834"/>
      <c r="BB24" s="835"/>
    </row>
    <row r="25" spans="2:54" ht="21" customHeight="1">
      <c r="B25" s="1826"/>
      <c r="C25" s="1805"/>
      <c r="D25" s="1858" t="s">
        <v>586</v>
      </c>
      <c r="E25" s="1858"/>
      <c r="F25" s="1858"/>
      <c r="G25" s="1858"/>
      <c r="H25" s="1858"/>
      <c r="I25" s="1858"/>
      <c r="J25" s="1858"/>
      <c r="K25" s="1858"/>
      <c r="L25" s="1791" t="s">
        <v>583</v>
      </c>
      <c r="M25" s="1792"/>
      <c r="N25" s="1793" t="s">
        <v>583</v>
      </c>
      <c r="O25" s="1794"/>
      <c r="P25" s="1794"/>
      <c r="Q25" s="1794"/>
      <c r="R25" s="1794"/>
      <c r="S25" s="1794"/>
      <c r="T25" s="1795"/>
      <c r="U25" s="1796"/>
      <c r="V25" s="1797"/>
      <c r="W25" s="1797"/>
      <c r="X25" s="1797"/>
      <c r="Y25" s="1798"/>
      <c r="Z25" s="1810"/>
      <c r="AA25" s="1811"/>
      <c r="AB25" s="1811"/>
      <c r="AC25" s="1811"/>
      <c r="AD25" s="1811"/>
      <c r="AE25" s="1811"/>
      <c r="AF25" s="1812"/>
      <c r="AG25" s="1819"/>
      <c r="AH25" s="1820"/>
      <c r="AI25" s="1820"/>
      <c r="AJ25" s="1820"/>
      <c r="AK25" s="1820"/>
      <c r="AL25" s="1820"/>
      <c r="AM25" s="1821"/>
      <c r="AZ25" s="838"/>
      <c r="BA25" s="834"/>
      <c r="BB25" s="835"/>
    </row>
    <row r="26" spans="2:54" ht="21" customHeight="1">
      <c r="B26" s="1826"/>
      <c r="C26" s="1805"/>
      <c r="D26" s="1858" t="s">
        <v>231</v>
      </c>
      <c r="E26" s="1858"/>
      <c r="F26" s="1858"/>
      <c r="G26" s="1858"/>
      <c r="H26" s="1858"/>
      <c r="I26" s="1858"/>
      <c r="J26" s="1858"/>
      <c r="K26" s="1858"/>
      <c r="L26" s="1791" t="s">
        <v>583</v>
      </c>
      <c r="M26" s="1792"/>
      <c r="N26" s="1793" t="s">
        <v>583</v>
      </c>
      <c r="O26" s="1794"/>
      <c r="P26" s="1794"/>
      <c r="Q26" s="1794"/>
      <c r="R26" s="1794"/>
      <c r="S26" s="1794"/>
      <c r="T26" s="1795"/>
      <c r="U26" s="1796"/>
      <c r="V26" s="1797"/>
      <c r="W26" s="1797"/>
      <c r="X26" s="1797"/>
      <c r="Y26" s="1798"/>
      <c r="Z26" s="1810"/>
      <c r="AA26" s="1811"/>
      <c r="AB26" s="1811"/>
      <c r="AC26" s="1811"/>
      <c r="AD26" s="1811"/>
      <c r="AE26" s="1811"/>
      <c r="AF26" s="1812"/>
      <c r="AG26" s="1819"/>
      <c r="AH26" s="1820"/>
      <c r="AI26" s="1820"/>
      <c r="AJ26" s="1820"/>
      <c r="AK26" s="1820"/>
      <c r="AL26" s="1820"/>
      <c r="AM26" s="1821"/>
      <c r="AZ26" s="838"/>
      <c r="BA26" s="834"/>
      <c r="BB26" s="835"/>
    </row>
    <row r="27" spans="2:54" ht="21" customHeight="1">
      <c r="B27" s="1826"/>
      <c r="C27" s="1805"/>
      <c r="D27" s="1858" t="s">
        <v>233</v>
      </c>
      <c r="E27" s="1858"/>
      <c r="F27" s="1858"/>
      <c r="G27" s="1858"/>
      <c r="H27" s="1858"/>
      <c r="I27" s="1858"/>
      <c r="J27" s="1858"/>
      <c r="K27" s="1858"/>
      <c r="L27" s="1791" t="s">
        <v>583</v>
      </c>
      <c r="M27" s="1792"/>
      <c r="N27" s="1793" t="s">
        <v>583</v>
      </c>
      <c r="O27" s="1794"/>
      <c r="P27" s="1794"/>
      <c r="Q27" s="1794"/>
      <c r="R27" s="1794"/>
      <c r="S27" s="1794"/>
      <c r="T27" s="1795"/>
      <c r="U27" s="1796"/>
      <c r="V27" s="1797"/>
      <c r="W27" s="1797"/>
      <c r="X27" s="1797"/>
      <c r="Y27" s="1798"/>
      <c r="Z27" s="1810"/>
      <c r="AA27" s="1811"/>
      <c r="AB27" s="1811"/>
      <c r="AC27" s="1811"/>
      <c r="AD27" s="1811"/>
      <c r="AE27" s="1811"/>
      <c r="AF27" s="1812"/>
      <c r="AG27" s="1819"/>
      <c r="AH27" s="1820"/>
      <c r="AI27" s="1820"/>
      <c r="AJ27" s="1820"/>
      <c r="AK27" s="1820"/>
      <c r="AL27" s="1820"/>
      <c r="AM27" s="1821"/>
      <c r="AZ27" s="838"/>
      <c r="BA27" s="834"/>
      <c r="BB27" s="835"/>
    </row>
    <row r="28" spans="2:54" ht="21" customHeight="1">
      <c r="B28" s="1826"/>
      <c r="C28" s="1805"/>
      <c r="D28" s="1858" t="s">
        <v>587</v>
      </c>
      <c r="E28" s="1858"/>
      <c r="F28" s="1858"/>
      <c r="G28" s="1858"/>
      <c r="H28" s="1858"/>
      <c r="I28" s="1858"/>
      <c r="J28" s="1858"/>
      <c r="K28" s="1858"/>
      <c r="L28" s="1791" t="s">
        <v>583</v>
      </c>
      <c r="M28" s="1792"/>
      <c r="N28" s="1793" t="s">
        <v>583</v>
      </c>
      <c r="O28" s="1794"/>
      <c r="P28" s="1794"/>
      <c r="Q28" s="1794"/>
      <c r="R28" s="1794"/>
      <c r="S28" s="1794"/>
      <c r="T28" s="1795"/>
      <c r="U28" s="1796"/>
      <c r="V28" s="1797"/>
      <c r="W28" s="1797"/>
      <c r="X28" s="1797"/>
      <c r="Y28" s="1798"/>
      <c r="Z28" s="1810"/>
      <c r="AA28" s="1811"/>
      <c r="AB28" s="1811"/>
      <c r="AC28" s="1811"/>
      <c r="AD28" s="1811"/>
      <c r="AE28" s="1811"/>
      <c r="AF28" s="1812"/>
      <c r="AG28" s="1819"/>
      <c r="AH28" s="1820"/>
      <c r="AI28" s="1820"/>
      <c r="AJ28" s="1820"/>
      <c r="AK28" s="1820"/>
      <c r="AL28" s="1820"/>
      <c r="AM28" s="1821"/>
      <c r="AZ28" s="838"/>
      <c r="BA28" s="834"/>
      <c r="BB28" s="835"/>
    </row>
    <row r="29" spans="2:54" ht="21" customHeight="1">
      <c r="B29" s="1826"/>
      <c r="C29" s="1805"/>
      <c r="D29" s="1858" t="s">
        <v>588</v>
      </c>
      <c r="E29" s="1858"/>
      <c r="F29" s="1858"/>
      <c r="G29" s="1858"/>
      <c r="H29" s="1858"/>
      <c r="I29" s="1858"/>
      <c r="J29" s="1858"/>
      <c r="K29" s="1858"/>
      <c r="L29" s="1850"/>
      <c r="M29" s="1851"/>
      <c r="N29" s="1852"/>
      <c r="O29" s="1853"/>
      <c r="P29" s="1853"/>
      <c r="Q29" s="1853"/>
      <c r="R29" s="1853"/>
      <c r="S29" s="1853"/>
      <c r="T29" s="1854"/>
      <c r="U29" s="1855"/>
      <c r="V29" s="1856"/>
      <c r="W29" s="1856"/>
      <c r="X29" s="1856"/>
      <c r="Y29" s="1857"/>
      <c r="Z29" s="1810"/>
      <c r="AA29" s="1811"/>
      <c r="AB29" s="1811"/>
      <c r="AC29" s="1811"/>
      <c r="AD29" s="1811"/>
      <c r="AE29" s="1811"/>
      <c r="AF29" s="1812"/>
      <c r="AG29" s="1819"/>
      <c r="AH29" s="1820"/>
      <c r="AI29" s="1820"/>
      <c r="AJ29" s="1820"/>
      <c r="AK29" s="1820"/>
      <c r="AL29" s="1820"/>
      <c r="AM29" s="1821"/>
      <c r="AZ29" s="838"/>
      <c r="BA29" s="834"/>
      <c r="BB29" s="835"/>
    </row>
    <row r="30" spans="2:54" ht="21" customHeight="1">
      <c r="B30" s="1826"/>
      <c r="C30" s="1805"/>
      <c r="D30" s="1858" t="s">
        <v>235</v>
      </c>
      <c r="E30" s="1858"/>
      <c r="F30" s="1858"/>
      <c r="G30" s="1858"/>
      <c r="H30" s="1858"/>
      <c r="I30" s="1858"/>
      <c r="J30" s="1858"/>
      <c r="K30" s="1858"/>
      <c r="L30" s="1791"/>
      <c r="M30" s="1792"/>
      <c r="N30" s="1793" t="s">
        <v>583</v>
      </c>
      <c r="O30" s="1794"/>
      <c r="P30" s="1794"/>
      <c r="Q30" s="1794"/>
      <c r="R30" s="1794"/>
      <c r="S30" s="1794"/>
      <c r="T30" s="1795"/>
      <c r="U30" s="1796"/>
      <c r="V30" s="1797"/>
      <c r="W30" s="1797"/>
      <c r="X30" s="1797"/>
      <c r="Y30" s="1798"/>
      <c r="Z30" s="1810"/>
      <c r="AA30" s="1811"/>
      <c r="AB30" s="1811"/>
      <c r="AC30" s="1811"/>
      <c r="AD30" s="1811"/>
      <c r="AE30" s="1811"/>
      <c r="AF30" s="1812"/>
      <c r="AG30" s="1819"/>
      <c r="AH30" s="1820"/>
      <c r="AI30" s="1820"/>
      <c r="AJ30" s="1820"/>
      <c r="AK30" s="1820"/>
      <c r="AL30" s="1820"/>
      <c r="AM30" s="1821"/>
      <c r="AZ30" s="838"/>
      <c r="BA30" s="834"/>
      <c r="BB30" s="835"/>
    </row>
    <row r="31" spans="2:54" ht="21" customHeight="1">
      <c r="B31" s="1826"/>
      <c r="C31" s="1804" t="s">
        <v>589</v>
      </c>
      <c r="D31" s="1858" t="s">
        <v>356</v>
      </c>
      <c r="E31" s="1858"/>
      <c r="F31" s="1858"/>
      <c r="G31" s="1858"/>
      <c r="H31" s="1858"/>
      <c r="I31" s="1858"/>
      <c r="J31" s="1858"/>
      <c r="K31" s="1858"/>
      <c r="L31" s="1791"/>
      <c r="M31" s="1792"/>
      <c r="N31" s="1793" t="s">
        <v>583</v>
      </c>
      <c r="O31" s="1794"/>
      <c r="P31" s="1794"/>
      <c r="Q31" s="1794"/>
      <c r="R31" s="1794"/>
      <c r="S31" s="1794"/>
      <c r="T31" s="1795"/>
      <c r="U31" s="1796"/>
      <c r="V31" s="1797"/>
      <c r="W31" s="1797"/>
      <c r="X31" s="1797"/>
      <c r="Y31" s="1798"/>
      <c r="Z31" s="1810"/>
      <c r="AA31" s="1811"/>
      <c r="AB31" s="1811"/>
      <c r="AC31" s="1811"/>
      <c r="AD31" s="1811"/>
      <c r="AE31" s="1811"/>
      <c r="AF31" s="1812"/>
      <c r="AG31" s="1819"/>
      <c r="AH31" s="1820"/>
      <c r="AI31" s="1820"/>
      <c r="AJ31" s="1820"/>
      <c r="AK31" s="1820"/>
      <c r="AL31" s="1820"/>
      <c r="AM31" s="1821"/>
      <c r="AZ31" s="838"/>
      <c r="BA31" s="834"/>
      <c r="BB31" s="835"/>
    </row>
    <row r="32" spans="2:54" ht="21" customHeight="1">
      <c r="B32" s="1826"/>
      <c r="C32" s="1805"/>
      <c r="D32" s="1858" t="s">
        <v>236</v>
      </c>
      <c r="E32" s="1858"/>
      <c r="F32" s="1858"/>
      <c r="G32" s="1858"/>
      <c r="H32" s="1858"/>
      <c r="I32" s="1858"/>
      <c r="J32" s="1858"/>
      <c r="K32" s="1858"/>
      <c r="L32" s="1791"/>
      <c r="M32" s="1792"/>
      <c r="N32" s="1793" t="s">
        <v>583</v>
      </c>
      <c r="O32" s="1794"/>
      <c r="P32" s="1794"/>
      <c r="Q32" s="1794"/>
      <c r="R32" s="1794"/>
      <c r="S32" s="1794"/>
      <c r="T32" s="1795"/>
      <c r="U32" s="1796"/>
      <c r="V32" s="1797"/>
      <c r="W32" s="1797"/>
      <c r="X32" s="1797"/>
      <c r="Y32" s="1798"/>
      <c r="Z32" s="1810"/>
      <c r="AA32" s="1811"/>
      <c r="AB32" s="1811"/>
      <c r="AC32" s="1811"/>
      <c r="AD32" s="1811"/>
      <c r="AE32" s="1811"/>
      <c r="AF32" s="1812"/>
      <c r="AG32" s="1819"/>
      <c r="AH32" s="1820"/>
      <c r="AI32" s="1820"/>
      <c r="AJ32" s="1820"/>
      <c r="AK32" s="1820"/>
      <c r="AL32" s="1820"/>
      <c r="AM32" s="1821"/>
      <c r="AZ32" s="838"/>
      <c r="BA32" s="834"/>
      <c r="BB32" s="835"/>
    </row>
    <row r="33" spans="2:54" ht="21" customHeight="1">
      <c r="B33" s="1826"/>
      <c r="C33" s="1805"/>
      <c r="D33" s="1858" t="s">
        <v>237</v>
      </c>
      <c r="E33" s="1858"/>
      <c r="F33" s="1858"/>
      <c r="G33" s="1858"/>
      <c r="H33" s="1858"/>
      <c r="I33" s="1858"/>
      <c r="J33" s="1858"/>
      <c r="K33" s="1858"/>
      <c r="L33" s="1791"/>
      <c r="M33" s="1792"/>
      <c r="N33" s="1793" t="s">
        <v>583</v>
      </c>
      <c r="O33" s="1794"/>
      <c r="P33" s="1794"/>
      <c r="Q33" s="1794"/>
      <c r="R33" s="1794"/>
      <c r="S33" s="1794"/>
      <c r="T33" s="1795"/>
      <c r="U33" s="1796"/>
      <c r="V33" s="1797"/>
      <c r="W33" s="1797"/>
      <c r="X33" s="1797"/>
      <c r="Y33" s="1798"/>
      <c r="Z33" s="1810"/>
      <c r="AA33" s="1811"/>
      <c r="AB33" s="1811"/>
      <c r="AC33" s="1811"/>
      <c r="AD33" s="1811"/>
      <c r="AE33" s="1811"/>
      <c r="AF33" s="1812"/>
      <c r="AG33" s="1819"/>
      <c r="AH33" s="1820"/>
      <c r="AI33" s="1820"/>
      <c r="AJ33" s="1820"/>
      <c r="AK33" s="1820"/>
      <c r="AL33" s="1820"/>
      <c r="AM33" s="1821"/>
      <c r="AZ33" s="842"/>
      <c r="BA33" s="834"/>
      <c r="BB33" s="835"/>
    </row>
    <row r="34" spans="2:54" ht="21" customHeight="1">
      <c r="B34" s="1826"/>
      <c r="C34" s="1805"/>
      <c r="D34" s="1858" t="s">
        <v>238</v>
      </c>
      <c r="E34" s="1858"/>
      <c r="F34" s="1858"/>
      <c r="G34" s="1858"/>
      <c r="H34" s="1858"/>
      <c r="I34" s="1858"/>
      <c r="J34" s="1858"/>
      <c r="K34" s="1858"/>
      <c r="L34" s="1791"/>
      <c r="M34" s="1792"/>
      <c r="N34" s="1793" t="s">
        <v>583</v>
      </c>
      <c r="O34" s="1794"/>
      <c r="P34" s="1794"/>
      <c r="Q34" s="1794"/>
      <c r="R34" s="1794"/>
      <c r="S34" s="1794"/>
      <c r="T34" s="1795"/>
      <c r="U34" s="1796"/>
      <c r="V34" s="1797"/>
      <c r="W34" s="1797"/>
      <c r="X34" s="1797"/>
      <c r="Y34" s="1798"/>
      <c r="Z34" s="1810"/>
      <c r="AA34" s="1811"/>
      <c r="AB34" s="1811"/>
      <c r="AC34" s="1811"/>
      <c r="AD34" s="1811"/>
      <c r="AE34" s="1811"/>
      <c r="AF34" s="1812"/>
      <c r="AG34" s="1819"/>
      <c r="AH34" s="1820"/>
      <c r="AI34" s="1820"/>
      <c r="AJ34" s="1820"/>
      <c r="AK34" s="1820"/>
      <c r="AL34" s="1820"/>
      <c r="AM34" s="1821"/>
    </row>
    <row r="35" spans="2:54" ht="21" customHeight="1">
      <c r="B35" s="1826"/>
      <c r="C35" s="1805"/>
      <c r="D35" s="1858" t="s">
        <v>239</v>
      </c>
      <c r="E35" s="1858"/>
      <c r="F35" s="1858"/>
      <c r="G35" s="1858"/>
      <c r="H35" s="1858"/>
      <c r="I35" s="1858"/>
      <c r="J35" s="1858"/>
      <c r="K35" s="1858"/>
      <c r="L35" s="1791"/>
      <c r="M35" s="1792"/>
      <c r="N35" s="1793" t="s">
        <v>583</v>
      </c>
      <c r="O35" s="1794"/>
      <c r="P35" s="1794"/>
      <c r="Q35" s="1794"/>
      <c r="R35" s="1794"/>
      <c r="S35" s="1794"/>
      <c r="T35" s="1795"/>
      <c r="U35" s="1796"/>
      <c r="V35" s="1797"/>
      <c r="W35" s="1797"/>
      <c r="X35" s="1797"/>
      <c r="Y35" s="1798"/>
      <c r="Z35" s="1810"/>
      <c r="AA35" s="1811"/>
      <c r="AB35" s="1811"/>
      <c r="AC35" s="1811"/>
      <c r="AD35" s="1811"/>
      <c r="AE35" s="1811"/>
      <c r="AF35" s="1812"/>
      <c r="AG35" s="1819"/>
      <c r="AH35" s="1820"/>
      <c r="AI35" s="1820"/>
      <c r="AJ35" s="1820"/>
      <c r="AK35" s="1820"/>
      <c r="AL35" s="1820"/>
      <c r="AM35" s="1821"/>
    </row>
    <row r="36" spans="2:54" ht="21" customHeight="1">
      <c r="B36" s="1826"/>
      <c r="C36" s="1805"/>
      <c r="D36" s="1847" t="s">
        <v>590</v>
      </c>
      <c r="E36" s="1848"/>
      <c r="F36" s="1848"/>
      <c r="G36" s="1848"/>
      <c r="H36" s="1848"/>
      <c r="I36" s="1848"/>
      <c r="J36" s="1848"/>
      <c r="K36" s="1849"/>
      <c r="L36" s="1850"/>
      <c r="M36" s="1851"/>
      <c r="N36" s="1852"/>
      <c r="O36" s="1853"/>
      <c r="P36" s="1853"/>
      <c r="Q36" s="1853"/>
      <c r="R36" s="1853"/>
      <c r="S36" s="1853"/>
      <c r="T36" s="1854"/>
      <c r="U36" s="1855"/>
      <c r="V36" s="1856"/>
      <c r="W36" s="1856"/>
      <c r="X36" s="1856"/>
      <c r="Y36" s="1857"/>
      <c r="Z36" s="1810"/>
      <c r="AA36" s="1811"/>
      <c r="AB36" s="1811"/>
      <c r="AC36" s="1811"/>
      <c r="AD36" s="1811"/>
      <c r="AE36" s="1811"/>
      <c r="AF36" s="1812"/>
      <c r="AG36" s="1819"/>
      <c r="AH36" s="1820"/>
      <c r="AI36" s="1820"/>
      <c r="AJ36" s="1820"/>
      <c r="AK36" s="1820"/>
      <c r="AL36" s="1820"/>
      <c r="AM36" s="1821"/>
    </row>
    <row r="37" spans="2:54" ht="21" customHeight="1">
      <c r="B37" s="1826"/>
      <c r="C37" s="1805"/>
      <c r="D37" s="1847" t="s">
        <v>591</v>
      </c>
      <c r="E37" s="1848"/>
      <c r="F37" s="1848"/>
      <c r="G37" s="1848"/>
      <c r="H37" s="1848"/>
      <c r="I37" s="1848"/>
      <c r="J37" s="1848"/>
      <c r="K37" s="1849"/>
      <c r="L37" s="1850"/>
      <c r="M37" s="1851"/>
      <c r="N37" s="1852"/>
      <c r="O37" s="1853"/>
      <c r="P37" s="1853"/>
      <c r="Q37" s="1853"/>
      <c r="R37" s="1853"/>
      <c r="S37" s="1853"/>
      <c r="T37" s="1854"/>
      <c r="U37" s="1855"/>
      <c r="V37" s="1856"/>
      <c r="W37" s="1856"/>
      <c r="X37" s="1856"/>
      <c r="Y37" s="1857"/>
      <c r="Z37" s="1810"/>
      <c r="AA37" s="1811"/>
      <c r="AB37" s="1811"/>
      <c r="AC37" s="1811"/>
      <c r="AD37" s="1811"/>
      <c r="AE37" s="1811"/>
      <c r="AF37" s="1812"/>
      <c r="AG37" s="1819"/>
      <c r="AH37" s="1820"/>
      <c r="AI37" s="1820"/>
      <c r="AJ37" s="1820"/>
      <c r="AK37" s="1820"/>
      <c r="AL37" s="1820"/>
      <c r="AM37" s="1821"/>
    </row>
    <row r="38" spans="2:54" ht="21" customHeight="1" thickBot="1">
      <c r="B38" s="1827"/>
      <c r="C38" s="1806"/>
      <c r="D38" s="1790" t="s">
        <v>592</v>
      </c>
      <c r="E38" s="1790"/>
      <c r="F38" s="1790"/>
      <c r="G38" s="1790"/>
      <c r="H38" s="1790"/>
      <c r="I38" s="1790"/>
      <c r="J38" s="1790"/>
      <c r="K38" s="1790"/>
      <c r="L38" s="1791" t="s">
        <v>583</v>
      </c>
      <c r="M38" s="1792"/>
      <c r="N38" s="1793" t="s">
        <v>583</v>
      </c>
      <c r="O38" s="1794"/>
      <c r="P38" s="1794"/>
      <c r="Q38" s="1794"/>
      <c r="R38" s="1794"/>
      <c r="S38" s="1794"/>
      <c r="T38" s="1795"/>
      <c r="U38" s="1796"/>
      <c r="V38" s="1797"/>
      <c r="W38" s="1797"/>
      <c r="X38" s="1797"/>
      <c r="Y38" s="1798"/>
      <c r="Z38" s="1813"/>
      <c r="AA38" s="1814"/>
      <c r="AB38" s="1814"/>
      <c r="AC38" s="1814"/>
      <c r="AD38" s="1814"/>
      <c r="AE38" s="1814"/>
      <c r="AF38" s="1815"/>
      <c r="AG38" s="1822"/>
      <c r="AH38" s="1823"/>
      <c r="AI38" s="1823"/>
      <c r="AJ38" s="1823"/>
      <c r="AK38" s="1823"/>
      <c r="AL38" s="1823"/>
      <c r="AM38" s="1824"/>
    </row>
    <row r="39" spans="2:54" ht="27.95" customHeight="1" thickBot="1">
      <c r="B39" s="1799" t="s">
        <v>593</v>
      </c>
      <c r="C39" s="1800"/>
      <c r="D39" s="1800"/>
      <c r="E39" s="1800"/>
      <c r="F39" s="1800"/>
      <c r="G39" s="1800"/>
      <c r="H39" s="1800"/>
      <c r="I39" s="1800"/>
      <c r="J39" s="1800"/>
      <c r="K39" s="1801"/>
      <c r="L39" s="1802" t="s">
        <v>594</v>
      </c>
      <c r="M39" s="1800"/>
      <c r="N39" s="1800"/>
      <c r="O39" s="1800"/>
      <c r="P39" s="1800"/>
      <c r="Q39" s="1800"/>
      <c r="R39" s="1800"/>
      <c r="S39" s="1800"/>
      <c r="T39" s="1800"/>
      <c r="U39" s="1800"/>
      <c r="V39" s="1800"/>
      <c r="W39" s="1800"/>
      <c r="X39" s="1800"/>
      <c r="Y39" s="1800"/>
      <c r="Z39" s="1800"/>
      <c r="AA39" s="1800"/>
      <c r="AB39" s="1800"/>
      <c r="AC39" s="1800"/>
      <c r="AD39" s="1800"/>
      <c r="AE39" s="1800"/>
      <c r="AF39" s="1800"/>
      <c r="AG39" s="1800"/>
      <c r="AH39" s="1800"/>
      <c r="AI39" s="1800"/>
      <c r="AJ39" s="1800"/>
      <c r="AK39" s="1800"/>
      <c r="AL39" s="1800"/>
      <c r="AM39" s="1803"/>
    </row>
    <row r="40" spans="2:54" ht="18" customHeight="1">
      <c r="B40" s="843"/>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row>
    <row r="41" spans="2:54" ht="30.75" customHeight="1">
      <c r="B41" s="1788" t="s">
        <v>595</v>
      </c>
      <c r="C41" s="1788"/>
      <c r="D41" s="1788"/>
      <c r="E41" s="1788"/>
      <c r="F41" s="1788"/>
      <c r="G41" s="1788"/>
      <c r="H41" s="1788"/>
      <c r="I41" s="1788"/>
      <c r="J41" s="1788"/>
      <c r="K41" s="1788"/>
      <c r="L41" s="1788"/>
      <c r="M41" s="1788"/>
      <c r="N41" s="1788"/>
      <c r="O41" s="1788"/>
      <c r="P41" s="1788"/>
      <c r="Q41" s="1788"/>
      <c r="R41" s="1788"/>
      <c r="S41" s="1788"/>
      <c r="T41" s="1788"/>
      <c r="U41" s="1788"/>
      <c r="V41" s="1788"/>
      <c r="W41" s="1788"/>
      <c r="X41" s="1788"/>
      <c r="Y41" s="1788"/>
      <c r="Z41" s="1788"/>
      <c r="AA41" s="1788"/>
      <c r="AB41" s="1788"/>
      <c r="AC41" s="1788"/>
      <c r="AD41" s="1788"/>
      <c r="AE41" s="1788"/>
      <c r="AF41" s="1788"/>
      <c r="AG41" s="1788"/>
      <c r="AH41" s="1788"/>
      <c r="AI41" s="1788"/>
      <c r="AJ41" s="1788"/>
      <c r="AK41" s="1788"/>
      <c r="AL41" s="1788"/>
      <c r="AM41" s="1788"/>
    </row>
    <row r="42" spans="2:54" ht="30.75" customHeight="1">
      <c r="B42" s="1789" t="s">
        <v>596</v>
      </c>
      <c r="C42" s="1789"/>
      <c r="D42" s="1789"/>
      <c r="E42" s="1789"/>
      <c r="F42" s="1789"/>
      <c r="G42" s="1789"/>
      <c r="H42" s="1789"/>
      <c r="I42" s="1789"/>
      <c r="J42" s="1789"/>
      <c r="K42" s="1789"/>
      <c r="L42" s="1789"/>
      <c r="M42" s="1789"/>
      <c r="N42" s="1789"/>
      <c r="O42" s="1789"/>
      <c r="P42" s="1789"/>
      <c r="Q42" s="1789"/>
      <c r="R42" s="1789"/>
      <c r="S42" s="1789"/>
      <c r="T42" s="1789"/>
      <c r="U42" s="1789"/>
      <c r="V42" s="1789"/>
      <c r="W42" s="1789"/>
      <c r="X42" s="1789"/>
      <c r="Y42" s="1789"/>
      <c r="Z42" s="1789"/>
      <c r="AA42" s="1789"/>
      <c r="AB42" s="1789"/>
      <c r="AC42" s="1789"/>
      <c r="AD42" s="1789"/>
      <c r="AE42" s="1789"/>
      <c r="AF42" s="1789"/>
      <c r="AG42" s="1789"/>
      <c r="AH42" s="1789"/>
      <c r="AI42" s="1789"/>
      <c r="AJ42" s="1789"/>
      <c r="AK42" s="1789"/>
      <c r="AL42" s="1789"/>
      <c r="AM42" s="1789"/>
    </row>
    <row r="43" spans="2:54" ht="30.75" customHeight="1">
      <c r="B43" s="1789" t="s">
        <v>597</v>
      </c>
      <c r="C43" s="1789"/>
      <c r="D43" s="1789"/>
      <c r="E43" s="1789"/>
      <c r="F43" s="1789"/>
      <c r="G43" s="1789"/>
      <c r="H43" s="1789"/>
      <c r="I43" s="1789"/>
      <c r="J43" s="1789"/>
      <c r="K43" s="1789"/>
      <c r="L43" s="1789"/>
      <c r="M43" s="1789"/>
      <c r="N43" s="1789"/>
      <c r="O43" s="1789"/>
      <c r="P43" s="1789"/>
      <c r="Q43" s="1789"/>
      <c r="R43" s="1789"/>
      <c r="S43" s="1789"/>
      <c r="T43" s="1789"/>
      <c r="U43" s="1789"/>
      <c r="V43" s="1789"/>
      <c r="W43" s="1789"/>
      <c r="X43" s="1789"/>
      <c r="Y43" s="1789"/>
      <c r="Z43" s="1789"/>
      <c r="AA43" s="1789"/>
      <c r="AB43" s="1789"/>
      <c r="AC43" s="1789"/>
      <c r="AD43" s="1789"/>
      <c r="AE43" s="1789"/>
      <c r="AF43" s="1789"/>
      <c r="AG43" s="1789"/>
      <c r="AH43" s="1789"/>
      <c r="AI43" s="1789"/>
      <c r="AJ43" s="1789"/>
      <c r="AK43" s="1789"/>
      <c r="AL43" s="1789"/>
      <c r="AM43" s="1789"/>
    </row>
    <row r="44" spans="2:54" ht="21.2" customHeight="1">
      <c r="B44" s="826"/>
    </row>
    <row r="45" spans="2:54" ht="21.2" customHeight="1">
      <c r="B45" s="826"/>
    </row>
    <row r="46" spans="2:54" ht="21.2" customHeight="1">
      <c r="B46" s="826"/>
    </row>
    <row r="47" spans="2:54" ht="21.2" customHeight="1">
      <c r="B47" s="826"/>
    </row>
    <row r="48" spans="2:54" ht="21.2" customHeight="1">
      <c r="B48" s="826"/>
    </row>
    <row r="49" spans="2:2" ht="21.2" customHeight="1">
      <c r="B49" s="826"/>
    </row>
    <row r="50" spans="2:2" ht="21.2" customHeight="1">
      <c r="B50" s="826"/>
    </row>
    <row r="51" spans="2:2" ht="21.2" customHeight="1">
      <c r="B51" s="826"/>
    </row>
    <row r="52" spans="2:2" ht="21.2" customHeight="1">
      <c r="B52" s="826"/>
    </row>
    <row r="53" spans="2:2" ht="21.2" customHeight="1">
      <c r="B53" s="826"/>
    </row>
    <row r="54" spans="2:2" ht="21.2" customHeight="1">
      <c r="B54" s="826"/>
    </row>
    <row r="55" spans="2:2" ht="21.2" customHeight="1">
      <c r="B55" s="826"/>
    </row>
    <row r="56" spans="2:2" ht="21.2" customHeight="1">
      <c r="B56" s="826"/>
    </row>
    <row r="57" spans="2:2" ht="21.2" customHeight="1">
      <c r="B57" s="826"/>
    </row>
    <row r="58" spans="2:2">
      <c r="B58" s="826"/>
    </row>
    <row r="59" spans="2:2">
      <c r="B59" s="826"/>
    </row>
  </sheetData>
  <sheetProtection selectLockedCells="1"/>
  <mergeCells count="114">
    <mergeCell ref="C6:J6"/>
    <mergeCell ref="Y8:AJ8"/>
    <mergeCell ref="Y9:AJ9"/>
    <mergeCell ref="Y10:AJ10"/>
    <mergeCell ref="B13:J13"/>
    <mergeCell ref="K13:AM13"/>
    <mergeCell ref="B1:AM1"/>
    <mergeCell ref="B2:AM2"/>
    <mergeCell ref="AB4:AC4"/>
    <mergeCell ref="AD4:AE4"/>
    <mergeCell ref="AG4:AH4"/>
    <mergeCell ref="AJ4:AK4"/>
    <mergeCell ref="B17:J18"/>
    <mergeCell ref="K17:O17"/>
    <mergeCell ref="P17:X17"/>
    <mergeCell ref="Y17:AC17"/>
    <mergeCell ref="AD17:AM17"/>
    <mergeCell ref="K18:S18"/>
    <mergeCell ref="T18:AM18"/>
    <mergeCell ref="B14:J14"/>
    <mergeCell ref="K14:AM14"/>
    <mergeCell ref="B15:J16"/>
    <mergeCell ref="K15:P15"/>
    <mergeCell ref="Q15:S15"/>
    <mergeCell ref="U15:X15"/>
    <mergeCell ref="Y15:AM15"/>
    <mergeCell ref="K16:P16"/>
    <mergeCell ref="Q16:U16"/>
    <mergeCell ref="V16:AM16"/>
    <mergeCell ref="L24:M24"/>
    <mergeCell ref="N24:T24"/>
    <mergeCell ref="U24:Y24"/>
    <mergeCell ref="D25:K25"/>
    <mergeCell ref="L25:M25"/>
    <mergeCell ref="N25:T25"/>
    <mergeCell ref="U25:Y25"/>
    <mergeCell ref="L22:M22"/>
    <mergeCell ref="N22:T22"/>
    <mergeCell ref="U22:Y22"/>
    <mergeCell ref="D23:K23"/>
    <mergeCell ref="L23:M23"/>
    <mergeCell ref="N23:T23"/>
    <mergeCell ref="U23:Y23"/>
    <mergeCell ref="D24:K24"/>
    <mergeCell ref="D22:K22"/>
    <mergeCell ref="D28:K28"/>
    <mergeCell ref="L28:M28"/>
    <mergeCell ref="N28:T28"/>
    <mergeCell ref="U28:Y28"/>
    <mergeCell ref="D29:K29"/>
    <mergeCell ref="L29:M29"/>
    <mergeCell ref="N29:T29"/>
    <mergeCell ref="U29:Y29"/>
    <mergeCell ref="D26:K26"/>
    <mergeCell ref="L26:M26"/>
    <mergeCell ref="N26:T26"/>
    <mergeCell ref="U26:Y26"/>
    <mergeCell ref="D27:K27"/>
    <mergeCell ref="L27:M27"/>
    <mergeCell ref="N27:T27"/>
    <mergeCell ref="U27:Y27"/>
    <mergeCell ref="L32:M32"/>
    <mergeCell ref="N32:T32"/>
    <mergeCell ref="U32:Y32"/>
    <mergeCell ref="D33:K33"/>
    <mergeCell ref="L33:M33"/>
    <mergeCell ref="N33:T33"/>
    <mergeCell ref="U33:Y33"/>
    <mergeCell ref="D30:K30"/>
    <mergeCell ref="L30:M30"/>
    <mergeCell ref="N30:T30"/>
    <mergeCell ref="U30:Y30"/>
    <mergeCell ref="D31:K31"/>
    <mergeCell ref="L31:M31"/>
    <mergeCell ref="N31:T31"/>
    <mergeCell ref="U31:Y31"/>
    <mergeCell ref="D32:K32"/>
    <mergeCell ref="U36:Y36"/>
    <mergeCell ref="D37:K37"/>
    <mergeCell ref="L37:M37"/>
    <mergeCell ref="N37:T37"/>
    <mergeCell ref="U37:Y37"/>
    <mergeCell ref="D34:K34"/>
    <mergeCell ref="L34:M34"/>
    <mergeCell ref="N34:T34"/>
    <mergeCell ref="U34:Y34"/>
    <mergeCell ref="D35:K35"/>
    <mergeCell ref="L35:M35"/>
    <mergeCell ref="N35:T35"/>
    <mergeCell ref="U35:Y35"/>
    <mergeCell ref="B41:AM41"/>
    <mergeCell ref="B42:AM42"/>
    <mergeCell ref="B43:AM43"/>
    <mergeCell ref="D38:K38"/>
    <mergeCell ref="L38:M38"/>
    <mergeCell ref="N38:T38"/>
    <mergeCell ref="U38:Y38"/>
    <mergeCell ref="B39:K39"/>
    <mergeCell ref="L39:AM39"/>
    <mergeCell ref="C31:C38"/>
    <mergeCell ref="Z22:AF38"/>
    <mergeCell ref="AG22:AM38"/>
    <mergeCell ref="B20:B38"/>
    <mergeCell ref="C20:K21"/>
    <mergeCell ref="L20:M21"/>
    <mergeCell ref="N20:T21"/>
    <mergeCell ref="U20:Y21"/>
    <mergeCell ref="Z20:AM20"/>
    <mergeCell ref="Z21:AF21"/>
    <mergeCell ref="AG21:AM21"/>
    <mergeCell ref="C22:C30"/>
    <mergeCell ref="D36:K36"/>
    <mergeCell ref="L36:M36"/>
    <mergeCell ref="N36:T36"/>
  </mergeCells>
  <phoneticPr fontId="9"/>
  <dataValidations count="3">
    <dataValidation type="list" allowBlank="1" showInputMessage="1" showErrorMessage="1" sqref="L22:M28 L30:M35 L38:M38">
      <formula1>"　,〇"</formula1>
    </dataValidation>
    <dataValidation type="list" allowBlank="1" showInputMessage="1" showErrorMessage="1" sqref="N22:T28 N30:T35 N38:T38">
      <formula1>"　,新規, 変更, 終了 "</formula1>
    </dataValidation>
    <dataValidation type="list" allowBlank="1" showInputMessage="1" showErrorMessage="1" sqref="Q16:U16">
      <formula1>"（市町を選んでください）,竹原市,三原市,尾道市,府中市,三次市,庄原市,大竹市,東広島市,廿日市市,安芸高田市,江田島市,府中町,海田町,熊野町,坂町,安芸太田町,北広島町,大崎上島町,世羅町,神石高原町"</formula1>
    </dataValidation>
  </dataValidations>
  <pageMargins left="0.7" right="0.53" top="0.8" bottom="0.45" header="0.3" footer="0.3"/>
  <pageSetup paperSize="9" scale="77" orientation="portrait" r:id="rId1"/>
  <rowBreaks count="1" manualBreakCount="1">
    <brk id="44" min="1" max="38"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Y83"/>
  <sheetViews>
    <sheetView view="pageBreakPreview" zoomScale="70" zoomScaleNormal="70" zoomScaleSheetLayoutView="70" workbookViewId="0">
      <selection activeCell="T65" sqref="T65:AL65"/>
    </sheetView>
  </sheetViews>
  <sheetFormatPr defaultColWidth="2.875" defaultRowHeight="13.5"/>
  <cols>
    <col min="1" max="1" width="3.5" style="844" customWidth="1"/>
    <col min="2" max="2" width="5.25" style="844" customWidth="1"/>
    <col min="3" max="9" width="2.5" style="844" customWidth="1"/>
    <col min="10" max="36" width="3.625" style="844" customWidth="1"/>
    <col min="37" max="37" width="5.125" style="844" customWidth="1"/>
    <col min="38" max="38" width="26" style="844" customWidth="1"/>
    <col min="39" max="42" width="4.875" style="844" customWidth="1"/>
    <col min="43" max="43" width="2.875" style="844" customWidth="1"/>
    <col min="44" max="223" width="9.875" style="844" customWidth="1"/>
    <col min="224" max="224" width="2.875" style="844" customWidth="1"/>
    <col min="225" max="225" width="6" style="844" customWidth="1"/>
    <col min="226" max="256" width="2.875" style="844"/>
    <col min="257" max="257" width="3.5" style="844" customWidth="1"/>
    <col min="258" max="258" width="5.25" style="844" customWidth="1"/>
    <col min="259" max="265" width="2.5" style="844" customWidth="1"/>
    <col min="266" max="292" width="3.625" style="844" customWidth="1"/>
    <col min="293" max="293" width="5.125" style="844" customWidth="1"/>
    <col min="294" max="294" width="26" style="844" customWidth="1"/>
    <col min="295" max="298" width="4.875" style="844" customWidth="1"/>
    <col min="299" max="299" width="2.875" style="844" customWidth="1"/>
    <col min="300" max="479" width="9.875" style="844" customWidth="1"/>
    <col min="480" max="480" width="2.875" style="844" customWidth="1"/>
    <col min="481" max="481" width="6" style="844" customWidth="1"/>
    <col min="482" max="512" width="2.875" style="844"/>
    <col min="513" max="513" width="3.5" style="844" customWidth="1"/>
    <col min="514" max="514" width="5.25" style="844" customWidth="1"/>
    <col min="515" max="521" width="2.5" style="844" customWidth="1"/>
    <col min="522" max="548" width="3.625" style="844" customWidth="1"/>
    <col min="549" max="549" width="5.125" style="844" customWidth="1"/>
    <col min="550" max="550" width="26" style="844" customWidth="1"/>
    <col min="551" max="554" width="4.875" style="844" customWidth="1"/>
    <col min="555" max="555" width="2.875" style="844" customWidth="1"/>
    <col min="556" max="735" width="9.875" style="844" customWidth="1"/>
    <col min="736" max="736" width="2.875" style="844" customWidth="1"/>
    <col min="737" max="737" width="6" style="844" customWidth="1"/>
    <col min="738" max="768" width="2.875" style="844"/>
    <col min="769" max="769" width="3.5" style="844" customWidth="1"/>
    <col min="770" max="770" width="5.25" style="844" customWidth="1"/>
    <col min="771" max="777" width="2.5" style="844" customWidth="1"/>
    <col min="778" max="804" width="3.625" style="844" customWidth="1"/>
    <col min="805" max="805" width="5.125" style="844" customWidth="1"/>
    <col min="806" max="806" width="26" style="844" customWidth="1"/>
    <col min="807" max="810" width="4.875" style="844" customWidth="1"/>
    <col min="811" max="811" width="2.875" style="844" customWidth="1"/>
    <col min="812" max="991" width="9.875" style="844" customWidth="1"/>
    <col min="992" max="992" width="2.875" style="844" customWidth="1"/>
    <col min="993" max="993" width="6" style="844" customWidth="1"/>
    <col min="994" max="1024" width="2.875" style="844"/>
    <col min="1025" max="1025" width="3.5" style="844" customWidth="1"/>
    <col min="1026" max="1026" width="5.25" style="844" customWidth="1"/>
    <col min="1027" max="1033" width="2.5" style="844" customWidth="1"/>
    <col min="1034" max="1060" width="3.625" style="844" customWidth="1"/>
    <col min="1061" max="1061" width="5.125" style="844" customWidth="1"/>
    <col min="1062" max="1062" width="26" style="844" customWidth="1"/>
    <col min="1063" max="1066" width="4.875" style="844" customWidth="1"/>
    <col min="1067" max="1067" width="2.875" style="844" customWidth="1"/>
    <col min="1068" max="1247" width="9.875" style="844" customWidth="1"/>
    <col min="1248" max="1248" width="2.875" style="844" customWidth="1"/>
    <col min="1249" max="1249" width="6" style="844" customWidth="1"/>
    <col min="1250" max="1280" width="2.875" style="844"/>
    <col min="1281" max="1281" width="3.5" style="844" customWidth="1"/>
    <col min="1282" max="1282" width="5.25" style="844" customWidth="1"/>
    <col min="1283" max="1289" width="2.5" style="844" customWidth="1"/>
    <col min="1290" max="1316" width="3.625" style="844" customWidth="1"/>
    <col min="1317" max="1317" width="5.125" style="844" customWidth="1"/>
    <col min="1318" max="1318" width="26" style="844" customWidth="1"/>
    <col min="1319" max="1322" width="4.875" style="844" customWidth="1"/>
    <col min="1323" max="1323" width="2.875" style="844" customWidth="1"/>
    <col min="1324" max="1503" width="9.875" style="844" customWidth="1"/>
    <col min="1504" max="1504" width="2.875" style="844" customWidth="1"/>
    <col min="1505" max="1505" width="6" style="844" customWidth="1"/>
    <col min="1506" max="1536" width="2.875" style="844"/>
    <col min="1537" max="1537" width="3.5" style="844" customWidth="1"/>
    <col min="1538" max="1538" width="5.25" style="844" customWidth="1"/>
    <col min="1539" max="1545" width="2.5" style="844" customWidth="1"/>
    <col min="1546" max="1572" width="3.625" style="844" customWidth="1"/>
    <col min="1573" max="1573" width="5.125" style="844" customWidth="1"/>
    <col min="1574" max="1574" width="26" style="844" customWidth="1"/>
    <col min="1575" max="1578" width="4.875" style="844" customWidth="1"/>
    <col min="1579" max="1579" width="2.875" style="844" customWidth="1"/>
    <col min="1580" max="1759" width="9.875" style="844" customWidth="1"/>
    <col min="1760" max="1760" width="2.875" style="844" customWidth="1"/>
    <col min="1761" max="1761" width="6" style="844" customWidth="1"/>
    <col min="1762" max="1792" width="2.875" style="844"/>
    <col min="1793" max="1793" width="3.5" style="844" customWidth="1"/>
    <col min="1794" max="1794" width="5.25" style="844" customWidth="1"/>
    <col min="1795" max="1801" width="2.5" style="844" customWidth="1"/>
    <col min="1802" max="1828" width="3.625" style="844" customWidth="1"/>
    <col min="1829" max="1829" width="5.125" style="844" customWidth="1"/>
    <col min="1830" max="1830" width="26" style="844" customWidth="1"/>
    <col min="1831" max="1834" width="4.875" style="844" customWidth="1"/>
    <col min="1835" max="1835" width="2.875" style="844" customWidth="1"/>
    <col min="1836" max="2015" width="9.875" style="844" customWidth="1"/>
    <col min="2016" max="2016" width="2.875" style="844" customWidth="1"/>
    <col min="2017" max="2017" width="6" style="844" customWidth="1"/>
    <col min="2018" max="2048" width="2.875" style="844"/>
    <col min="2049" max="2049" width="3.5" style="844" customWidth="1"/>
    <col min="2050" max="2050" width="5.25" style="844" customWidth="1"/>
    <col min="2051" max="2057" width="2.5" style="844" customWidth="1"/>
    <col min="2058" max="2084" width="3.625" style="844" customWidth="1"/>
    <col min="2085" max="2085" width="5.125" style="844" customWidth="1"/>
    <col min="2086" max="2086" width="26" style="844" customWidth="1"/>
    <col min="2087" max="2090" width="4.875" style="844" customWidth="1"/>
    <col min="2091" max="2091" width="2.875" style="844" customWidth="1"/>
    <col min="2092" max="2271" width="9.875" style="844" customWidth="1"/>
    <col min="2272" max="2272" width="2.875" style="844" customWidth="1"/>
    <col min="2273" max="2273" width="6" style="844" customWidth="1"/>
    <col min="2274" max="2304" width="2.875" style="844"/>
    <col min="2305" max="2305" width="3.5" style="844" customWidth="1"/>
    <col min="2306" max="2306" width="5.25" style="844" customWidth="1"/>
    <col min="2307" max="2313" width="2.5" style="844" customWidth="1"/>
    <col min="2314" max="2340" width="3.625" style="844" customWidth="1"/>
    <col min="2341" max="2341" width="5.125" style="844" customWidth="1"/>
    <col min="2342" max="2342" width="26" style="844" customWidth="1"/>
    <col min="2343" max="2346" width="4.875" style="844" customWidth="1"/>
    <col min="2347" max="2347" width="2.875" style="844" customWidth="1"/>
    <col min="2348" max="2527" width="9.875" style="844" customWidth="1"/>
    <col min="2528" max="2528" width="2.875" style="844" customWidth="1"/>
    <col min="2529" max="2529" width="6" style="844" customWidth="1"/>
    <col min="2530" max="2560" width="2.875" style="844"/>
    <col min="2561" max="2561" width="3.5" style="844" customWidth="1"/>
    <col min="2562" max="2562" width="5.25" style="844" customWidth="1"/>
    <col min="2563" max="2569" width="2.5" style="844" customWidth="1"/>
    <col min="2570" max="2596" width="3.625" style="844" customWidth="1"/>
    <col min="2597" max="2597" width="5.125" style="844" customWidth="1"/>
    <col min="2598" max="2598" width="26" style="844" customWidth="1"/>
    <col min="2599" max="2602" width="4.875" style="844" customWidth="1"/>
    <col min="2603" max="2603" width="2.875" style="844" customWidth="1"/>
    <col min="2604" max="2783" width="9.875" style="844" customWidth="1"/>
    <col min="2784" max="2784" width="2.875" style="844" customWidth="1"/>
    <col min="2785" max="2785" width="6" style="844" customWidth="1"/>
    <col min="2786" max="2816" width="2.875" style="844"/>
    <col min="2817" max="2817" width="3.5" style="844" customWidth="1"/>
    <col min="2818" max="2818" width="5.25" style="844" customWidth="1"/>
    <col min="2819" max="2825" width="2.5" style="844" customWidth="1"/>
    <col min="2826" max="2852" width="3.625" style="844" customWidth="1"/>
    <col min="2853" max="2853" width="5.125" style="844" customWidth="1"/>
    <col min="2854" max="2854" width="26" style="844" customWidth="1"/>
    <col min="2855" max="2858" width="4.875" style="844" customWidth="1"/>
    <col min="2859" max="2859" width="2.875" style="844" customWidth="1"/>
    <col min="2860" max="3039" width="9.875" style="844" customWidth="1"/>
    <col min="3040" max="3040" width="2.875" style="844" customWidth="1"/>
    <col min="3041" max="3041" width="6" style="844" customWidth="1"/>
    <col min="3042" max="3072" width="2.875" style="844"/>
    <col min="3073" max="3073" width="3.5" style="844" customWidth="1"/>
    <col min="3074" max="3074" width="5.25" style="844" customWidth="1"/>
    <col min="3075" max="3081" width="2.5" style="844" customWidth="1"/>
    <col min="3082" max="3108" width="3.625" style="844" customWidth="1"/>
    <col min="3109" max="3109" width="5.125" style="844" customWidth="1"/>
    <col min="3110" max="3110" width="26" style="844" customWidth="1"/>
    <col min="3111" max="3114" width="4.875" style="844" customWidth="1"/>
    <col min="3115" max="3115" width="2.875" style="844" customWidth="1"/>
    <col min="3116" max="3295" width="9.875" style="844" customWidth="1"/>
    <col min="3296" max="3296" width="2.875" style="844" customWidth="1"/>
    <col min="3297" max="3297" width="6" style="844" customWidth="1"/>
    <col min="3298" max="3328" width="2.875" style="844"/>
    <col min="3329" max="3329" width="3.5" style="844" customWidth="1"/>
    <col min="3330" max="3330" width="5.25" style="844" customWidth="1"/>
    <col min="3331" max="3337" width="2.5" style="844" customWidth="1"/>
    <col min="3338" max="3364" width="3.625" style="844" customWidth="1"/>
    <col min="3365" max="3365" width="5.125" style="844" customWidth="1"/>
    <col min="3366" max="3366" width="26" style="844" customWidth="1"/>
    <col min="3367" max="3370" width="4.875" style="844" customWidth="1"/>
    <col min="3371" max="3371" width="2.875" style="844" customWidth="1"/>
    <col min="3372" max="3551" width="9.875" style="844" customWidth="1"/>
    <col min="3552" max="3552" width="2.875" style="844" customWidth="1"/>
    <col min="3553" max="3553" width="6" style="844" customWidth="1"/>
    <col min="3554" max="3584" width="2.875" style="844"/>
    <col min="3585" max="3585" width="3.5" style="844" customWidth="1"/>
    <col min="3586" max="3586" width="5.25" style="844" customWidth="1"/>
    <col min="3587" max="3593" width="2.5" style="844" customWidth="1"/>
    <col min="3594" max="3620" width="3.625" style="844" customWidth="1"/>
    <col min="3621" max="3621" width="5.125" style="844" customWidth="1"/>
    <col min="3622" max="3622" width="26" style="844" customWidth="1"/>
    <col min="3623" max="3626" width="4.875" style="844" customWidth="1"/>
    <col min="3627" max="3627" width="2.875" style="844" customWidth="1"/>
    <col min="3628" max="3807" width="9.875" style="844" customWidth="1"/>
    <col min="3808" max="3808" width="2.875" style="844" customWidth="1"/>
    <col min="3809" max="3809" width="6" style="844" customWidth="1"/>
    <col min="3810" max="3840" width="2.875" style="844"/>
    <col min="3841" max="3841" width="3.5" style="844" customWidth="1"/>
    <col min="3842" max="3842" width="5.25" style="844" customWidth="1"/>
    <col min="3843" max="3849" width="2.5" style="844" customWidth="1"/>
    <col min="3850" max="3876" width="3.625" style="844" customWidth="1"/>
    <col min="3877" max="3877" width="5.125" style="844" customWidth="1"/>
    <col min="3878" max="3878" width="26" style="844" customWidth="1"/>
    <col min="3879" max="3882" width="4.875" style="844" customWidth="1"/>
    <col min="3883" max="3883" width="2.875" style="844" customWidth="1"/>
    <col min="3884" max="4063" width="9.875" style="844" customWidth="1"/>
    <col min="4064" max="4064" width="2.875" style="844" customWidth="1"/>
    <col min="4065" max="4065" width="6" style="844" customWidth="1"/>
    <col min="4066" max="4096" width="2.875" style="844"/>
    <col min="4097" max="4097" width="3.5" style="844" customWidth="1"/>
    <col min="4098" max="4098" width="5.25" style="844" customWidth="1"/>
    <col min="4099" max="4105" width="2.5" style="844" customWidth="1"/>
    <col min="4106" max="4132" width="3.625" style="844" customWidth="1"/>
    <col min="4133" max="4133" width="5.125" style="844" customWidth="1"/>
    <col min="4134" max="4134" width="26" style="844" customWidth="1"/>
    <col min="4135" max="4138" width="4.875" style="844" customWidth="1"/>
    <col min="4139" max="4139" width="2.875" style="844" customWidth="1"/>
    <col min="4140" max="4319" width="9.875" style="844" customWidth="1"/>
    <col min="4320" max="4320" width="2.875" style="844" customWidth="1"/>
    <col min="4321" max="4321" width="6" style="844" customWidth="1"/>
    <col min="4322" max="4352" width="2.875" style="844"/>
    <col min="4353" max="4353" width="3.5" style="844" customWidth="1"/>
    <col min="4354" max="4354" width="5.25" style="844" customWidth="1"/>
    <col min="4355" max="4361" width="2.5" style="844" customWidth="1"/>
    <col min="4362" max="4388" width="3.625" style="844" customWidth="1"/>
    <col min="4389" max="4389" width="5.125" style="844" customWidth="1"/>
    <col min="4390" max="4390" width="26" style="844" customWidth="1"/>
    <col min="4391" max="4394" width="4.875" style="844" customWidth="1"/>
    <col min="4395" max="4395" width="2.875" style="844" customWidth="1"/>
    <col min="4396" max="4575" width="9.875" style="844" customWidth="1"/>
    <col min="4576" max="4576" width="2.875" style="844" customWidth="1"/>
    <col min="4577" max="4577" width="6" style="844" customWidth="1"/>
    <col min="4578" max="4608" width="2.875" style="844"/>
    <col min="4609" max="4609" width="3.5" style="844" customWidth="1"/>
    <col min="4610" max="4610" width="5.25" style="844" customWidth="1"/>
    <col min="4611" max="4617" width="2.5" style="844" customWidth="1"/>
    <col min="4618" max="4644" width="3.625" style="844" customWidth="1"/>
    <col min="4645" max="4645" width="5.125" style="844" customWidth="1"/>
    <col min="4646" max="4646" width="26" style="844" customWidth="1"/>
    <col min="4647" max="4650" width="4.875" style="844" customWidth="1"/>
    <col min="4651" max="4651" width="2.875" style="844" customWidth="1"/>
    <col min="4652" max="4831" width="9.875" style="844" customWidth="1"/>
    <col min="4832" max="4832" width="2.875" style="844" customWidth="1"/>
    <col min="4833" max="4833" width="6" style="844" customWidth="1"/>
    <col min="4834" max="4864" width="2.875" style="844"/>
    <col min="4865" max="4865" width="3.5" style="844" customWidth="1"/>
    <col min="4866" max="4866" width="5.25" style="844" customWidth="1"/>
    <col min="4867" max="4873" width="2.5" style="844" customWidth="1"/>
    <col min="4874" max="4900" width="3.625" style="844" customWidth="1"/>
    <col min="4901" max="4901" width="5.125" style="844" customWidth="1"/>
    <col min="4902" max="4902" width="26" style="844" customWidth="1"/>
    <col min="4903" max="4906" width="4.875" style="844" customWidth="1"/>
    <col min="4907" max="4907" width="2.875" style="844" customWidth="1"/>
    <col min="4908" max="5087" width="9.875" style="844" customWidth="1"/>
    <col min="5088" max="5088" width="2.875" style="844" customWidth="1"/>
    <col min="5089" max="5089" width="6" style="844" customWidth="1"/>
    <col min="5090" max="5120" width="2.875" style="844"/>
    <col min="5121" max="5121" width="3.5" style="844" customWidth="1"/>
    <col min="5122" max="5122" width="5.25" style="844" customWidth="1"/>
    <col min="5123" max="5129" width="2.5" style="844" customWidth="1"/>
    <col min="5130" max="5156" width="3.625" style="844" customWidth="1"/>
    <col min="5157" max="5157" width="5.125" style="844" customWidth="1"/>
    <col min="5158" max="5158" width="26" style="844" customWidth="1"/>
    <col min="5159" max="5162" width="4.875" style="844" customWidth="1"/>
    <col min="5163" max="5163" width="2.875" style="844" customWidth="1"/>
    <col min="5164" max="5343" width="9.875" style="844" customWidth="1"/>
    <col min="5344" max="5344" width="2.875" style="844" customWidth="1"/>
    <col min="5345" max="5345" width="6" style="844" customWidth="1"/>
    <col min="5346" max="5376" width="2.875" style="844"/>
    <col min="5377" max="5377" width="3.5" style="844" customWidth="1"/>
    <col min="5378" max="5378" width="5.25" style="844" customWidth="1"/>
    <col min="5379" max="5385" width="2.5" style="844" customWidth="1"/>
    <col min="5386" max="5412" width="3.625" style="844" customWidth="1"/>
    <col min="5413" max="5413" width="5.125" style="844" customWidth="1"/>
    <col min="5414" max="5414" width="26" style="844" customWidth="1"/>
    <col min="5415" max="5418" width="4.875" style="844" customWidth="1"/>
    <col min="5419" max="5419" width="2.875" style="844" customWidth="1"/>
    <col min="5420" max="5599" width="9.875" style="844" customWidth="1"/>
    <col min="5600" max="5600" width="2.875" style="844" customWidth="1"/>
    <col min="5601" max="5601" width="6" style="844" customWidth="1"/>
    <col min="5602" max="5632" width="2.875" style="844"/>
    <col min="5633" max="5633" width="3.5" style="844" customWidth="1"/>
    <col min="5634" max="5634" width="5.25" style="844" customWidth="1"/>
    <col min="5635" max="5641" width="2.5" style="844" customWidth="1"/>
    <col min="5642" max="5668" width="3.625" style="844" customWidth="1"/>
    <col min="5669" max="5669" width="5.125" style="844" customWidth="1"/>
    <col min="5670" max="5670" width="26" style="844" customWidth="1"/>
    <col min="5671" max="5674" width="4.875" style="844" customWidth="1"/>
    <col min="5675" max="5675" width="2.875" style="844" customWidth="1"/>
    <col min="5676" max="5855" width="9.875" style="844" customWidth="1"/>
    <col min="5856" max="5856" width="2.875" style="844" customWidth="1"/>
    <col min="5857" max="5857" width="6" style="844" customWidth="1"/>
    <col min="5858" max="5888" width="2.875" style="844"/>
    <col min="5889" max="5889" width="3.5" style="844" customWidth="1"/>
    <col min="5890" max="5890" width="5.25" style="844" customWidth="1"/>
    <col min="5891" max="5897" width="2.5" style="844" customWidth="1"/>
    <col min="5898" max="5924" width="3.625" style="844" customWidth="1"/>
    <col min="5925" max="5925" width="5.125" style="844" customWidth="1"/>
    <col min="5926" max="5926" width="26" style="844" customWidth="1"/>
    <col min="5927" max="5930" width="4.875" style="844" customWidth="1"/>
    <col min="5931" max="5931" width="2.875" style="844" customWidth="1"/>
    <col min="5932" max="6111" width="9.875" style="844" customWidth="1"/>
    <col min="6112" max="6112" width="2.875" style="844" customWidth="1"/>
    <col min="6113" max="6113" width="6" style="844" customWidth="1"/>
    <col min="6114" max="6144" width="2.875" style="844"/>
    <col min="6145" max="6145" width="3.5" style="844" customWidth="1"/>
    <col min="6146" max="6146" width="5.25" style="844" customWidth="1"/>
    <col min="6147" max="6153" width="2.5" style="844" customWidth="1"/>
    <col min="6154" max="6180" width="3.625" style="844" customWidth="1"/>
    <col min="6181" max="6181" width="5.125" style="844" customWidth="1"/>
    <col min="6182" max="6182" width="26" style="844" customWidth="1"/>
    <col min="6183" max="6186" width="4.875" style="844" customWidth="1"/>
    <col min="6187" max="6187" width="2.875" style="844" customWidth="1"/>
    <col min="6188" max="6367" width="9.875" style="844" customWidth="1"/>
    <col min="6368" max="6368" width="2.875" style="844" customWidth="1"/>
    <col min="6369" max="6369" width="6" style="844" customWidth="1"/>
    <col min="6370" max="6400" width="2.875" style="844"/>
    <col min="6401" max="6401" width="3.5" style="844" customWidth="1"/>
    <col min="6402" max="6402" width="5.25" style="844" customWidth="1"/>
    <col min="6403" max="6409" width="2.5" style="844" customWidth="1"/>
    <col min="6410" max="6436" width="3.625" style="844" customWidth="1"/>
    <col min="6437" max="6437" width="5.125" style="844" customWidth="1"/>
    <col min="6438" max="6438" width="26" style="844" customWidth="1"/>
    <col min="6439" max="6442" width="4.875" style="844" customWidth="1"/>
    <col min="6443" max="6443" width="2.875" style="844" customWidth="1"/>
    <col min="6444" max="6623" width="9.875" style="844" customWidth="1"/>
    <col min="6624" max="6624" width="2.875" style="844" customWidth="1"/>
    <col min="6625" max="6625" width="6" style="844" customWidth="1"/>
    <col min="6626" max="6656" width="2.875" style="844"/>
    <col min="6657" max="6657" width="3.5" style="844" customWidth="1"/>
    <col min="6658" max="6658" width="5.25" style="844" customWidth="1"/>
    <col min="6659" max="6665" width="2.5" style="844" customWidth="1"/>
    <col min="6666" max="6692" width="3.625" style="844" customWidth="1"/>
    <col min="6693" max="6693" width="5.125" style="844" customWidth="1"/>
    <col min="6694" max="6694" width="26" style="844" customWidth="1"/>
    <col min="6695" max="6698" width="4.875" style="844" customWidth="1"/>
    <col min="6699" max="6699" width="2.875" style="844" customWidth="1"/>
    <col min="6700" max="6879" width="9.875" style="844" customWidth="1"/>
    <col min="6880" max="6880" width="2.875" style="844" customWidth="1"/>
    <col min="6881" max="6881" width="6" style="844" customWidth="1"/>
    <col min="6882" max="6912" width="2.875" style="844"/>
    <col min="6913" max="6913" width="3.5" style="844" customWidth="1"/>
    <col min="6914" max="6914" width="5.25" style="844" customWidth="1"/>
    <col min="6915" max="6921" width="2.5" style="844" customWidth="1"/>
    <col min="6922" max="6948" width="3.625" style="844" customWidth="1"/>
    <col min="6949" max="6949" width="5.125" style="844" customWidth="1"/>
    <col min="6950" max="6950" width="26" style="844" customWidth="1"/>
    <col min="6951" max="6954" width="4.875" style="844" customWidth="1"/>
    <col min="6955" max="6955" width="2.875" style="844" customWidth="1"/>
    <col min="6956" max="7135" width="9.875" style="844" customWidth="1"/>
    <col min="7136" max="7136" width="2.875" style="844" customWidth="1"/>
    <col min="7137" max="7137" width="6" style="844" customWidth="1"/>
    <col min="7138" max="7168" width="2.875" style="844"/>
    <col min="7169" max="7169" width="3.5" style="844" customWidth="1"/>
    <col min="7170" max="7170" width="5.25" style="844" customWidth="1"/>
    <col min="7171" max="7177" width="2.5" style="844" customWidth="1"/>
    <col min="7178" max="7204" width="3.625" style="844" customWidth="1"/>
    <col min="7205" max="7205" width="5.125" style="844" customWidth="1"/>
    <col min="7206" max="7206" width="26" style="844" customWidth="1"/>
    <col min="7207" max="7210" width="4.875" style="844" customWidth="1"/>
    <col min="7211" max="7211" width="2.875" style="844" customWidth="1"/>
    <col min="7212" max="7391" width="9.875" style="844" customWidth="1"/>
    <col min="7392" max="7392" width="2.875" style="844" customWidth="1"/>
    <col min="7393" max="7393" width="6" style="844" customWidth="1"/>
    <col min="7394" max="7424" width="2.875" style="844"/>
    <col min="7425" max="7425" width="3.5" style="844" customWidth="1"/>
    <col min="7426" max="7426" width="5.25" style="844" customWidth="1"/>
    <col min="7427" max="7433" width="2.5" style="844" customWidth="1"/>
    <col min="7434" max="7460" width="3.625" style="844" customWidth="1"/>
    <col min="7461" max="7461" width="5.125" style="844" customWidth="1"/>
    <col min="7462" max="7462" width="26" style="844" customWidth="1"/>
    <col min="7463" max="7466" width="4.875" style="844" customWidth="1"/>
    <col min="7467" max="7467" width="2.875" style="844" customWidth="1"/>
    <col min="7468" max="7647" width="9.875" style="844" customWidth="1"/>
    <col min="7648" max="7648" width="2.875" style="844" customWidth="1"/>
    <col min="7649" max="7649" width="6" style="844" customWidth="1"/>
    <col min="7650" max="7680" width="2.875" style="844"/>
    <col min="7681" max="7681" width="3.5" style="844" customWidth="1"/>
    <col min="7682" max="7682" width="5.25" style="844" customWidth="1"/>
    <col min="7683" max="7689" width="2.5" style="844" customWidth="1"/>
    <col min="7690" max="7716" width="3.625" style="844" customWidth="1"/>
    <col min="7717" max="7717" width="5.125" style="844" customWidth="1"/>
    <col min="7718" max="7718" width="26" style="844" customWidth="1"/>
    <col min="7719" max="7722" width="4.875" style="844" customWidth="1"/>
    <col min="7723" max="7723" width="2.875" style="844" customWidth="1"/>
    <col min="7724" max="7903" width="9.875" style="844" customWidth="1"/>
    <col min="7904" max="7904" width="2.875" style="844" customWidth="1"/>
    <col min="7905" max="7905" width="6" style="844" customWidth="1"/>
    <col min="7906" max="7936" width="2.875" style="844"/>
    <col min="7937" max="7937" width="3.5" style="844" customWidth="1"/>
    <col min="7938" max="7938" width="5.25" style="844" customWidth="1"/>
    <col min="7939" max="7945" width="2.5" style="844" customWidth="1"/>
    <col min="7946" max="7972" width="3.625" style="844" customWidth="1"/>
    <col min="7973" max="7973" width="5.125" style="844" customWidth="1"/>
    <col min="7974" max="7974" width="26" style="844" customWidth="1"/>
    <col min="7975" max="7978" width="4.875" style="844" customWidth="1"/>
    <col min="7979" max="7979" width="2.875" style="844" customWidth="1"/>
    <col min="7980" max="8159" width="9.875" style="844" customWidth="1"/>
    <col min="8160" max="8160" width="2.875" style="844" customWidth="1"/>
    <col min="8161" max="8161" width="6" style="844" customWidth="1"/>
    <col min="8162" max="8192" width="2.875" style="844"/>
    <col min="8193" max="8193" width="3.5" style="844" customWidth="1"/>
    <col min="8194" max="8194" width="5.25" style="844" customWidth="1"/>
    <col min="8195" max="8201" width="2.5" style="844" customWidth="1"/>
    <col min="8202" max="8228" width="3.625" style="844" customWidth="1"/>
    <col min="8229" max="8229" width="5.125" style="844" customWidth="1"/>
    <col min="8230" max="8230" width="26" style="844" customWidth="1"/>
    <col min="8231" max="8234" width="4.875" style="844" customWidth="1"/>
    <col min="8235" max="8235" width="2.875" style="844" customWidth="1"/>
    <col min="8236" max="8415" width="9.875" style="844" customWidth="1"/>
    <col min="8416" max="8416" width="2.875" style="844" customWidth="1"/>
    <col min="8417" max="8417" width="6" style="844" customWidth="1"/>
    <col min="8418" max="8448" width="2.875" style="844"/>
    <col min="8449" max="8449" width="3.5" style="844" customWidth="1"/>
    <col min="8450" max="8450" width="5.25" style="844" customWidth="1"/>
    <col min="8451" max="8457" width="2.5" style="844" customWidth="1"/>
    <col min="8458" max="8484" width="3.625" style="844" customWidth="1"/>
    <col min="8485" max="8485" width="5.125" style="844" customWidth="1"/>
    <col min="8486" max="8486" width="26" style="844" customWidth="1"/>
    <col min="8487" max="8490" width="4.875" style="844" customWidth="1"/>
    <col min="8491" max="8491" width="2.875" style="844" customWidth="1"/>
    <col min="8492" max="8671" width="9.875" style="844" customWidth="1"/>
    <col min="8672" max="8672" width="2.875" style="844" customWidth="1"/>
    <col min="8673" max="8673" width="6" style="844" customWidth="1"/>
    <col min="8674" max="8704" width="2.875" style="844"/>
    <col min="8705" max="8705" width="3.5" style="844" customWidth="1"/>
    <col min="8706" max="8706" width="5.25" style="844" customWidth="1"/>
    <col min="8707" max="8713" width="2.5" style="844" customWidth="1"/>
    <col min="8714" max="8740" width="3.625" style="844" customWidth="1"/>
    <col min="8741" max="8741" width="5.125" style="844" customWidth="1"/>
    <col min="8742" max="8742" width="26" style="844" customWidth="1"/>
    <col min="8743" max="8746" width="4.875" style="844" customWidth="1"/>
    <col min="8747" max="8747" width="2.875" style="844" customWidth="1"/>
    <col min="8748" max="8927" width="9.875" style="844" customWidth="1"/>
    <col min="8928" max="8928" width="2.875" style="844" customWidth="1"/>
    <col min="8929" max="8929" width="6" style="844" customWidth="1"/>
    <col min="8930" max="8960" width="2.875" style="844"/>
    <col min="8961" max="8961" width="3.5" style="844" customWidth="1"/>
    <col min="8962" max="8962" width="5.25" style="844" customWidth="1"/>
    <col min="8963" max="8969" width="2.5" style="844" customWidth="1"/>
    <col min="8970" max="8996" width="3.625" style="844" customWidth="1"/>
    <col min="8997" max="8997" width="5.125" style="844" customWidth="1"/>
    <col min="8998" max="8998" width="26" style="844" customWidth="1"/>
    <col min="8999" max="9002" width="4.875" style="844" customWidth="1"/>
    <col min="9003" max="9003" width="2.875" style="844" customWidth="1"/>
    <col min="9004" max="9183" width="9.875" style="844" customWidth="1"/>
    <col min="9184" max="9184" width="2.875" style="844" customWidth="1"/>
    <col min="9185" max="9185" width="6" style="844" customWidth="1"/>
    <col min="9186" max="9216" width="2.875" style="844"/>
    <col min="9217" max="9217" width="3.5" style="844" customWidth="1"/>
    <col min="9218" max="9218" width="5.25" style="844" customWidth="1"/>
    <col min="9219" max="9225" width="2.5" style="844" customWidth="1"/>
    <col min="9226" max="9252" width="3.625" style="844" customWidth="1"/>
    <col min="9253" max="9253" width="5.125" style="844" customWidth="1"/>
    <col min="9254" max="9254" width="26" style="844" customWidth="1"/>
    <col min="9255" max="9258" width="4.875" style="844" customWidth="1"/>
    <col min="9259" max="9259" width="2.875" style="844" customWidth="1"/>
    <col min="9260" max="9439" width="9.875" style="844" customWidth="1"/>
    <col min="9440" max="9440" width="2.875" style="844" customWidth="1"/>
    <col min="9441" max="9441" width="6" style="844" customWidth="1"/>
    <col min="9442" max="9472" width="2.875" style="844"/>
    <col min="9473" max="9473" width="3.5" style="844" customWidth="1"/>
    <col min="9474" max="9474" width="5.25" style="844" customWidth="1"/>
    <col min="9475" max="9481" width="2.5" style="844" customWidth="1"/>
    <col min="9482" max="9508" width="3.625" style="844" customWidth="1"/>
    <col min="9509" max="9509" width="5.125" style="844" customWidth="1"/>
    <col min="9510" max="9510" width="26" style="844" customWidth="1"/>
    <col min="9511" max="9514" width="4.875" style="844" customWidth="1"/>
    <col min="9515" max="9515" width="2.875" style="844" customWidth="1"/>
    <col min="9516" max="9695" width="9.875" style="844" customWidth="1"/>
    <col min="9696" max="9696" width="2.875" style="844" customWidth="1"/>
    <col min="9697" max="9697" width="6" style="844" customWidth="1"/>
    <col min="9698" max="9728" width="2.875" style="844"/>
    <col min="9729" max="9729" width="3.5" style="844" customWidth="1"/>
    <col min="9730" max="9730" width="5.25" style="844" customWidth="1"/>
    <col min="9731" max="9737" width="2.5" style="844" customWidth="1"/>
    <col min="9738" max="9764" width="3.625" style="844" customWidth="1"/>
    <col min="9765" max="9765" width="5.125" style="844" customWidth="1"/>
    <col min="9766" max="9766" width="26" style="844" customWidth="1"/>
    <col min="9767" max="9770" width="4.875" style="844" customWidth="1"/>
    <col min="9771" max="9771" width="2.875" style="844" customWidth="1"/>
    <col min="9772" max="9951" width="9.875" style="844" customWidth="1"/>
    <col min="9952" max="9952" width="2.875" style="844" customWidth="1"/>
    <col min="9953" max="9953" width="6" style="844" customWidth="1"/>
    <col min="9954" max="9984" width="2.875" style="844"/>
    <col min="9985" max="9985" width="3.5" style="844" customWidth="1"/>
    <col min="9986" max="9986" width="5.25" style="844" customWidth="1"/>
    <col min="9987" max="9993" width="2.5" style="844" customWidth="1"/>
    <col min="9994" max="10020" width="3.625" style="844" customWidth="1"/>
    <col min="10021" max="10021" width="5.125" style="844" customWidth="1"/>
    <col min="10022" max="10022" width="26" style="844" customWidth="1"/>
    <col min="10023" max="10026" width="4.875" style="844" customWidth="1"/>
    <col min="10027" max="10027" width="2.875" style="844" customWidth="1"/>
    <col min="10028" max="10207" width="9.875" style="844" customWidth="1"/>
    <col min="10208" max="10208" width="2.875" style="844" customWidth="1"/>
    <col min="10209" max="10209" width="6" style="844" customWidth="1"/>
    <col min="10210" max="10240" width="2.875" style="844"/>
    <col min="10241" max="10241" width="3.5" style="844" customWidth="1"/>
    <col min="10242" max="10242" width="5.25" style="844" customWidth="1"/>
    <col min="10243" max="10249" width="2.5" style="844" customWidth="1"/>
    <col min="10250" max="10276" width="3.625" style="844" customWidth="1"/>
    <col min="10277" max="10277" width="5.125" style="844" customWidth="1"/>
    <col min="10278" max="10278" width="26" style="844" customWidth="1"/>
    <col min="10279" max="10282" width="4.875" style="844" customWidth="1"/>
    <col min="10283" max="10283" width="2.875" style="844" customWidth="1"/>
    <col min="10284" max="10463" width="9.875" style="844" customWidth="1"/>
    <col min="10464" max="10464" width="2.875" style="844" customWidth="1"/>
    <col min="10465" max="10465" width="6" style="844" customWidth="1"/>
    <col min="10466" max="10496" width="2.875" style="844"/>
    <col min="10497" max="10497" width="3.5" style="844" customWidth="1"/>
    <col min="10498" max="10498" width="5.25" style="844" customWidth="1"/>
    <col min="10499" max="10505" width="2.5" style="844" customWidth="1"/>
    <col min="10506" max="10532" width="3.625" style="844" customWidth="1"/>
    <col min="10533" max="10533" width="5.125" style="844" customWidth="1"/>
    <col min="10534" max="10534" width="26" style="844" customWidth="1"/>
    <col min="10535" max="10538" width="4.875" style="844" customWidth="1"/>
    <col min="10539" max="10539" width="2.875" style="844" customWidth="1"/>
    <col min="10540" max="10719" width="9.875" style="844" customWidth="1"/>
    <col min="10720" max="10720" width="2.875" style="844" customWidth="1"/>
    <col min="10721" max="10721" width="6" style="844" customWidth="1"/>
    <col min="10722" max="10752" width="2.875" style="844"/>
    <col min="10753" max="10753" width="3.5" style="844" customWidth="1"/>
    <col min="10754" max="10754" width="5.25" style="844" customWidth="1"/>
    <col min="10755" max="10761" width="2.5" style="844" customWidth="1"/>
    <col min="10762" max="10788" width="3.625" style="844" customWidth="1"/>
    <col min="10789" max="10789" width="5.125" style="844" customWidth="1"/>
    <col min="10790" max="10790" width="26" style="844" customWidth="1"/>
    <col min="10791" max="10794" width="4.875" style="844" customWidth="1"/>
    <col min="10795" max="10795" width="2.875" style="844" customWidth="1"/>
    <col min="10796" max="10975" width="9.875" style="844" customWidth="1"/>
    <col min="10976" max="10976" width="2.875" style="844" customWidth="1"/>
    <col min="10977" max="10977" width="6" style="844" customWidth="1"/>
    <col min="10978" max="11008" width="2.875" style="844"/>
    <col min="11009" max="11009" width="3.5" style="844" customWidth="1"/>
    <col min="11010" max="11010" width="5.25" style="844" customWidth="1"/>
    <col min="11011" max="11017" width="2.5" style="844" customWidth="1"/>
    <col min="11018" max="11044" width="3.625" style="844" customWidth="1"/>
    <col min="11045" max="11045" width="5.125" style="844" customWidth="1"/>
    <col min="11046" max="11046" width="26" style="844" customWidth="1"/>
    <col min="11047" max="11050" width="4.875" style="844" customWidth="1"/>
    <col min="11051" max="11051" width="2.875" style="844" customWidth="1"/>
    <col min="11052" max="11231" width="9.875" style="844" customWidth="1"/>
    <col min="11232" max="11232" width="2.875" style="844" customWidth="1"/>
    <col min="11233" max="11233" width="6" style="844" customWidth="1"/>
    <col min="11234" max="11264" width="2.875" style="844"/>
    <col min="11265" max="11265" width="3.5" style="844" customWidth="1"/>
    <col min="11266" max="11266" width="5.25" style="844" customWidth="1"/>
    <col min="11267" max="11273" width="2.5" style="844" customWidth="1"/>
    <col min="11274" max="11300" width="3.625" style="844" customWidth="1"/>
    <col min="11301" max="11301" width="5.125" style="844" customWidth="1"/>
    <col min="11302" max="11302" width="26" style="844" customWidth="1"/>
    <col min="11303" max="11306" width="4.875" style="844" customWidth="1"/>
    <col min="11307" max="11307" width="2.875" style="844" customWidth="1"/>
    <col min="11308" max="11487" width="9.875" style="844" customWidth="1"/>
    <col min="11488" max="11488" width="2.875" style="844" customWidth="1"/>
    <col min="11489" max="11489" width="6" style="844" customWidth="1"/>
    <col min="11490" max="11520" width="2.875" style="844"/>
    <col min="11521" max="11521" width="3.5" style="844" customWidth="1"/>
    <col min="11522" max="11522" width="5.25" style="844" customWidth="1"/>
    <col min="11523" max="11529" width="2.5" style="844" customWidth="1"/>
    <col min="11530" max="11556" width="3.625" style="844" customWidth="1"/>
    <col min="11557" max="11557" width="5.125" style="844" customWidth="1"/>
    <col min="11558" max="11558" width="26" style="844" customWidth="1"/>
    <col min="11559" max="11562" width="4.875" style="844" customWidth="1"/>
    <col min="11563" max="11563" width="2.875" style="844" customWidth="1"/>
    <col min="11564" max="11743" width="9.875" style="844" customWidth="1"/>
    <col min="11744" max="11744" width="2.875" style="844" customWidth="1"/>
    <col min="11745" max="11745" width="6" style="844" customWidth="1"/>
    <col min="11746" max="11776" width="2.875" style="844"/>
    <col min="11777" max="11777" width="3.5" style="844" customWidth="1"/>
    <col min="11778" max="11778" width="5.25" style="844" customWidth="1"/>
    <col min="11779" max="11785" width="2.5" style="844" customWidth="1"/>
    <col min="11786" max="11812" width="3.625" style="844" customWidth="1"/>
    <col min="11813" max="11813" width="5.125" style="844" customWidth="1"/>
    <col min="11814" max="11814" width="26" style="844" customWidth="1"/>
    <col min="11815" max="11818" width="4.875" style="844" customWidth="1"/>
    <col min="11819" max="11819" width="2.875" style="844" customWidth="1"/>
    <col min="11820" max="11999" width="9.875" style="844" customWidth="1"/>
    <col min="12000" max="12000" width="2.875" style="844" customWidth="1"/>
    <col min="12001" max="12001" width="6" style="844" customWidth="1"/>
    <col min="12002" max="12032" width="2.875" style="844"/>
    <col min="12033" max="12033" width="3.5" style="844" customWidth="1"/>
    <col min="12034" max="12034" width="5.25" style="844" customWidth="1"/>
    <col min="12035" max="12041" width="2.5" style="844" customWidth="1"/>
    <col min="12042" max="12068" width="3.625" style="844" customWidth="1"/>
    <col min="12069" max="12069" width="5.125" style="844" customWidth="1"/>
    <col min="12070" max="12070" width="26" style="844" customWidth="1"/>
    <col min="12071" max="12074" width="4.875" style="844" customWidth="1"/>
    <col min="12075" max="12075" width="2.875" style="844" customWidth="1"/>
    <col min="12076" max="12255" width="9.875" style="844" customWidth="1"/>
    <col min="12256" max="12256" width="2.875" style="844" customWidth="1"/>
    <col min="12257" max="12257" width="6" style="844" customWidth="1"/>
    <col min="12258" max="12288" width="2.875" style="844"/>
    <col min="12289" max="12289" width="3.5" style="844" customWidth="1"/>
    <col min="12290" max="12290" width="5.25" style="844" customWidth="1"/>
    <col min="12291" max="12297" width="2.5" style="844" customWidth="1"/>
    <col min="12298" max="12324" width="3.625" style="844" customWidth="1"/>
    <col min="12325" max="12325" width="5.125" style="844" customWidth="1"/>
    <col min="12326" max="12326" width="26" style="844" customWidth="1"/>
    <col min="12327" max="12330" width="4.875" style="844" customWidth="1"/>
    <col min="12331" max="12331" width="2.875" style="844" customWidth="1"/>
    <col min="12332" max="12511" width="9.875" style="844" customWidth="1"/>
    <col min="12512" max="12512" width="2.875" style="844" customWidth="1"/>
    <col min="12513" max="12513" width="6" style="844" customWidth="1"/>
    <col min="12514" max="12544" width="2.875" style="844"/>
    <col min="12545" max="12545" width="3.5" style="844" customWidth="1"/>
    <col min="12546" max="12546" width="5.25" style="844" customWidth="1"/>
    <col min="12547" max="12553" width="2.5" style="844" customWidth="1"/>
    <col min="12554" max="12580" width="3.625" style="844" customWidth="1"/>
    <col min="12581" max="12581" width="5.125" style="844" customWidth="1"/>
    <col min="12582" max="12582" width="26" style="844" customWidth="1"/>
    <col min="12583" max="12586" width="4.875" style="844" customWidth="1"/>
    <col min="12587" max="12587" width="2.875" style="844" customWidth="1"/>
    <col min="12588" max="12767" width="9.875" style="844" customWidth="1"/>
    <col min="12768" max="12768" width="2.875" style="844" customWidth="1"/>
    <col min="12769" max="12769" width="6" style="844" customWidth="1"/>
    <col min="12770" max="12800" width="2.875" style="844"/>
    <col min="12801" max="12801" width="3.5" style="844" customWidth="1"/>
    <col min="12802" max="12802" width="5.25" style="844" customWidth="1"/>
    <col min="12803" max="12809" width="2.5" style="844" customWidth="1"/>
    <col min="12810" max="12836" width="3.625" style="844" customWidth="1"/>
    <col min="12837" max="12837" width="5.125" style="844" customWidth="1"/>
    <col min="12838" max="12838" width="26" style="844" customWidth="1"/>
    <col min="12839" max="12842" width="4.875" style="844" customWidth="1"/>
    <col min="12843" max="12843" width="2.875" style="844" customWidth="1"/>
    <col min="12844" max="13023" width="9.875" style="844" customWidth="1"/>
    <col min="13024" max="13024" width="2.875" style="844" customWidth="1"/>
    <col min="13025" max="13025" width="6" style="844" customWidth="1"/>
    <col min="13026" max="13056" width="2.875" style="844"/>
    <col min="13057" max="13057" width="3.5" style="844" customWidth="1"/>
    <col min="13058" max="13058" width="5.25" style="844" customWidth="1"/>
    <col min="13059" max="13065" width="2.5" style="844" customWidth="1"/>
    <col min="13066" max="13092" width="3.625" style="844" customWidth="1"/>
    <col min="13093" max="13093" width="5.125" style="844" customWidth="1"/>
    <col min="13094" max="13094" width="26" style="844" customWidth="1"/>
    <col min="13095" max="13098" width="4.875" style="844" customWidth="1"/>
    <col min="13099" max="13099" width="2.875" style="844" customWidth="1"/>
    <col min="13100" max="13279" width="9.875" style="844" customWidth="1"/>
    <col min="13280" max="13280" width="2.875" style="844" customWidth="1"/>
    <col min="13281" max="13281" width="6" style="844" customWidth="1"/>
    <col min="13282" max="13312" width="2.875" style="844"/>
    <col min="13313" max="13313" width="3.5" style="844" customWidth="1"/>
    <col min="13314" max="13314" width="5.25" style="844" customWidth="1"/>
    <col min="13315" max="13321" width="2.5" style="844" customWidth="1"/>
    <col min="13322" max="13348" width="3.625" style="844" customWidth="1"/>
    <col min="13349" max="13349" width="5.125" style="844" customWidth="1"/>
    <col min="13350" max="13350" width="26" style="844" customWidth="1"/>
    <col min="13351" max="13354" width="4.875" style="844" customWidth="1"/>
    <col min="13355" max="13355" width="2.875" style="844" customWidth="1"/>
    <col min="13356" max="13535" width="9.875" style="844" customWidth="1"/>
    <col min="13536" max="13536" width="2.875" style="844" customWidth="1"/>
    <col min="13537" max="13537" width="6" style="844" customWidth="1"/>
    <col min="13538" max="13568" width="2.875" style="844"/>
    <col min="13569" max="13569" width="3.5" style="844" customWidth="1"/>
    <col min="13570" max="13570" width="5.25" style="844" customWidth="1"/>
    <col min="13571" max="13577" width="2.5" style="844" customWidth="1"/>
    <col min="13578" max="13604" width="3.625" style="844" customWidth="1"/>
    <col min="13605" max="13605" width="5.125" style="844" customWidth="1"/>
    <col min="13606" max="13606" width="26" style="844" customWidth="1"/>
    <col min="13607" max="13610" width="4.875" style="844" customWidth="1"/>
    <col min="13611" max="13611" width="2.875" style="844" customWidth="1"/>
    <col min="13612" max="13791" width="9.875" style="844" customWidth="1"/>
    <col min="13792" max="13792" width="2.875" style="844" customWidth="1"/>
    <col min="13793" max="13793" width="6" style="844" customWidth="1"/>
    <col min="13794" max="13824" width="2.875" style="844"/>
    <col min="13825" max="13825" width="3.5" style="844" customWidth="1"/>
    <col min="13826" max="13826" width="5.25" style="844" customWidth="1"/>
    <col min="13827" max="13833" width="2.5" style="844" customWidth="1"/>
    <col min="13834" max="13860" width="3.625" style="844" customWidth="1"/>
    <col min="13861" max="13861" width="5.125" style="844" customWidth="1"/>
    <col min="13862" max="13862" width="26" style="844" customWidth="1"/>
    <col min="13863" max="13866" width="4.875" style="844" customWidth="1"/>
    <col min="13867" max="13867" width="2.875" style="844" customWidth="1"/>
    <col min="13868" max="14047" width="9.875" style="844" customWidth="1"/>
    <col min="14048" max="14048" width="2.875" style="844" customWidth="1"/>
    <col min="14049" max="14049" width="6" style="844" customWidth="1"/>
    <col min="14050" max="14080" width="2.875" style="844"/>
    <col min="14081" max="14081" width="3.5" style="844" customWidth="1"/>
    <col min="14082" max="14082" width="5.25" style="844" customWidth="1"/>
    <col min="14083" max="14089" width="2.5" style="844" customWidth="1"/>
    <col min="14090" max="14116" width="3.625" style="844" customWidth="1"/>
    <col min="14117" max="14117" width="5.125" style="844" customWidth="1"/>
    <col min="14118" max="14118" width="26" style="844" customWidth="1"/>
    <col min="14119" max="14122" width="4.875" style="844" customWidth="1"/>
    <col min="14123" max="14123" width="2.875" style="844" customWidth="1"/>
    <col min="14124" max="14303" width="9.875" style="844" customWidth="1"/>
    <col min="14304" max="14304" width="2.875" style="844" customWidth="1"/>
    <col min="14305" max="14305" width="6" style="844" customWidth="1"/>
    <col min="14306" max="14336" width="2.875" style="844"/>
    <col min="14337" max="14337" width="3.5" style="844" customWidth="1"/>
    <col min="14338" max="14338" width="5.25" style="844" customWidth="1"/>
    <col min="14339" max="14345" width="2.5" style="844" customWidth="1"/>
    <col min="14346" max="14372" width="3.625" style="844" customWidth="1"/>
    <col min="14373" max="14373" width="5.125" style="844" customWidth="1"/>
    <col min="14374" max="14374" width="26" style="844" customWidth="1"/>
    <col min="14375" max="14378" width="4.875" style="844" customWidth="1"/>
    <col min="14379" max="14379" width="2.875" style="844" customWidth="1"/>
    <col min="14380" max="14559" width="9.875" style="844" customWidth="1"/>
    <col min="14560" max="14560" width="2.875" style="844" customWidth="1"/>
    <col min="14561" max="14561" width="6" style="844" customWidth="1"/>
    <col min="14562" max="14592" width="2.875" style="844"/>
    <col min="14593" max="14593" width="3.5" style="844" customWidth="1"/>
    <col min="14594" max="14594" width="5.25" style="844" customWidth="1"/>
    <col min="14595" max="14601" width="2.5" style="844" customWidth="1"/>
    <col min="14602" max="14628" width="3.625" style="844" customWidth="1"/>
    <col min="14629" max="14629" width="5.125" style="844" customWidth="1"/>
    <col min="14630" max="14630" width="26" style="844" customWidth="1"/>
    <col min="14631" max="14634" width="4.875" style="844" customWidth="1"/>
    <col min="14635" max="14635" width="2.875" style="844" customWidth="1"/>
    <col min="14636" max="14815" width="9.875" style="844" customWidth="1"/>
    <col min="14816" max="14816" width="2.875" style="844" customWidth="1"/>
    <col min="14817" max="14817" width="6" style="844" customWidth="1"/>
    <col min="14818" max="14848" width="2.875" style="844"/>
    <col min="14849" max="14849" width="3.5" style="844" customWidth="1"/>
    <col min="14850" max="14850" width="5.25" style="844" customWidth="1"/>
    <col min="14851" max="14857" width="2.5" style="844" customWidth="1"/>
    <col min="14858" max="14884" width="3.625" style="844" customWidth="1"/>
    <col min="14885" max="14885" width="5.125" style="844" customWidth="1"/>
    <col min="14886" max="14886" width="26" style="844" customWidth="1"/>
    <col min="14887" max="14890" width="4.875" style="844" customWidth="1"/>
    <col min="14891" max="14891" width="2.875" style="844" customWidth="1"/>
    <col min="14892" max="15071" width="9.875" style="844" customWidth="1"/>
    <col min="15072" max="15072" width="2.875" style="844" customWidth="1"/>
    <col min="15073" max="15073" width="6" style="844" customWidth="1"/>
    <col min="15074" max="15104" width="2.875" style="844"/>
    <col min="15105" max="15105" width="3.5" style="844" customWidth="1"/>
    <col min="15106" max="15106" width="5.25" style="844" customWidth="1"/>
    <col min="15107" max="15113" width="2.5" style="844" customWidth="1"/>
    <col min="15114" max="15140" width="3.625" style="844" customWidth="1"/>
    <col min="15141" max="15141" width="5.125" style="844" customWidth="1"/>
    <col min="15142" max="15142" width="26" style="844" customWidth="1"/>
    <col min="15143" max="15146" width="4.875" style="844" customWidth="1"/>
    <col min="15147" max="15147" width="2.875" style="844" customWidth="1"/>
    <col min="15148" max="15327" width="9.875" style="844" customWidth="1"/>
    <col min="15328" max="15328" width="2.875" style="844" customWidth="1"/>
    <col min="15329" max="15329" width="6" style="844" customWidth="1"/>
    <col min="15330" max="15360" width="2.875" style="844"/>
    <col min="15361" max="15361" width="3.5" style="844" customWidth="1"/>
    <col min="15362" max="15362" width="5.25" style="844" customWidth="1"/>
    <col min="15363" max="15369" width="2.5" style="844" customWidth="1"/>
    <col min="15370" max="15396" width="3.625" style="844" customWidth="1"/>
    <col min="15397" max="15397" width="5.125" style="844" customWidth="1"/>
    <col min="15398" max="15398" width="26" style="844" customWidth="1"/>
    <col min="15399" max="15402" width="4.875" style="844" customWidth="1"/>
    <col min="15403" max="15403" width="2.875" style="844" customWidth="1"/>
    <col min="15404" max="15583" width="9.875" style="844" customWidth="1"/>
    <col min="15584" max="15584" width="2.875" style="844" customWidth="1"/>
    <col min="15585" max="15585" width="6" style="844" customWidth="1"/>
    <col min="15586" max="15616" width="2.875" style="844"/>
    <col min="15617" max="15617" width="3.5" style="844" customWidth="1"/>
    <col min="15618" max="15618" width="5.25" style="844" customWidth="1"/>
    <col min="15619" max="15625" width="2.5" style="844" customWidth="1"/>
    <col min="15626" max="15652" width="3.625" style="844" customWidth="1"/>
    <col min="15653" max="15653" width="5.125" style="844" customWidth="1"/>
    <col min="15654" max="15654" width="26" style="844" customWidth="1"/>
    <col min="15655" max="15658" width="4.875" style="844" customWidth="1"/>
    <col min="15659" max="15659" width="2.875" style="844" customWidth="1"/>
    <col min="15660" max="15839" width="9.875" style="844" customWidth="1"/>
    <col min="15840" max="15840" width="2.875" style="844" customWidth="1"/>
    <col min="15841" max="15841" width="6" style="844" customWidth="1"/>
    <col min="15842" max="15872" width="2.875" style="844"/>
    <col min="15873" max="15873" width="3.5" style="844" customWidth="1"/>
    <col min="15874" max="15874" width="5.25" style="844" customWidth="1"/>
    <col min="15875" max="15881" width="2.5" style="844" customWidth="1"/>
    <col min="15882" max="15908" width="3.625" style="844" customWidth="1"/>
    <col min="15909" max="15909" width="5.125" style="844" customWidth="1"/>
    <col min="15910" max="15910" width="26" style="844" customWidth="1"/>
    <col min="15911" max="15914" width="4.875" style="844" customWidth="1"/>
    <col min="15915" max="15915" width="2.875" style="844" customWidth="1"/>
    <col min="15916" max="16095" width="9.875" style="844" customWidth="1"/>
    <col min="16096" max="16096" width="2.875" style="844" customWidth="1"/>
    <col min="16097" max="16097" width="6" style="844" customWidth="1"/>
    <col min="16098" max="16128" width="2.875" style="844"/>
    <col min="16129" max="16129" width="3.5" style="844" customWidth="1"/>
    <col min="16130" max="16130" width="5.25" style="844" customWidth="1"/>
    <col min="16131" max="16137" width="2.5" style="844" customWidth="1"/>
    <col min="16138" max="16164" width="3.625" style="844" customWidth="1"/>
    <col min="16165" max="16165" width="5.125" style="844" customWidth="1"/>
    <col min="16166" max="16166" width="26" style="844" customWidth="1"/>
    <col min="16167" max="16170" width="4.875" style="844" customWidth="1"/>
    <col min="16171" max="16171" width="2.875" style="844" customWidth="1"/>
    <col min="16172" max="16351" width="9.875" style="844" customWidth="1"/>
    <col min="16352" max="16352" width="2.875" style="844" customWidth="1"/>
    <col min="16353" max="16353" width="6" style="844" customWidth="1"/>
    <col min="16354" max="16384" width="2.875" style="844"/>
  </cols>
  <sheetData>
    <row r="1" spans="1:43" ht="28.7" customHeight="1">
      <c r="A1" s="1905" t="s">
        <v>625</v>
      </c>
      <c r="B1" s="1905"/>
      <c r="C1" s="1905"/>
      <c r="D1" s="1905"/>
      <c r="E1" s="1905"/>
      <c r="F1" s="1905"/>
      <c r="G1" s="1905"/>
      <c r="H1" s="1905"/>
      <c r="I1" s="1905"/>
      <c r="J1" s="1905"/>
      <c r="K1" s="1905"/>
      <c r="L1" s="1905"/>
      <c r="M1" s="1905"/>
      <c r="N1" s="1905"/>
      <c r="O1" s="1905"/>
      <c r="P1" s="1905"/>
      <c r="Q1" s="1905"/>
      <c r="R1" s="1905"/>
      <c r="S1" s="1905"/>
      <c r="T1" s="1905"/>
      <c r="U1" s="1905"/>
      <c r="V1" s="1905"/>
      <c r="W1" s="1905"/>
      <c r="X1" s="1905"/>
      <c r="Y1" s="1905"/>
      <c r="Z1" s="1905"/>
      <c r="AA1" s="1905"/>
      <c r="AB1" s="1905"/>
      <c r="AC1" s="1905"/>
      <c r="AD1" s="1905"/>
      <c r="AE1" s="1905"/>
      <c r="AF1" s="1905"/>
      <c r="AG1" s="1905"/>
      <c r="AH1" s="1905"/>
      <c r="AI1" s="1905"/>
      <c r="AJ1" s="1905"/>
      <c r="AK1" s="1905"/>
      <c r="AL1" s="1905"/>
      <c r="AM1" s="1905"/>
      <c r="AN1" s="1905"/>
      <c r="AO1" s="1905"/>
      <c r="AP1" s="1905"/>
      <c r="AQ1" s="1905"/>
    </row>
    <row r="2" spans="1:43" ht="21.75" customHeight="1" thickBot="1">
      <c r="I2" s="845"/>
      <c r="J2" s="845"/>
    </row>
    <row r="3" spans="1:43" ht="21.75" customHeight="1">
      <c r="A3" s="1906" t="s">
        <v>598</v>
      </c>
      <c r="B3" s="1907"/>
      <c r="C3" s="1907"/>
      <c r="D3" s="1907"/>
      <c r="E3" s="1907"/>
      <c r="F3" s="1907"/>
      <c r="G3" s="1907"/>
      <c r="H3" s="1907"/>
      <c r="I3" s="1908"/>
      <c r="J3" s="1912" t="s">
        <v>626</v>
      </c>
      <c r="K3" s="1907"/>
      <c r="L3" s="1907"/>
      <c r="M3" s="1907"/>
      <c r="N3" s="1907"/>
      <c r="O3" s="1907"/>
      <c r="P3" s="1907"/>
      <c r="Q3" s="1907"/>
      <c r="R3" s="1907"/>
      <c r="S3" s="1907"/>
      <c r="T3" s="1907"/>
      <c r="U3" s="1907"/>
      <c r="V3" s="1907"/>
      <c r="W3" s="1907"/>
      <c r="X3" s="1907"/>
      <c r="Y3" s="1907"/>
      <c r="Z3" s="1907"/>
      <c r="AA3" s="1907"/>
      <c r="AB3" s="1907"/>
      <c r="AC3" s="1907"/>
      <c r="AD3" s="1907"/>
      <c r="AE3" s="1907"/>
      <c r="AF3" s="1907"/>
      <c r="AG3" s="1907"/>
      <c r="AH3" s="1907"/>
      <c r="AI3" s="1907"/>
      <c r="AJ3" s="1907"/>
      <c r="AK3" s="1907"/>
      <c r="AL3" s="1907"/>
      <c r="AM3" s="846"/>
      <c r="AN3" s="846"/>
      <c r="AO3" s="846"/>
      <c r="AP3" s="847"/>
    </row>
    <row r="4" spans="1:43" ht="21.75" customHeight="1" thickBot="1">
      <c r="A4" s="1909"/>
      <c r="B4" s="1910"/>
      <c r="C4" s="1910"/>
      <c r="D4" s="1910"/>
      <c r="E4" s="1910"/>
      <c r="F4" s="1910"/>
      <c r="G4" s="1910"/>
      <c r="H4" s="1910"/>
      <c r="I4" s="1911"/>
      <c r="J4" s="1913"/>
      <c r="K4" s="1910"/>
      <c r="L4" s="1910"/>
      <c r="M4" s="1910"/>
      <c r="N4" s="1910"/>
      <c r="O4" s="1910"/>
      <c r="P4" s="1910"/>
      <c r="Q4" s="1910"/>
      <c r="R4" s="1910"/>
      <c r="S4" s="1910"/>
      <c r="T4" s="1910"/>
      <c r="U4" s="1910"/>
      <c r="V4" s="1910"/>
      <c r="W4" s="1910"/>
      <c r="X4" s="1910"/>
      <c r="Y4" s="1910"/>
      <c r="Z4" s="1910"/>
      <c r="AA4" s="1910"/>
      <c r="AB4" s="1910"/>
      <c r="AC4" s="1910"/>
      <c r="AD4" s="1910"/>
      <c r="AE4" s="1910"/>
      <c r="AF4" s="1910"/>
      <c r="AG4" s="1910"/>
      <c r="AH4" s="1910"/>
      <c r="AI4" s="1910"/>
      <c r="AJ4" s="1910"/>
      <c r="AK4" s="1910"/>
      <c r="AL4" s="1910"/>
      <c r="AM4" s="1914" t="s">
        <v>599</v>
      </c>
      <c r="AN4" s="1915"/>
      <c r="AO4" s="1915"/>
      <c r="AP4" s="1916"/>
    </row>
    <row r="5" spans="1:43" ht="22.7" customHeight="1" thickTop="1">
      <c r="A5" s="1917"/>
      <c r="B5" s="1918" t="s">
        <v>582</v>
      </c>
      <c r="C5" s="1919"/>
      <c r="D5" s="1919"/>
      <c r="E5" s="1919"/>
      <c r="F5" s="1919"/>
      <c r="G5" s="1919"/>
      <c r="H5" s="1919"/>
      <c r="I5" s="1920"/>
      <c r="J5" s="1924" t="s">
        <v>628</v>
      </c>
      <c r="K5" s="1925"/>
      <c r="L5" s="1925"/>
      <c r="M5" s="1925"/>
      <c r="N5" s="1925"/>
      <c r="O5" s="1925"/>
      <c r="P5" s="1925"/>
      <c r="Q5" s="1925"/>
      <c r="R5" s="1925"/>
      <c r="S5" s="1926"/>
      <c r="T5" s="1927" t="s">
        <v>583</v>
      </c>
      <c r="U5" s="1928"/>
      <c r="V5" s="1928"/>
      <c r="W5" s="1928"/>
      <c r="X5" s="1928"/>
      <c r="Y5" s="1928"/>
      <c r="Z5" s="1928"/>
      <c r="AA5" s="1928"/>
      <c r="AB5" s="1928"/>
      <c r="AC5" s="1928"/>
      <c r="AD5" s="1928"/>
      <c r="AE5" s="1928"/>
      <c r="AF5" s="1928"/>
      <c r="AG5" s="1928"/>
      <c r="AH5" s="1928"/>
      <c r="AI5" s="1928"/>
      <c r="AJ5" s="1928"/>
      <c r="AK5" s="1928"/>
      <c r="AL5" s="1929"/>
      <c r="AM5" s="1930"/>
      <c r="AN5" s="1931"/>
      <c r="AO5" s="1931"/>
      <c r="AP5" s="1932"/>
      <c r="AQ5" s="845"/>
    </row>
    <row r="6" spans="1:43" ht="22.7" customHeight="1">
      <c r="A6" s="1917"/>
      <c r="B6" s="1918"/>
      <c r="C6" s="1919"/>
      <c r="D6" s="1919"/>
      <c r="E6" s="1919"/>
      <c r="F6" s="1919"/>
      <c r="G6" s="1919"/>
      <c r="H6" s="1919"/>
      <c r="I6" s="1920"/>
      <c r="J6" s="1933" t="s">
        <v>600</v>
      </c>
      <c r="K6" s="1934"/>
      <c r="L6" s="1934"/>
      <c r="M6" s="1934"/>
      <c r="N6" s="1934"/>
      <c r="O6" s="1934"/>
      <c r="P6" s="1934"/>
      <c r="Q6" s="1934"/>
      <c r="R6" s="1934"/>
      <c r="S6" s="1935"/>
      <c r="T6" s="1927" t="s">
        <v>583</v>
      </c>
      <c r="U6" s="1928"/>
      <c r="V6" s="1928"/>
      <c r="W6" s="1928"/>
      <c r="X6" s="1928"/>
      <c r="Y6" s="1928"/>
      <c r="Z6" s="1928"/>
      <c r="AA6" s="1928"/>
      <c r="AB6" s="1928"/>
      <c r="AC6" s="1928"/>
      <c r="AD6" s="1928"/>
      <c r="AE6" s="1928"/>
      <c r="AF6" s="1928"/>
      <c r="AG6" s="1928"/>
      <c r="AH6" s="1928"/>
      <c r="AI6" s="1928"/>
      <c r="AJ6" s="1928"/>
      <c r="AK6" s="1928"/>
      <c r="AL6" s="1929"/>
      <c r="AM6" s="1930"/>
      <c r="AN6" s="1931"/>
      <c r="AO6" s="1931"/>
      <c r="AP6" s="1932"/>
      <c r="AQ6" s="845"/>
    </row>
    <row r="7" spans="1:43" ht="22.7" customHeight="1">
      <c r="A7" s="1917"/>
      <c r="B7" s="1918"/>
      <c r="C7" s="1919"/>
      <c r="D7" s="1919"/>
      <c r="E7" s="1919"/>
      <c r="F7" s="1919"/>
      <c r="G7" s="1919"/>
      <c r="H7" s="1919"/>
      <c r="I7" s="1920"/>
      <c r="J7" s="1942" t="s">
        <v>734</v>
      </c>
      <c r="K7" s="1943"/>
      <c r="L7" s="1943"/>
      <c r="M7" s="1943"/>
      <c r="N7" s="1943"/>
      <c r="O7" s="1943"/>
      <c r="P7" s="1943"/>
      <c r="Q7" s="1943"/>
      <c r="R7" s="1943"/>
      <c r="S7" s="1944"/>
      <c r="T7" s="1927" t="s">
        <v>583</v>
      </c>
      <c r="U7" s="1928"/>
      <c r="V7" s="1928"/>
      <c r="W7" s="1928"/>
      <c r="X7" s="1928"/>
      <c r="Y7" s="1928"/>
      <c r="Z7" s="1928"/>
      <c r="AA7" s="1928"/>
      <c r="AB7" s="1928"/>
      <c r="AC7" s="1928"/>
      <c r="AD7" s="1928"/>
      <c r="AE7" s="1928"/>
      <c r="AF7" s="1928"/>
      <c r="AG7" s="1928"/>
      <c r="AH7" s="1928"/>
      <c r="AI7" s="1928"/>
      <c r="AJ7" s="1928"/>
      <c r="AK7" s="1928"/>
      <c r="AL7" s="1929"/>
      <c r="AM7" s="992"/>
      <c r="AN7" s="993"/>
      <c r="AO7" s="993"/>
      <c r="AP7" s="994"/>
      <c r="AQ7" s="845"/>
    </row>
    <row r="8" spans="1:43" ht="108.75" customHeight="1">
      <c r="A8" s="1917"/>
      <c r="B8" s="1918"/>
      <c r="C8" s="1919"/>
      <c r="D8" s="1919"/>
      <c r="E8" s="1919"/>
      <c r="F8" s="1919"/>
      <c r="G8" s="1919"/>
      <c r="H8" s="1919"/>
      <c r="I8" s="1920"/>
      <c r="J8" s="1933" t="s">
        <v>738</v>
      </c>
      <c r="K8" s="1934"/>
      <c r="L8" s="1934"/>
      <c r="M8" s="1934"/>
      <c r="N8" s="1934"/>
      <c r="O8" s="1934"/>
      <c r="P8" s="1934"/>
      <c r="Q8" s="1934"/>
      <c r="R8" s="1934"/>
      <c r="S8" s="1935"/>
      <c r="T8" s="1945" t="s">
        <v>583</v>
      </c>
      <c r="U8" s="1946"/>
      <c r="V8" s="1946"/>
      <c r="W8" s="1946"/>
      <c r="X8" s="1946"/>
      <c r="Y8" s="1946"/>
      <c r="Z8" s="1946"/>
      <c r="AA8" s="1946"/>
      <c r="AB8" s="1946"/>
      <c r="AC8" s="1946"/>
      <c r="AD8" s="1946"/>
      <c r="AE8" s="1946"/>
      <c r="AF8" s="1946"/>
      <c r="AG8" s="1946"/>
      <c r="AH8" s="1946"/>
      <c r="AI8" s="1946"/>
      <c r="AJ8" s="1946"/>
      <c r="AK8" s="1946"/>
      <c r="AL8" s="1947"/>
      <c r="AM8" s="1930"/>
      <c r="AN8" s="1931"/>
      <c r="AO8" s="1931"/>
      <c r="AP8" s="1932"/>
      <c r="AQ8" s="845"/>
    </row>
    <row r="9" spans="1:43" ht="22.7" customHeight="1">
      <c r="A9" s="1917"/>
      <c r="B9" s="1921"/>
      <c r="C9" s="1922"/>
      <c r="D9" s="1922"/>
      <c r="E9" s="1922"/>
      <c r="F9" s="1922"/>
      <c r="G9" s="1922"/>
      <c r="H9" s="1922"/>
      <c r="I9" s="1923"/>
      <c r="J9" s="1933" t="s">
        <v>601</v>
      </c>
      <c r="K9" s="1934"/>
      <c r="L9" s="1934"/>
      <c r="M9" s="1934"/>
      <c r="N9" s="1934"/>
      <c r="O9" s="1934"/>
      <c r="P9" s="1934"/>
      <c r="Q9" s="1934"/>
      <c r="R9" s="1934"/>
      <c r="S9" s="1935"/>
      <c r="T9" s="1927" t="s">
        <v>583</v>
      </c>
      <c r="U9" s="1928"/>
      <c r="V9" s="1928"/>
      <c r="W9" s="1928"/>
      <c r="X9" s="1928"/>
      <c r="Y9" s="1928"/>
      <c r="Z9" s="1928"/>
      <c r="AA9" s="1928"/>
      <c r="AB9" s="1928"/>
      <c r="AC9" s="1928"/>
      <c r="AD9" s="1928"/>
      <c r="AE9" s="1928"/>
      <c r="AF9" s="1928"/>
      <c r="AG9" s="1928"/>
      <c r="AH9" s="1928"/>
      <c r="AI9" s="1928"/>
      <c r="AJ9" s="1928"/>
      <c r="AK9" s="1928"/>
      <c r="AL9" s="1929"/>
      <c r="AM9" s="1930"/>
      <c r="AN9" s="1931"/>
      <c r="AO9" s="1931"/>
      <c r="AP9" s="1932"/>
      <c r="AQ9" s="845"/>
    </row>
    <row r="10" spans="1:43" ht="22.7" customHeight="1">
      <c r="A10" s="1917"/>
      <c r="B10" s="1936" t="s">
        <v>584</v>
      </c>
      <c r="C10" s="1937"/>
      <c r="D10" s="1937"/>
      <c r="E10" s="1937"/>
      <c r="F10" s="1937"/>
      <c r="G10" s="1937"/>
      <c r="H10" s="1937"/>
      <c r="I10" s="1938"/>
      <c r="J10" s="1933" t="s">
        <v>628</v>
      </c>
      <c r="K10" s="1934"/>
      <c r="L10" s="1934"/>
      <c r="M10" s="1934"/>
      <c r="N10" s="1934"/>
      <c r="O10" s="1934"/>
      <c r="P10" s="1934"/>
      <c r="Q10" s="1934"/>
      <c r="R10" s="1934"/>
      <c r="S10" s="1935"/>
      <c r="T10" s="1927" t="s">
        <v>583</v>
      </c>
      <c r="U10" s="1928"/>
      <c r="V10" s="1928"/>
      <c r="W10" s="1928"/>
      <c r="X10" s="1928"/>
      <c r="Y10" s="1928"/>
      <c r="Z10" s="1928"/>
      <c r="AA10" s="1928"/>
      <c r="AB10" s="1928"/>
      <c r="AC10" s="1928"/>
      <c r="AD10" s="1928"/>
      <c r="AE10" s="1928"/>
      <c r="AF10" s="1928"/>
      <c r="AG10" s="1928"/>
      <c r="AH10" s="1928"/>
      <c r="AI10" s="1928"/>
      <c r="AJ10" s="1928"/>
      <c r="AK10" s="1928"/>
      <c r="AL10" s="1929"/>
      <c r="AM10" s="1930"/>
      <c r="AN10" s="1931"/>
      <c r="AO10" s="1931"/>
      <c r="AP10" s="1932"/>
      <c r="AQ10" s="845"/>
    </row>
    <row r="11" spans="1:43" ht="22.7" customHeight="1">
      <c r="A11" s="1917"/>
      <c r="B11" s="1936"/>
      <c r="C11" s="1937"/>
      <c r="D11" s="1937"/>
      <c r="E11" s="1937"/>
      <c r="F11" s="1937"/>
      <c r="G11" s="1937"/>
      <c r="H11" s="1937"/>
      <c r="I11" s="1938"/>
      <c r="J11" s="1933" t="s">
        <v>600</v>
      </c>
      <c r="K11" s="1934"/>
      <c r="L11" s="1934"/>
      <c r="M11" s="1934"/>
      <c r="N11" s="1934"/>
      <c r="O11" s="1934"/>
      <c r="P11" s="1934"/>
      <c r="Q11" s="1934"/>
      <c r="R11" s="1934"/>
      <c r="S11" s="1935"/>
      <c r="T11" s="1927" t="s">
        <v>583</v>
      </c>
      <c r="U11" s="1928"/>
      <c r="V11" s="1928"/>
      <c r="W11" s="1928"/>
      <c r="X11" s="1928"/>
      <c r="Y11" s="1928"/>
      <c r="Z11" s="1928"/>
      <c r="AA11" s="1928"/>
      <c r="AB11" s="1928"/>
      <c r="AC11" s="1928"/>
      <c r="AD11" s="1928"/>
      <c r="AE11" s="1928"/>
      <c r="AF11" s="1928"/>
      <c r="AG11" s="1928"/>
      <c r="AH11" s="1928"/>
      <c r="AI11" s="1928"/>
      <c r="AJ11" s="1928"/>
      <c r="AK11" s="1928"/>
      <c r="AL11" s="1929"/>
      <c r="AM11" s="1930"/>
      <c r="AN11" s="1931"/>
      <c r="AO11" s="1931"/>
      <c r="AP11" s="1932"/>
      <c r="AQ11" s="845"/>
    </row>
    <row r="12" spans="1:43" ht="22.7" customHeight="1">
      <c r="A12" s="1917"/>
      <c r="B12" s="1936"/>
      <c r="C12" s="1937"/>
      <c r="D12" s="1937"/>
      <c r="E12" s="1937"/>
      <c r="F12" s="1937"/>
      <c r="G12" s="1937"/>
      <c r="H12" s="1937"/>
      <c r="I12" s="1938"/>
      <c r="J12" s="1942" t="s">
        <v>734</v>
      </c>
      <c r="K12" s="1943"/>
      <c r="L12" s="1943"/>
      <c r="M12" s="1943"/>
      <c r="N12" s="1943"/>
      <c r="O12" s="1943"/>
      <c r="P12" s="1943"/>
      <c r="Q12" s="1943"/>
      <c r="R12" s="1943"/>
      <c r="S12" s="1944"/>
      <c r="T12" s="1927" t="s">
        <v>583</v>
      </c>
      <c r="U12" s="1928"/>
      <c r="V12" s="1928"/>
      <c r="W12" s="1928"/>
      <c r="X12" s="1928"/>
      <c r="Y12" s="1928"/>
      <c r="Z12" s="1928"/>
      <c r="AA12" s="1928"/>
      <c r="AB12" s="1928"/>
      <c r="AC12" s="1928"/>
      <c r="AD12" s="1928"/>
      <c r="AE12" s="1928"/>
      <c r="AF12" s="1928"/>
      <c r="AG12" s="1928"/>
      <c r="AH12" s="1928"/>
      <c r="AI12" s="1928"/>
      <c r="AJ12" s="1928"/>
      <c r="AK12" s="1928"/>
      <c r="AL12" s="1929"/>
      <c r="AM12" s="992"/>
      <c r="AN12" s="993"/>
      <c r="AO12" s="993"/>
      <c r="AP12" s="994"/>
      <c r="AQ12" s="845"/>
    </row>
    <row r="13" spans="1:43" ht="108.75" customHeight="1">
      <c r="A13" s="1917"/>
      <c r="B13" s="1936"/>
      <c r="C13" s="1937"/>
      <c r="D13" s="1937"/>
      <c r="E13" s="1937"/>
      <c r="F13" s="1937"/>
      <c r="G13" s="1937"/>
      <c r="H13" s="1937"/>
      <c r="I13" s="1938"/>
      <c r="J13" s="1933" t="s">
        <v>738</v>
      </c>
      <c r="K13" s="1934"/>
      <c r="L13" s="1934"/>
      <c r="M13" s="1934"/>
      <c r="N13" s="1934"/>
      <c r="O13" s="1934"/>
      <c r="P13" s="1934"/>
      <c r="Q13" s="1934"/>
      <c r="R13" s="1934"/>
      <c r="S13" s="1935"/>
      <c r="T13" s="1945" t="s">
        <v>583</v>
      </c>
      <c r="U13" s="1946"/>
      <c r="V13" s="1946"/>
      <c r="W13" s="1946"/>
      <c r="X13" s="1946"/>
      <c r="Y13" s="1946"/>
      <c r="Z13" s="1946"/>
      <c r="AA13" s="1946"/>
      <c r="AB13" s="1946"/>
      <c r="AC13" s="1946"/>
      <c r="AD13" s="1946"/>
      <c r="AE13" s="1946"/>
      <c r="AF13" s="1946"/>
      <c r="AG13" s="1946"/>
      <c r="AH13" s="1946"/>
      <c r="AI13" s="1946"/>
      <c r="AJ13" s="1946"/>
      <c r="AK13" s="1946"/>
      <c r="AL13" s="1947"/>
      <c r="AM13" s="1930"/>
      <c r="AN13" s="1931"/>
      <c r="AO13" s="1931"/>
      <c r="AP13" s="1932"/>
      <c r="AQ13" s="845"/>
    </row>
    <row r="14" spans="1:43" ht="22.7" customHeight="1">
      <c r="A14" s="1917"/>
      <c r="B14" s="1939"/>
      <c r="C14" s="1940"/>
      <c r="D14" s="1940"/>
      <c r="E14" s="1940"/>
      <c r="F14" s="1940"/>
      <c r="G14" s="1940"/>
      <c r="H14" s="1940"/>
      <c r="I14" s="1941"/>
      <c r="J14" s="1933" t="s">
        <v>601</v>
      </c>
      <c r="K14" s="1934"/>
      <c r="L14" s="1934"/>
      <c r="M14" s="1934"/>
      <c r="N14" s="1934"/>
      <c r="O14" s="1934"/>
      <c r="P14" s="1934"/>
      <c r="Q14" s="1934"/>
      <c r="R14" s="1934"/>
      <c r="S14" s="1935"/>
      <c r="T14" s="1927" t="s">
        <v>583</v>
      </c>
      <c r="U14" s="1928"/>
      <c r="V14" s="1928"/>
      <c r="W14" s="1928"/>
      <c r="X14" s="1928"/>
      <c r="Y14" s="1928"/>
      <c r="Z14" s="1928"/>
      <c r="AA14" s="1928"/>
      <c r="AB14" s="1928"/>
      <c r="AC14" s="1928"/>
      <c r="AD14" s="1928"/>
      <c r="AE14" s="1928"/>
      <c r="AF14" s="1928"/>
      <c r="AG14" s="1928"/>
      <c r="AH14" s="1928"/>
      <c r="AI14" s="1928"/>
      <c r="AJ14" s="1928"/>
      <c r="AK14" s="1928"/>
      <c r="AL14" s="1929"/>
      <c r="AM14" s="1930"/>
      <c r="AN14" s="1931"/>
      <c r="AO14" s="1931"/>
      <c r="AP14" s="1932"/>
      <c r="AQ14" s="845"/>
    </row>
    <row r="15" spans="1:43" ht="22.7" customHeight="1">
      <c r="A15" s="1917"/>
      <c r="B15" s="1936" t="s">
        <v>585</v>
      </c>
      <c r="C15" s="1937"/>
      <c r="D15" s="1937"/>
      <c r="E15" s="1937"/>
      <c r="F15" s="1937"/>
      <c r="G15" s="1937"/>
      <c r="H15" s="1937"/>
      <c r="I15" s="1938"/>
      <c r="J15" s="1933" t="s">
        <v>628</v>
      </c>
      <c r="K15" s="1934"/>
      <c r="L15" s="1934"/>
      <c r="M15" s="1934"/>
      <c r="N15" s="1934"/>
      <c r="O15" s="1934"/>
      <c r="P15" s="1934"/>
      <c r="Q15" s="1934"/>
      <c r="R15" s="1934"/>
      <c r="S15" s="1935"/>
      <c r="T15" s="1927" t="s">
        <v>583</v>
      </c>
      <c r="U15" s="1928"/>
      <c r="V15" s="1928"/>
      <c r="W15" s="1928"/>
      <c r="X15" s="1928"/>
      <c r="Y15" s="1928"/>
      <c r="Z15" s="1928"/>
      <c r="AA15" s="1928"/>
      <c r="AB15" s="1928"/>
      <c r="AC15" s="1928"/>
      <c r="AD15" s="1928"/>
      <c r="AE15" s="1928"/>
      <c r="AF15" s="1928"/>
      <c r="AG15" s="1928"/>
      <c r="AH15" s="1928"/>
      <c r="AI15" s="1928"/>
      <c r="AJ15" s="1928"/>
      <c r="AK15" s="1928"/>
      <c r="AL15" s="1929"/>
      <c r="AM15" s="1930"/>
      <c r="AN15" s="1931"/>
      <c r="AO15" s="1931"/>
      <c r="AP15" s="1932"/>
      <c r="AQ15" s="845"/>
    </row>
    <row r="16" spans="1:43" ht="22.7" customHeight="1">
      <c r="A16" s="1917"/>
      <c r="B16" s="1936"/>
      <c r="C16" s="1937"/>
      <c r="D16" s="1937"/>
      <c r="E16" s="1937"/>
      <c r="F16" s="1937"/>
      <c r="G16" s="1937"/>
      <c r="H16" s="1937"/>
      <c r="I16" s="1938"/>
      <c r="J16" s="1933" t="s">
        <v>600</v>
      </c>
      <c r="K16" s="1934"/>
      <c r="L16" s="1934"/>
      <c r="M16" s="1934"/>
      <c r="N16" s="1934"/>
      <c r="O16" s="1934"/>
      <c r="P16" s="1934"/>
      <c r="Q16" s="1934"/>
      <c r="R16" s="1934"/>
      <c r="S16" s="1935"/>
      <c r="T16" s="1927" t="s">
        <v>583</v>
      </c>
      <c r="U16" s="1928"/>
      <c r="V16" s="1928"/>
      <c r="W16" s="1928"/>
      <c r="X16" s="1928"/>
      <c r="Y16" s="1928"/>
      <c r="Z16" s="1928"/>
      <c r="AA16" s="1928"/>
      <c r="AB16" s="1928"/>
      <c r="AC16" s="1928"/>
      <c r="AD16" s="1928"/>
      <c r="AE16" s="1928"/>
      <c r="AF16" s="1928"/>
      <c r="AG16" s="1928"/>
      <c r="AH16" s="1928"/>
      <c r="AI16" s="1928"/>
      <c r="AJ16" s="1928"/>
      <c r="AK16" s="1928"/>
      <c r="AL16" s="1929"/>
      <c r="AM16" s="1930"/>
      <c r="AN16" s="1931"/>
      <c r="AO16" s="1931"/>
      <c r="AP16" s="1932"/>
      <c r="AQ16" s="845"/>
    </row>
    <row r="17" spans="1:43" ht="22.7" customHeight="1">
      <c r="A17" s="1917"/>
      <c r="B17" s="1936"/>
      <c r="C17" s="1937"/>
      <c r="D17" s="1937"/>
      <c r="E17" s="1937"/>
      <c r="F17" s="1937"/>
      <c r="G17" s="1937"/>
      <c r="H17" s="1937"/>
      <c r="I17" s="1938"/>
      <c r="J17" s="1942" t="s">
        <v>734</v>
      </c>
      <c r="K17" s="1943"/>
      <c r="L17" s="1943"/>
      <c r="M17" s="1943"/>
      <c r="N17" s="1943"/>
      <c r="O17" s="1943"/>
      <c r="P17" s="1943"/>
      <c r="Q17" s="1943"/>
      <c r="R17" s="1943"/>
      <c r="S17" s="1944"/>
      <c r="T17" s="1927" t="s">
        <v>583</v>
      </c>
      <c r="U17" s="1928"/>
      <c r="V17" s="1928"/>
      <c r="W17" s="1928"/>
      <c r="X17" s="1928"/>
      <c r="Y17" s="1928"/>
      <c r="Z17" s="1928"/>
      <c r="AA17" s="1928"/>
      <c r="AB17" s="1928"/>
      <c r="AC17" s="1928"/>
      <c r="AD17" s="1928"/>
      <c r="AE17" s="1928"/>
      <c r="AF17" s="1928"/>
      <c r="AG17" s="1928"/>
      <c r="AH17" s="1928"/>
      <c r="AI17" s="1928"/>
      <c r="AJ17" s="1928"/>
      <c r="AK17" s="1928"/>
      <c r="AL17" s="1929"/>
      <c r="AM17" s="992"/>
      <c r="AN17" s="993"/>
      <c r="AO17" s="993"/>
      <c r="AP17" s="994"/>
      <c r="AQ17" s="845"/>
    </row>
    <row r="18" spans="1:43" ht="108.75" customHeight="1">
      <c r="A18" s="1917"/>
      <c r="B18" s="1936"/>
      <c r="C18" s="1937"/>
      <c r="D18" s="1937"/>
      <c r="E18" s="1937"/>
      <c r="F18" s="1937"/>
      <c r="G18" s="1937"/>
      <c r="H18" s="1937"/>
      <c r="I18" s="1938"/>
      <c r="J18" s="1933" t="s">
        <v>738</v>
      </c>
      <c r="K18" s="1934"/>
      <c r="L18" s="1934"/>
      <c r="M18" s="1934"/>
      <c r="N18" s="1934"/>
      <c r="O18" s="1934"/>
      <c r="P18" s="1934"/>
      <c r="Q18" s="1934"/>
      <c r="R18" s="1934"/>
      <c r="S18" s="1935"/>
      <c r="T18" s="1945" t="s">
        <v>602</v>
      </c>
      <c r="U18" s="1946"/>
      <c r="V18" s="1946"/>
      <c r="W18" s="1946"/>
      <c r="X18" s="1946"/>
      <c r="Y18" s="1946"/>
      <c r="Z18" s="1946"/>
      <c r="AA18" s="1946"/>
      <c r="AB18" s="1946"/>
      <c r="AC18" s="1946"/>
      <c r="AD18" s="1946"/>
      <c r="AE18" s="1946"/>
      <c r="AF18" s="1946"/>
      <c r="AG18" s="1946"/>
      <c r="AH18" s="1946"/>
      <c r="AI18" s="1946"/>
      <c r="AJ18" s="1946"/>
      <c r="AK18" s="1946"/>
      <c r="AL18" s="1947"/>
      <c r="AM18" s="1930"/>
      <c r="AN18" s="1931"/>
      <c r="AO18" s="1931"/>
      <c r="AP18" s="1932"/>
      <c r="AQ18" s="845"/>
    </row>
    <row r="19" spans="1:43" ht="22.7" customHeight="1">
      <c r="A19" s="1917"/>
      <c r="B19" s="1939"/>
      <c r="C19" s="1940"/>
      <c r="D19" s="1940"/>
      <c r="E19" s="1940"/>
      <c r="F19" s="1940"/>
      <c r="G19" s="1940"/>
      <c r="H19" s="1940"/>
      <c r="I19" s="1941"/>
      <c r="J19" s="1933" t="s">
        <v>601</v>
      </c>
      <c r="K19" s="1934"/>
      <c r="L19" s="1934"/>
      <c r="M19" s="1934"/>
      <c r="N19" s="1934"/>
      <c r="O19" s="1934"/>
      <c r="P19" s="1934"/>
      <c r="Q19" s="1934"/>
      <c r="R19" s="1934"/>
      <c r="S19" s="1935"/>
      <c r="T19" s="1927" t="s">
        <v>583</v>
      </c>
      <c r="U19" s="1928"/>
      <c r="V19" s="1928"/>
      <c r="W19" s="1928"/>
      <c r="X19" s="1928"/>
      <c r="Y19" s="1928"/>
      <c r="Z19" s="1928"/>
      <c r="AA19" s="1928"/>
      <c r="AB19" s="1928"/>
      <c r="AC19" s="1928"/>
      <c r="AD19" s="1928"/>
      <c r="AE19" s="1928"/>
      <c r="AF19" s="1928"/>
      <c r="AG19" s="1928"/>
      <c r="AH19" s="1928"/>
      <c r="AI19" s="1928"/>
      <c r="AJ19" s="1928"/>
      <c r="AK19" s="1928"/>
      <c r="AL19" s="1929"/>
      <c r="AM19" s="1930"/>
      <c r="AN19" s="1931"/>
      <c r="AO19" s="1931"/>
      <c r="AP19" s="1932"/>
      <c r="AQ19" s="845"/>
    </row>
    <row r="20" spans="1:43" ht="22.7" customHeight="1">
      <c r="A20" s="1917"/>
      <c r="B20" s="1936" t="s">
        <v>586</v>
      </c>
      <c r="C20" s="1937"/>
      <c r="D20" s="1937"/>
      <c r="E20" s="1937"/>
      <c r="F20" s="1937"/>
      <c r="G20" s="1937"/>
      <c r="H20" s="1937"/>
      <c r="I20" s="1938"/>
      <c r="J20" s="1933" t="s">
        <v>628</v>
      </c>
      <c r="K20" s="1934"/>
      <c r="L20" s="1934"/>
      <c r="M20" s="1934"/>
      <c r="N20" s="1934"/>
      <c r="O20" s="1934"/>
      <c r="P20" s="1934"/>
      <c r="Q20" s="1934"/>
      <c r="R20" s="1934"/>
      <c r="S20" s="1935"/>
      <c r="T20" s="1927" t="s">
        <v>583</v>
      </c>
      <c r="U20" s="1928"/>
      <c r="V20" s="1928"/>
      <c r="W20" s="1928"/>
      <c r="X20" s="1928"/>
      <c r="Y20" s="1928"/>
      <c r="Z20" s="1928"/>
      <c r="AA20" s="1928"/>
      <c r="AB20" s="1928"/>
      <c r="AC20" s="1928"/>
      <c r="AD20" s="1928"/>
      <c r="AE20" s="1928"/>
      <c r="AF20" s="1928"/>
      <c r="AG20" s="1928"/>
      <c r="AH20" s="1928"/>
      <c r="AI20" s="1928"/>
      <c r="AJ20" s="1928"/>
      <c r="AK20" s="1928"/>
      <c r="AL20" s="1929"/>
      <c r="AM20" s="1930"/>
      <c r="AN20" s="1931"/>
      <c r="AO20" s="1931"/>
      <c r="AP20" s="1932"/>
      <c r="AQ20" s="845"/>
    </row>
    <row r="21" spans="1:43" ht="22.7" customHeight="1">
      <c r="A21" s="1917"/>
      <c r="B21" s="1936"/>
      <c r="C21" s="1937"/>
      <c r="D21" s="1937"/>
      <c r="E21" s="1937"/>
      <c r="F21" s="1937"/>
      <c r="G21" s="1937"/>
      <c r="H21" s="1937"/>
      <c r="I21" s="1938"/>
      <c r="J21" s="1933" t="s">
        <v>600</v>
      </c>
      <c r="K21" s="1934"/>
      <c r="L21" s="1934"/>
      <c r="M21" s="1934"/>
      <c r="N21" s="1934"/>
      <c r="O21" s="1934"/>
      <c r="P21" s="1934"/>
      <c r="Q21" s="1934"/>
      <c r="R21" s="1934"/>
      <c r="S21" s="1935"/>
      <c r="T21" s="1927" t="s">
        <v>583</v>
      </c>
      <c r="U21" s="1928"/>
      <c r="V21" s="1928"/>
      <c r="W21" s="1928"/>
      <c r="X21" s="1928"/>
      <c r="Y21" s="1928"/>
      <c r="Z21" s="1928"/>
      <c r="AA21" s="1928"/>
      <c r="AB21" s="1928"/>
      <c r="AC21" s="1928"/>
      <c r="AD21" s="1928"/>
      <c r="AE21" s="1928"/>
      <c r="AF21" s="1928"/>
      <c r="AG21" s="1928"/>
      <c r="AH21" s="1928"/>
      <c r="AI21" s="1928"/>
      <c r="AJ21" s="1928"/>
      <c r="AK21" s="1928"/>
      <c r="AL21" s="1929"/>
      <c r="AM21" s="1930"/>
      <c r="AN21" s="1931"/>
      <c r="AO21" s="1931"/>
      <c r="AP21" s="1932"/>
      <c r="AQ21" s="845"/>
    </row>
    <row r="22" spans="1:43" ht="22.7" customHeight="1">
      <c r="A22" s="1917"/>
      <c r="B22" s="1936"/>
      <c r="C22" s="1937"/>
      <c r="D22" s="1937"/>
      <c r="E22" s="1937"/>
      <c r="F22" s="1937"/>
      <c r="G22" s="1937"/>
      <c r="H22" s="1937"/>
      <c r="I22" s="1938"/>
      <c r="J22" s="1942" t="s">
        <v>734</v>
      </c>
      <c r="K22" s="1943"/>
      <c r="L22" s="1943"/>
      <c r="M22" s="1943"/>
      <c r="N22" s="1943"/>
      <c r="O22" s="1943"/>
      <c r="P22" s="1943"/>
      <c r="Q22" s="1943"/>
      <c r="R22" s="1943"/>
      <c r="S22" s="1944"/>
      <c r="T22" s="1927" t="s">
        <v>583</v>
      </c>
      <c r="U22" s="1928"/>
      <c r="V22" s="1928"/>
      <c r="W22" s="1928"/>
      <c r="X22" s="1928"/>
      <c r="Y22" s="1928"/>
      <c r="Z22" s="1928"/>
      <c r="AA22" s="1928"/>
      <c r="AB22" s="1928"/>
      <c r="AC22" s="1928"/>
      <c r="AD22" s="1928"/>
      <c r="AE22" s="1928"/>
      <c r="AF22" s="1928"/>
      <c r="AG22" s="1928"/>
      <c r="AH22" s="1928"/>
      <c r="AI22" s="1928"/>
      <c r="AJ22" s="1928"/>
      <c r="AK22" s="1928"/>
      <c r="AL22" s="1929"/>
      <c r="AM22" s="992"/>
      <c r="AN22" s="993"/>
      <c r="AO22" s="993"/>
      <c r="AP22" s="994"/>
      <c r="AQ22" s="845"/>
    </row>
    <row r="23" spans="1:43" ht="108.75" customHeight="1">
      <c r="A23" s="1917"/>
      <c r="B23" s="1936"/>
      <c r="C23" s="1937"/>
      <c r="D23" s="1937"/>
      <c r="E23" s="1937"/>
      <c r="F23" s="1937"/>
      <c r="G23" s="1937"/>
      <c r="H23" s="1937"/>
      <c r="I23" s="1938"/>
      <c r="J23" s="1933" t="s">
        <v>738</v>
      </c>
      <c r="K23" s="1934"/>
      <c r="L23" s="1934"/>
      <c r="M23" s="1934"/>
      <c r="N23" s="1934"/>
      <c r="O23" s="1934"/>
      <c r="P23" s="1934"/>
      <c r="Q23" s="1934"/>
      <c r="R23" s="1934"/>
      <c r="S23" s="1935"/>
      <c r="T23" s="1945" t="s">
        <v>602</v>
      </c>
      <c r="U23" s="1946"/>
      <c r="V23" s="1946"/>
      <c r="W23" s="1946"/>
      <c r="X23" s="1946"/>
      <c r="Y23" s="1946"/>
      <c r="Z23" s="1946"/>
      <c r="AA23" s="1946"/>
      <c r="AB23" s="1946"/>
      <c r="AC23" s="1946"/>
      <c r="AD23" s="1946"/>
      <c r="AE23" s="1946"/>
      <c r="AF23" s="1946"/>
      <c r="AG23" s="1946"/>
      <c r="AH23" s="1946"/>
      <c r="AI23" s="1946"/>
      <c r="AJ23" s="1946"/>
      <c r="AK23" s="1946"/>
      <c r="AL23" s="1947"/>
      <c r="AM23" s="1930"/>
      <c r="AN23" s="1931"/>
      <c r="AO23" s="1931"/>
      <c r="AP23" s="1932"/>
      <c r="AQ23" s="845"/>
    </row>
    <row r="24" spans="1:43" ht="22.7" customHeight="1">
      <c r="A24" s="1917"/>
      <c r="B24" s="1939"/>
      <c r="C24" s="1940"/>
      <c r="D24" s="1940"/>
      <c r="E24" s="1940"/>
      <c r="F24" s="1940"/>
      <c r="G24" s="1940"/>
      <c r="H24" s="1940"/>
      <c r="I24" s="1941"/>
      <c r="J24" s="1933" t="s">
        <v>601</v>
      </c>
      <c r="K24" s="1934"/>
      <c r="L24" s="1934"/>
      <c r="M24" s="1934"/>
      <c r="N24" s="1934"/>
      <c r="O24" s="1934"/>
      <c r="P24" s="1934"/>
      <c r="Q24" s="1934"/>
      <c r="R24" s="1934"/>
      <c r="S24" s="1935"/>
      <c r="T24" s="1927" t="s">
        <v>583</v>
      </c>
      <c r="U24" s="1928"/>
      <c r="V24" s="1928"/>
      <c r="W24" s="1928"/>
      <c r="X24" s="1928"/>
      <c r="Y24" s="1928"/>
      <c r="Z24" s="1928"/>
      <c r="AA24" s="1928"/>
      <c r="AB24" s="1928"/>
      <c r="AC24" s="1928"/>
      <c r="AD24" s="1928"/>
      <c r="AE24" s="1928"/>
      <c r="AF24" s="1928"/>
      <c r="AG24" s="1928"/>
      <c r="AH24" s="1928"/>
      <c r="AI24" s="1928"/>
      <c r="AJ24" s="1928"/>
      <c r="AK24" s="1928"/>
      <c r="AL24" s="1929"/>
      <c r="AM24" s="1930"/>
      <c r="AN24" s="1931"/>
      <c r="AO24" s="1931"/>
      <c r="AP24" s="1932"/>
      <c r="AQ24" s="845"/>
    </row>
    <row r="25" spans="1:43" ht="22.7" customHeight="1">
      <c r="A25" s="1917"/>
      <c r="B25" s="1936" t="s">
        <v>735</v>
      </c>
      <c r="C25" s="1937"/>
      <c r="D25" s="1937"/>
      <c r="E25" s="1937"/>
      <c r="F25" s="1937"/>
      <c r="G25" s="1937"/>
      <c r="H25" s="1937"/>
      <c r="I25" s="1938"/>
      <c r="J25" s="1933" t="s">
        <v>628</v>
      </c>
      <c r="K25" s="1934"/>
      <c r="L25" s="1934"/>
      <c r="M25" s="1934"/>
      <c r="N25" s="1934"/>
      <c r="O25" s="1934"/>
      <c r="P25" s="1934"/>
      <c r="Q25" s="1934"/>
      <c r="R25" s="1934"/>
      <c r="S25" s="1935"/>
      <c r="T25" s="1927" t="s">
        <v>583</v>
      </c>
      <c r="U25" s="1928"/>
      <c r="V25" s="1928"/>
      <c r="W25" s="1928"/>
      <c r="X25" s="1928"/>
      <c r="Y25" s="1928"/>
      <c r="Z25" s="1928"/>
      <c r="AA25" s="1928"/>
      <c r="AB25" s="1928"/>
      <c r="AC25" s="1928"/>
      <c r="AD25" s="1928"/>
      <c r="AE25" s="1928"/>
      <c r="AF25" s="1928"/>
      <c r="AG25" s="1928"/>
      <c r="AH25" s="1928"/>
      <c r="AI25" s="1928"/>
      <c r="AJ25" s="1928"/>
      <c r="AK25" s="1928"/>
      <c r="AL25" s="1929"/>
      <c r="AM25" s="1930"/>
      <c r="AN25" s="1931"/>
      <c r="AO25" s="1931"/>
      <c r="AP25" s="1932"/>
      <c r="AQ25" s="845"/>
    </row>
    <row r="26" spans="1:43" ht="22.7" customHeight="1">
      <c r="A26" s="1917"/>
      <c r="B26" s="1936"/>
      <c r="C26" s="1937"/>
      <c r="D26" s="1937"/>
      <c r="E26" s="1937"/>
      <c r="F26" s="1937"/>
      <c r="G26" s="1937"/>
      <c r="H26" s="1937"/>
      <c r="I26" s="1938"/>
      <c r="J26" s="1933" t="s">
        <v>600</v>
      </c>
      <c r="K26" s="1934"/>
      <c r="L26" s="1934"/>
      <c r="M26" s="1934"/>
      <c r="N26" s="1934"/>
      <c r="O26" s="1934"/>
      <c r="P26" s="1934"/>
      <c r="Q26" s="1934"/>
      <c r="R26" s="1934"/>
      <c r="S26" s="1935"/>
      <c r="T26" s="1927" t="s">
        <v>583</v>
      </c>
      <c r="U26" s="1928"/>
      <c r="V26" s="1928"/>
      <c r="W26" s="1928"/>
      <c r="X26" s="1928"/>
      <c r="Y26" s="1928"/>
      <c r="Z26" s="1928"/>
      <c r="AA26" s="1928"/>
      <c r="AB26" s="1928"/>
      <c r="AC26" s="1928"/>
      <c r="AD26" s="1928"/>
      <c r="AE26" s="1928"/>
      <c r="AF26" s="1928"/>
      <c r="AG26" s="1928"/>
      <c r="AH26" s="1928"/>
      <c r="AI26" s="1928"/>
      <c r="AJ26" s="1928"/>
      <c r="AK26" s="1928"/>
      <c r="AL26" s="1929"/>
      <c r="AM26" s="1930"/>
      <c r="AN26" s="1931"/>
      <c r="AO26" s="1931"/>
      <c r="AP26" s="1932"/>
      <c r="AQ26" s="845"/>
    </row>
    <row r="27" spans="1:43" ht="22.7" customHeight="1">
      <c r="A27" s="1917"/>
      <c r="B27" s="1936"/>
      <c r="C27" s="1937"/>
      <c r="D27" s="1937"/>
      <c r="E27" s="1937"/>
      <c r="F27" s="1937"/>
      <c r="G27" s="1937"/>
      <c r="H27" s="1937"/>
      <c r="I27" s="1938"/>
      <c r="J27" s="1942" t="s">
        <v>734</v>
      </c>
      <c r="K27" s="1943"/>
      <c r="L27" s="1943"/>
      <c r="M27" s="1943"/>
      <c r="N27" s="1943"/>
      <c r="O27" s="1943"/>
      <c r="P27" s="1943"/>
      <c r="Q27" s="1943"/>
      <c r="R27" s="1943"/>
      <c r="S27" s="1944"/>
      <c r="T27" s="1927" t="s">
        <v>583</v>
      </c>
      <c r="U27" s="1928"/>
      <c r="V27" s="1928"/>
      <c r="W27" s="1928"/>
      <c r="X27" s="1928"/>
      <c r="Y27" s="1928"/>
      <c r="Z27" s="1928"/>
      <c r="AA27" s="1928"/>
      <c r="AB27" s="1928"/>
      <c r="AC27" s="1928"/>
      <c r="AD27" s="1928"/>
      <c r="AE27" s="1928"/>
      <c r="AF27" s="1928"/>
      <c r="AG27" s="1928"/>
      <c r="AH27" s="1928"/>
      <c r="AI27" s="1928"/>
      <c r="AJ27" s="1928"/>
      <c r="AK27" s="1928"/>
      <c r="AL27" s="1929"/>
      <c r="AM27" s="992"/>
      <c r="AN27" s="993"/>
      <c r="AO27" s="993"/>
      <c r="AP27" s="994"/>
      <c r="AQ27" s="845"/>
    </row>
    <row r="28" spans="1:43" ht="108.75" customHeight="1">
      <c r="A28" s="1917"/>
      <c r="B28" s="1936"/>
      <c r="C28" s="1937"/>
      <c r="D28" s="1937"/>
      <c r="E28" s="1937"/>
      <c r="F28" s="1937"/>
      <c r="G28" s="1937"/>
      <c r="H28" s="1937"/>
      <c r="I28" s="1938"/>
      <c r="J28" s="1933" t="s">
        <v>738</v>
      </c>
      <c r="K28" s="1934"/>
      <c r="L28" s="1934"/>
      <c r="M28" s="1934"/>
      <c r="N28" s="1934"/>
      <c r="O28" s="1934"/>
      <c r="P28" s="1934"/>
      <c r="Q28" s="1934"/>
      <c r="R28" s="1934"/>
      <c r="S28" s="1935"/>
      <c r="T28" s="1945" t="s">
        <v>602</v>
      </c>
      <c r="U28" s="1946"/>
      <c r="V28" s="1946"/>
      <c r="W28" s="1946"/>
      <c r="X28" s="1946"/>
      <c r="Y28" s="1946"/>
      <c r="Z28" s="1946"/>
      <c r="AA28" s="1946"/>
      <c r="AB28" s="1946"/>
      <c r="AC28" s="1946"/>
      <c r="AD28" s="1946"/>
      <c r="AE28" s="1946"/>
      <c r="AF28" s="1946"/>
      <c r="AG28" s="1946"/>
      <c r="AH28" s="1946"/>
      <c r="AI28" s="1946"/>
      <c r="AJ28" s="1946"/>
      <c r="AK28" s="1946"/>
      <c r="AL28" s="1947"/>
      <c r="AM28" s="1930"/>
      <c r="AN28" s="1931"/>
      <c r="AO28" s="1931"/>
      <c r="AP28" s="1932"/>
      <c r="AQ28" s="845"/>
    </row>
    <row r="29" spans="1:43" ht="22.7" customHeight="1">
      <c r="A29" s="1917"/>
      <c r="B29" s="1939"/>
      <c r="C29" s="1940"/>
      <c r="D29" s="1940"/>
      <c r="E29" s="1940"/>
      <c r="F29" s="1940"/>
      <c r="G29" s="1940"/>
      <c r="H29" s="1940"/>
      <c r="I29" s="1941"/>
      <c r="J29" s="1933" t="s">
        <v>601</v>
      </c>
      <c r="K29" s="1934"/>
      <c r="L29" s="1934"/>
      <c r="M29" s="1934"/>
      <c r="N29" s="1934"/>
      <c r="O29" s="1934"/>
      <c r="P29" s="1934"/>
      <c r="Q29" s="1934"/>
      <c r="R29" s="1934"/>
      <c r="S29" s="1935"/>
      <c r="T29" s="1927" t="s">
        <v>583</v>
      </c>
      <c r="U29" s="1928"/>
      <c r="V29" s="1928"/>
      <c r="W29" s="1928"/>
      <c r="X29" s="1928"/>
      <c r="Y29" s="1928"/>
      <c r="Z29" s="1928"/>
      <c r="AA29" s="1928"/>
      <c r="AB29" s="1928"/>
      <c r="AC29" s="1928"/>
      <c r="AD29" s="1928"/>
      <c r="AE29" s="1928"/>
      <c r="AF29" s="1928"/>
      <c r="AG29" s="1928"/>
      <c r="AH29" s="1928"/>
      <c r="AI29" s="1928"/>
      <c r="AJ29" s="1928"/>
      <c r="AK29" s="1928"/>
      <c r="AL29" s="1929"/>
      <c r="AM29" s="1930"/>
      <c r="AN29" s="1931"/>
      <c r="AO29" s="1931"/>
      <c r="AP29" s="1932"/>
      <c r="AQ29" s="845"/>
    </row>
    <row r="30" spans="1:43" ht="22.7" customHeight="1">
      <c r="A30" s="1917"/>
      <c r="B30" s="1936" t="s">
        <v>603</v>
      </c>
      <c r="C30" s="1937"/>
      <c r="D30" s="1937"/>
      <c r="E30" s="1937"/>
      <c r="F30" s="1937"/>
      <c r="G30" s="1937"/>
      <c r="H30" s="1937"/>
      <c r="I30" s="1938"/>
      <c r="J30" s="1933" t="s">
        <v>628</v>
      </c>
      <c r="K30" s="1934"/>
      <c r="L30" s="1934"/>
      <c r="M30" s="1934"/>
      <c r="N30" s="1934"/>
      <c r="O30" s="1934"/>
      <c r="P30" s="1934"/>
      <c r="Q30" s="1934"/>
      <c r="R30" s="1934"/>
      <c r="S30" s="1935"/>
      <c r="T30" s="1927" t="s">
        <v>583</v>
      </c>
      <c r="U30" s="1928"/>
      <c r="V30" s="1928"/>
      <c r="W30" s="1928"/>
      <c r="X30" s="1928"/>
      <c r="Y30" s="1928"/>
      <c r="Z30" s="1928"/>
      <c r="AA30" s="1928"/>
      <c r="AB30" s="1928"/>
      <c r="AC30" s="1928"/>
      <c r="AD30" s="1928"/>
      <c r="AE30" s="1928"/>
      <c r="AF30" s="1928"/>
      <c r="AG30" s="1928"/>
      <c r="AH30" s="1928"/>
      <c r="AI30" s="1928"/>
      <c r="AJ30" s="1928"/>
      <c r="AK30" s="1928"/>
      <c r="AL30" s="1929"/>
      <c r="AM30" s="1930"/>
      <c r="AN30" s="1931"/>
      <c r="AO30" s="1931"/>
      <c r="AP30" s="1932"/>
      <c r="AQ30" s="845"/>
    </row>
    <row r="31" spans="1:43" ht="22.7" customHeight="1">
      <c r="A31" s="1917"/>
      <c r="B31" s="1936"/>
      <c r="C31" s="1937"/>
      <c r="D31" s="1937"/>
      <c r="E31" s="1937"/>
      <c r="F31" s="1937"/>
      <c r="G31" s="1937"/>
      <c r="H31" s="1937"/>
      <c r="I31" s="1938"/>
      <c r="J31" s="1933" t="s">
        <v>600</v>
      </c>
      <c r="K31" s="1934"/>
      <c r="L31" s="1934"/>
      <c r="M31" s="1934"/>
      <c r="N31" s="1934"/>
      <c r="O31" s="1934"/>
      <c r="P31" s="1934"/>
      <c r="Q31" s="1934"/>
      <c r="R31" s="1934"/>
      <c r="S31" s="1935"/>
      <c r="T31" s="1927" t="s">
        <v>583</v>
      </c>
      <c r="U31" s="1928"/>
      <c r="V31" s="1928"/>
      <c r="W31" s="1928"/>
      <c r="X31" s="1928"/>
      <c r="Y31" s="1928"/>
      <c r="Z31" s="1928"/>
      <c r="AA31" s="1928"/>
      <c r="AB31" s="1928"/>
      <c r="AC31" s="1928"/>
      <c r="AD31" s="1928"/>
      <c r="AE31" s="1928"/>
      <c r="AF31" s="1928"/>
      <c r="AG31" s="1928"/>
      <c r="AH31" s="1928"/>
      <c r="AI31" s="1928"/>
      <c r="AJ31" s="1928"/>
      <c r="AK31" s="1928"/>
      <c r="AL31" s="1929"/>
      <c r="AM31" s="1930"/>
      <c r="AN31" s="1931"/>
      <c r="AO31" s="1931"/>
      <c r="AP31" s="1932"/>
      <c r="AQ31" s="845"/>
    </row>
    <row r="32" spans="1:43" ht="22.7" customHeight="1">
      <c r="A32" s="1917"/>
      <c r="B32" s="1936"/>
      <c r="C32" s="1937"/>
      <c r="D32" s="1937"/>
      <c r="E32" s="1937"/>
      <c r="F32" s="1937"/>
      <c r="G32" s="1937"/>
      <c r="H32" s="1937"/>
      <c r="I32" s="1938"/>
      <c r="J32" s="1942" t="s">
        <v>734</v>
      </c>
      <c r="K32" s="1943"/>
      <c r="L32" s="1943"/>
      <c r="M32" s="1943"/>
      <c r="N32" s="1943"/>
      <c r="O32" s="1943"/>
      <c r="P32" s="1943"/>
      <c r="Q32" s="1943"/>
      <c r="R32" s="1943"/>
      <c r="S32" s="1944"/>
      <c r="T32" s="1927" t="s">
        <v>583</v>
      </c>
      <c r="U32" s="1928"/>
      <c r="V32" s="1928"/>
      <c r="W32" s="1928"/>
      <c r="X32" s="1928"/>
      <c r="Y32" s="1928"/>
      <c r="Z32" s="1928"/>
      <c r="AA32" s="1928"/>
      <c r="AB32" s="1928"/>
      <c r="AC32" s="1928"/>
      <c r="AD32" s="1928"/>
      <c r="AE32" s="1928"/>
      <c r="AF32" s="1928"/>
      <c r="AG32" s="1928"/>
      <c r="AH32" s="1928"/>
      <c r="AI32" s="1928"/>
      <c r="AJ32" s="1928"/>
      <c r="AK32" s="1928"/>
      <c r="AL32" s="1929"/>
      <c r="AM32" s="992"/>
      <c r="AN32" s="993"/>
      <c r="AO32" s="993"/>
      <c r="AP32" s="994"/>
      <c r="AQ32" s="845"/>
    </row>
    <row r="33" spans="1:43" ht="108.75" customHeight="1">
      <c r="A33" s="1917"/>
      <c r="B33" s="1936"/>
      <c r="C33" s="1937"/>
      <c r="D33" s="1937"/>
      <c r="E33" s="1937"/>
      <c r="F33" s="1937"/>
      <c r="G33" s="1937"/>
      <c r="H33" s="1937"/>
      <c r="I33" s="1938"/>
      <c r="J33" s="1933" t="s">
        <v>738</v>
      </c>
      <c r="K33" s="1934"/>
      <c r="L33" s="1934"/>
      <c r="M33" s="1934"/>
      <c r="N33" s="1934"/>
      <c r="O33" s="1934"/>
      <c r="P33" s="1934"/>
      <c r="Q33" s="1934"/>
      <c r="R33" s="1934"/>
      <c r="S33" s="1935"/>
      <c r="T33" s="1945" t="s">
        <v>602</v>
      </c>
      <c r="U33" s="1946"/>
      <c r="V33" s="1946"/>
      <c r="W33" s="1946"/>
      <c r="X33" s="1946"/>
      <c r="Y33" s="1946"/>
      <c r="Z33" s="1946"/>
      <c r="AA33" s="1946"/>
      <c r="AB33" s="1946"/>
      <c r="AC33" s="1946"/>
      <c r="AD33" s="1946"/>
      <c r="AE33" s="1946"/>
      <c r="AF33" s="1946"/>
      <c r="AG33" s="1946"/>
      <c r="AH33" s="1946"/>
      <c r="AI33" s="1946"/>
      <c r="AJ33" s="1946"/>
      <c r="AK33" s="1946"/>
      <c r="AL33" s="1947"/>
      <c r="AM33" s="1930"/>
      <c r="AN33" s="1931"/>
      <c r="AO33" s="1931"/>
      <c r="AP33" s="1932"/>
      <c r="AQ33" s="845"/>
    </row>
    <row r="34" spans="1:43" ht="22.7" customHeight="1">
      <c r="A34" s="1917"/>
      <c r="B34" s="1939"/>
      <c r="C34" s="1940"/>
      <c r="D34" s="1940"/>
      <c r="E34" s="1940"/>
      <c r="F34" s="1940"/>
      <c r="G34" s="1940"/>
      <c r="H34" s="1940"/>
      <c r="I34" s="1941"/>
      <c r="J34" s="1933" t="s">
        <v>601</v>
      </c>
      <c r="K34" s="1934"/>
      <c r="L34" s="1934"/>
      <c r="M34" s="1934"/>
      <c r="N34" s="1934"/>
      <c r="O34" s="1934"/>
      <c r="P34" s="1934"/>
      <c r="Q34" s="1934"/>
      <c r="R34" s="1934"/>
      <c r="S34" s="1935"/>
      <c r="T34" s="1927" t="s">
        <v>583</v>
      </c>
      <c r="U34" s="1928"/>
      <c r="V34" s="1928"/>
      <c r="W34" s="1928"/>
      <c r="X34" s="1928"/>
      <c r="Y34" s="1928"/>
      <c r="Z34" s="1928"/>
      <c r="AA34" s="1928"/>
      <c r="AB34" s="1928"/>
      <c r="AC34" s="1928"/>
      <c r="AD34" s="1928"/>
      <c r="AE34" s="1928"/>
      <c r="AF34" s="1928"/>
      <c r="AG34" s="1928"/>
      <c r="AH34" s="1928"/>
      <c r="AI34" s="1928"/>
      <c r="AJ34" s="1928"/>
      <c r="AK34" s="1928"/>
      <c r="AL34" s="1929"/>
      <c r="AM34" s="1930"/>
      <c r="AN34" s="1931"/>
      <c r="AO34" s="1931"/>
      <c r="AP34" s="1932"/>
      <c r="AQ34" s="845"/>
    </row>
    <row r="35" spans="1:43" ht="21.95" customHeight="1">
      <c r="A35" s="1917"/>
      <c r="B35" s="1950" t="s">
        <v>604</v>
      </c>
      <c r="C35" s="1951"/>
      <c r="D35" s="1951"/>
      <c r="E35" s="1951"/>
      <c r="F35" s="1951"/>
      <c r="G35" s="1951"/>
      <c r="H35" s="1951"/>
      <c r="I35" s="1952"/>
      <c r="J35" s="1933" t="s">
        <v>628</v>
      </c>
      <c r="K35" s="1934"/>
      <c r="L35" s="1934"/>
      <c r="M35" s="1934"/>
      <c r="N35" s="1934"/>
      <c r="O35" s="1934"/>
      <c r="P35" s="1934"/>
      <c r="Q35" s="1934"/>
      <c r="R35" s="1934"/>
      <c r="S35" s="1935"/>
      <c r="T35" s="1927" t="s">
        <v>583</v>
      </c>
      <c r="U35" s="1928"/>
      <c r="V35" s="1928"/>
      <c r="W35" s="1928"/>
      <c r="X35" s="1928"/>
      <c r="Y35" s="1928"/>
      <c r="Z35" s="1928"/>
      <c r="AA35" s="1928"/>
      <c r="AB35" s="1928"/>
      <c r="AC35" s="1928"/>
      <c r="AD35" s="1928"/>
      <c r="AE35" s="1928"/>
      <c r="AF35" s="1928"/>
      <c r="AG35" s="1928"/>
      <c r="AH35" s="1928"/>
      <c r="AI35" s="1928"/>
      <c r="AJ35" s="1928"/>
      <c r="AK35" s="1928"/>
      <c r="AL35" s="1929"/>
      <c r="AM35" s="1930"/>
      <c r="AN35" s="1931"/>
      <c r="AO35" s="1931"/>
      <c r="AP35" s="1932"/>
      <c r="AQ35" s="845"/>
    </row>
    <row r="36" spans="1:43" ht="22.7" customHeight="1">
      <c r="A36" s="1917"/>
      <c r="B36" s="1936"/>
      <c r="C36" s="1937"/>
      <c r="D36" s="1937"/>
      <c r="E36" s="1937"/>
      <c r="F36" s="1937"/>
      <c r="G36" s="1937"/>
      <c r="H36" s="1937"/>
      <c r="I36" s="1938"/>
      <c r="J36" s="1933" t="s">
        <v>600</v>
      </c>
      <c r="K36" s="1934"/>
      <c r="L36" s="1934"/>
      <c r="M36" s="1934"/>
      <c r="N36" s="1934"/>
      <c r="O36" s="1934"/>
      <c r="P36" s="1934"/>
      <c r="Q36" s="1934"/>
      <c r="R36" s="1934"/>
      <c r="S36" s="1935"/>
      <c r="T36" s="1927" t="s">
        <v>583</v>
      </c>
      <c r="U36" s="1928"/>
      <c r="V36" s="1928"/>
      <c r="W36" s="1928"/>
      <c r="X36" s="1928"/>
      <c r="Y36" s="1928"/>
      <c r="Z36" s="1928"/>
      <c r="AA36" s="1928"/>
      <c r="AB36" s="1928"/>
      <c r="AC36" s="1928"/>
      <c r="AD36" s="1928"/>
      <c r="AE36" s="1928"/>
      <c r="AF36" s="1928"/>
      <c r="AG36" s="1928"/>
      <c r="AH36" s="1928"/>
      <c r="AI36" s="1928"/>
      <c r="AJ36" s="1928"/>
      <c r="AK36" s="1928"/>
      <c r="AL36" s="1929"/>
      <c r="AM36" s="1930"/>
      <c r="AN36" s="1931"/>
      <c r="AO36" s="1931"/>
      <c r="AP36" s="1932"/>
      <c r="AQ36" s="845"/>
    </row>
    <row r="37" spans="1:43" ht="22.7" customHeight="1">
      <c r="A37" s="1917"/>
      <c r="B37" s="1936"/>
      <c r="C37" s="1937"/>
      <c r="D37" s="1937"/>
      <c r="E37" s="1937"/>
      <c r="F37" s="1937"/>
      <c r="G37" s="1937"/>
      <c r="H37" s="1937"/>
      <c r="I37" s="1938"/>
      <c r="J37" s="1942" t="s">
        <v>734</v>
      </c>
      <c r="K37" s="1943"/>
      <c r="L37" s="1943"/>
      <c r="M37" s="1943"/>
      <c r="N37" s="1943"/>
      <c r="O37" s="1943"/>
      <c r="P37" s="1943"/>
      <c r="Q37" s="1943"/>
      <c r="R37" s="1943"/>
      <c r="S37" s="1944"/>
      <c r="T37" s="1927" t="s">
        <v>583</v>
      </c>
      <c r="U37" s="1928"/>
      <c r="V37" s="1928"/>
      <c r="W37" s="1928"/>
      <c r="X37" s="1928"/>
      <c r="Y37" s="1928"/>
      <c r="Z37" s="1928"/>
      <c r="AA37" s="1928"/>
      <c r="AB37" s="1928"/>
      <c r="AC37" s="1928"/>
      <c r="AD37" s="1928"/>
      <c r="AE37" s="1928"/>
      <c r="AF37" s="1928"/>
      <c r="AG37" s="1928"/>
      <c r="AH37" s="1928"/>
      <c r="AI37" s="1928"/>
      <c r="AJ37" s="1928"/>
      <c r="AK37" s="1928"/>
      <c r="AL37" s="1929"/>
      <c r="AM37" s="992"/>
      <c r="AN37" s="993"/>
      <c r="AO37" s="993"/>
      <c r="AP37" s="994"/>
      <c r="AQ37" s="845"/>
    </row>
    <row r="38" spans="1:43" ht="109.7" customHeight="1">
      <c r="A38" s="1917"/>
      <c r="B38" s="1939"/>
      <c r="C38" s="1940"/>
      <c r="D38" s="1940"/>
      <c r="E38" s="1940"/>
      <c r="F38" s="1940"/>
      <c r="G38" s="1940"/>
      <c r="H38" s="1940"/>
      <c r="I38" s="1941"/>
      <c r="J38" s="1933" t="s">
        <v>739</v>
      </c>
      <c r="K38" s="1934"/>
      <c r="L38" s="1934"/>
      <c r="M38" s="1934"/>
      <c r="N38" s="1934"/>
      <c r="O38" s="1934"/>
      <c r="P38" s="1934"/>
      <c r="Q38" s="1934"/>
      <c r="R38" s="1934"/>
      <c r="S38" s="1935"/>
      <c r="T38" s="1945" t="s">
        <v>583</v>
      </c>
      <c r="U38" s="1946"/>
      <c r="V38" s="1946"/>
      <c r="W38" s="1946"/>
      <c r="X38" s="1946"/>
      <c r="Y38" s="1946"/>
      <c r="Z38" s="1946"/>
      <c r="AA38" s="1946"/>
      <c r="AB38" s="1946"/>
      <c r="AC38" s="1946"/>
      <c r="AD38" s="1946"/>
      <c r="AE38" s="1946"/>
      <c r="AF38" s="1946"/>
      <c r="AG38" s="1946"/>
      <c r="AH38" s="1946"/>
      <c r="AI38" s="1946"/>
      <c r="AJ38" s="1946"/>
      <c r="AK38" s="1946"/>
      <c r="AL38" s="1947"/>
      <c r="AM38" s="1930"/>
      <c r="AN38" s="1931"/>
      <c r="AO38" s="1931"/>
      <c r="AP38" s="1932"/>
      <c r="AQ38" s="845"/>
    </row>
    <row r="39" spans="1:43" ht="21.95" customHeight="1">
      <c r="A39" s="988"/>
      <c r="B39" s="1950" t="s">
        <v>605</v>
      </c>
      <c r="C39" s="1951"/>
      <c r="D39" s="1951"/>
      <c r="E39" s="1951"/>
      <c r="F39" s="1951"/>
      <c r="G39" s="1951"/>
      <c r="H39" s="1951"/>
      <c r="I39" s="1952"/>
      <c r="J39" s="1933" t="s">
        <v>628</v>
      </c>
      <c r="K39" s="1934"/>
      <c r="L39" s="1934"/>
      <c r="M39" s="1934"/>
      <c r="N39" s="1934"/>
      <c r="O39" s="1934"/>
      <c r="P39" s="1934"/>
      <c r="Q39" s="1934"/>
      <c r="R39" s="1934"/>
      <c r="S39" s="1935"/>
      <c r="T39" s="1927" t="s">
        <v>583</v>
      </c>
      <c r="U39" s="1928"/>
      <c r="V39" s="1928"/>
      <c r="W39" s="1928"/>
      <c r="X39" s="1928"/>
      <c r="Y39" s="1928"/>
      <c r="Z39" s="1928"/>
      <c r="AA39" s="1928"/>
      <c r="AB39" s="1928"/>
      <c r="AC39" s="1928"/>
      <c r="AD39" s="1928"/>
      <c r="AE39" s="1928"/>
      <c r="AF39" s="1928"/>
      <c r="AG39" s="1928"/>
      <c r="AH39" s="1928"/>
      <c r="AI39" s="1928"/>
      <c r="AJ39" s="1928"/>
      <c r="AK39" s="1928"/>
      <c r="AL39" s="1929"/>
      <c r="AM39" s="1930"/>
      <c r="AN39" s="1931"/>
      <c r="AO39" s="1931"/>
      <c r="AP39" s="1932"/>
      <c r="AQ39" s="845"/>
    </row>
    <row r="40" spans="1:43" ht="22.7" customHeight="1">
      <c r="A40" s="988"/>
      <c r="B40" s="1936"/>
      <c r="C40" s="1937"/>
      <c r="D40" s="1937"/>
      <c r="E40" s="1937"/>
      <c r="F40" s="1937"/>
      <c r="G40" s="1937"/>
      <c r="H40" s="1937"/>
      <c r="I40" s="1938"/>
      <c r="J40" s="1933" t="s">
        <v>600</v>
      </c>
      <c r="K40" s="1934"/>
      <c r="L40" s="1934"/>
      <c r="M40" s="1934"/>
      <c r="N40" s="1934"/>
      <c r="O40" s="1934"/>
      <c r="P40" s="1934"/>
      <c r="Q40" s="1934"/>
      <c r="R40" s="1934"/>
      <c r="S40" s="1935"/>
      <c r="T40" s="1927" t="s">
        <v>583</v>
      </c>
      <c r="U40" s="1928"/>
      <c r="V40" s="1928"/>
      <c r="W40" s="1928"/>
      <c r="X40" s="1928"/>
      <c r="Y40" s="1928"/>
      <c r="Z40" s="1928"/>
      <c r="AA40" s="1928"/>
      <c r="AB40" s="1928"/>
      <c r="AC40" s="1928"/>
      <c r="AD40" s="1928"/>
      <c r="AE40" s="1928"/>
      <c r="AF40" s="1928"/>
      <c r="AG40" s="1928"/>
      <c r="AH40" s="1928"/>
      <c r="AI40" s="1928"/>
      <c r="AJ40" s="1928"/>
      <c r="AK40" s="1928"/>
      <c r="AL40" s="1929"/>
      <c r="AM40" s="1930"/>
      <c r="AN40" s="1931"/>
      <c r="AO40" s="1931"/>
      <c r="AP40" s="1932"/>
      <c r="AQ40" s="845"/>
    </row>
    <row r="41" spans="1:43" ht="22.7" customHeight="1">
      <c r="A41" s="988"/>
      <c r="B41" s="1936"/>
      <c r="C41" s="1937"/>
      <c r="D41" s="1937"/>
      <c r="E41" s="1937"/>
      <c r="F41" s="1937"/>
      <c r="G41" s="1937"/>
      <c r="H41" s="1937"/>
      <c r="I41" s="1938"/>
      <c r="J41" s="1942" t="s">
        <v>734</v>
      </c>
      <c r="K41" s="1943"/>
      <c r="L41" s="1943"/>
      <c r="M41" s="1943"/>
      <c r="N41" s="1943"/>
      <c r="O41" s="1943"/>
      <c r="P41" s="1943"/>
      <c r="Q41" s="1943"/>
      <c r="R41" s="1943"/>
      <c r="S41" s="1944"/>
      <c r="T41" s="1927" t="s">
        <v>583</v>
      </c>
      <c r="U41" s="1928"/>
      <c r="V41" s="1928"/>
      <c r="W41" s="1928"/>
      <c r="X41" s="1928"/>
      <c r="Y41" s="1928"/>
      <c r="Z41" s="1928"/>
      <c r="AA41" s="1928"/>
      <c r="AB41" s="1928"/>
      <c r="AC41" s="1928"/>
      <c r="AD41" s="1928"/>
      <c r="AE41" s="1928"/>
      <c r="AF41" s="1928"/>
      <c r="AG41" s="1928"/>
      <c r="AH41" s="1928"/>
      <c r="AI41" s="1928"/>
      <c r="AJ41" s="1928"/>
      <c r="AK41" s="1928"/>
      <c r="AL41" s="1929"/>
      <c r="AM41" s="992"/>
      <c r="AN41" s="993"/>
      <c r="AO41" s="993"/>
      <c r="AP41" s="994"/>
      <c r="AQ41" s="845"/>
    </row>
    <row r="42" spans="1:43" ht="109.7" customHeight="1">
      <c r="A42" s="988"/>
      <c r="B42" s="1939"/>
      <c r="C42" s="1940"/>
      <c r="D42" s="1940"/>
      <c r="E42" s="1940"/>
      <c r="F42" s="1940"/>
      <c r="G42" s="1940"/>
      <c r="H42" s="1940"/>
      <c r="I42" s="1941"/>
      <c r="J42" s="1933" t="s">
        <v>739</v>
      </c>
      <c r="K42" s="1934"/>
      <c r="L42" s="1934"/>
      <c r="M42" s="1934"/>
      <c r="N42" s="1934"/>
      <c r="O42" s="1934"/>
      <c r="P42" s="1934"/>
      <c r="Q42" s="1934"/>
      <c r="R42" s="1934"/>
      <c r="S42" s="1935"/>
      <c r="T42" s="1945" t="s">
        <v>583</v>
      </c>
      <c r="U42" s="1946"/>
      <c r="V42" s="1946"/>
      <c r="W42" s="1946"/>
      <c r="X42" s="1946"/>
      <c r="Y42" s="1946"/>
      <c r="Z42" s="1946"/>
      <c r="AA42" s="1946"/>
      <c r="AB42" s="1946"/>
      <c r="AC42" s="1946"/>
      <c r="AD42" s="1946"/>
      <c r="AE42" s="1946"/>
      <c r="AF42" s="1946"/>
      <c r="AG42" s="1946"/>
      <c r="AH42" s="1946"/>
      <c r="AI42" s="1946"/>
      <c r="AJ42" s="1946"/>
      <c r="AK42" s="1946"/>
      <c r="AL42" s="1947"/>
      <c r="AM42" s="1930"/>
      <c r="AN42" s="1931"/>
      <c r="AO42" s="1931"/>
      <c r="AP42" s="1932"/>
      <c r="AQ42" s="845"/>
    </row>
    <row r="43" spans="1:43" ht="22.7" customHeight="1">
      <c r="A43" s="1948"/>
      <c r="B43" s="1936" t="s">
        <v>740</v>
      </c>
      <c r="C43" s="1937"/>
      <c r="D43" s="1937"/>
      <c r="E43" s="1937"/>
      <c r="F43" s="1937"/>
      <c r="G43" s="1937"/>
      <c r="H43" s="1937"/>
      <c r="I43" s="1938"/>
      <c r="J43" s="1933" t="s">
        <v>628</v>
      </c>
      <c r="K43" s="1934"/>
      <c r="L43" s="1934"/>
      <c r="M43" s="1934"/>
      <c r="N43" s="1934"/>
      <c r="O43" s="1934"/>
      <c r="P43" s="1934"/>
      <c r="Q43" s="1934"/>
      <c r="R43" s="1934"/>
      <c r="S43" s="1935"/>
      <c r="T43" s="1927" t="s">
        <v>583</v>
      </c>
      <c r="U43" s="1928"/>
      <c r="V43" s="1928"/>
      <c r="W43" s="1928"/>
      <c r="X43" s="1928"/>
      <c r="Y43" s="1928"/>
      <c r="Z43" s="1928"/>
      <c r="AA43" s="1928"/>
      <c r="AB43" s="1928"/>
      <c r="AC43" s="1928"/>
      <c r="AD43" s="1928"/>
      <c r="AE43" s="1928"/>
      <c r="AF43" s="1928"/>
      <c r="AG43" s="1928"/>
      <c r="AH43" s="1928"/>
      <c r="AI43" s="1928"/>
      <c r="AJ43" s="1928"/>
      <c r="AK43" s="1928"/>
      <c r="AL43" s="1929"/>
      <c r="AM43" s="1930"/>
      <c r="AN43" s="1931"/>
      <c r="AO43" s="1931"/>
      <c r="AP43" s="1932"/>
      <c r="AQ43" s="845"/>
    </row>
    <row r="44" spans="1:43" ht="22.7" customHeight="1">
      <c r="A44" s="1948"/>
      <c r="B44" s="1936"/>
      <c r="C44" s="1937"/>
      <c r="D44" s="1937"/>
      <c r="E44" s="1937"/>
      <c r="F44" s="1937"/>
      <c r="G44" s="1937"/>
      <c r="H44" s="1937"/>
      <c r="I44" s="1938"/>
      <c r="J44" s="1933" t="s">
        <v>600</v>
      </c>
      <c r="K44" s="1934"/>
      <c r="L44" s="1934"/>
      <c r="M44" s="1934"/>
      <c r="N44" s="1934"/>
      <c r="O44" s="1934"/>
      <c r="P44" s="1934"/>
      <c r="Q44" s="1934"/>
      <c r="R44" s="1934"/>
      <c r="S44" s="1935"/>
      <c r="T44" s="1927" t="s">
        <v>583</v>
      </c>
      <c r="U44" s="1928"/>
      <c r="V44" s="1928"/>
      <c r="W44" s="1928"/>
      <c r="X44" s="1928"/>
      <c r="Y44" s="1928"/>
      <c r="Z44" s="1928"/>
      <c r="AA44" s="1928"/>
      <c r="AB44" s="1928"/>
      <c r="AC44" s="1928"/>
      <c r="AD44" s="1928"/>
      <c r="AE44" s="1928"/>
      <c r="AF44" s="1928"/>
      <c r="AG44" s="1928"/>
      <c r="AH44" s="1928"/>
      <c r="AI44" s="1928"/>
      <c r="AJ44" s="1928"/>
      <c r="AK44" s="1928"/>
      <c r="AL44" s="1929"/>
      <c r="AM44" s="1930"/>
      <c r="AN44" s="1931"/>
      <c r="AO44" s="1931"/>
      <c r="AP44" s="1932"/>
      <c r="AQ44" s="845"/>
    </row>
    <row r="45" spans="1:43" ht="22.7" customHeight="1">
      <c r="A45" s="1948"/>
      <c r="B45" s="1936"/>
      <c r="C45" s="1937"/>
      <c r="D45" s="1937"/>
      <c r="E45" s="1937"/>
      <c r="F45" s="1937"/>
      <c r="G45" s="1937"/>
      <c r="H45" s="1937"/>
      <c r="I45" s="1938"/>
      <c r="J45" s="1942" t="s">
        <v>734</v>
      </c>
      <c r="K45" s="1943"/>
      <c r="L45" s="1943"/>
      <c r="M45" s="1943"/>
      <c r="N45" s="1943"/>
      <c r="O45" s="1943"/>
      <c r="P45" s="1943"/>
      <c r="Q45" s="1943"/>
      <c r="R45" s="1943"/>
      <c r="S45" s="1944"/>
      <c r="T45" s="989"/>
      <c r="U45" s="990"/>
      <c r="V45" s="990"/>
      <c r="W45" s="990"/>
      <c r="X45" s="990"/>
      <c r="Y45" s="990"/>
      <c r="Z45" s="990"/>
      <c r="AA45" s="990"/>
      <c r="AB45" s="990"/>
      <c r="AC45" s="990"/>
      <c r="AD45" s="990"/>
      <c r="AE45" s="990"/>
      <c r="AF45" s="990"/>
      <c r="AG45" s="990"/>
      <c r="AH45" s="990"/>
      <c r="AI45" s="990"/>
      <c r="AJ45" s="990"/>
      <c r="AK45" s="990"/>
      <c r="AL45" s="991"/>
      <c r="AM45" s="992"/>
      <c r="AN45" s="993"/>
      <c r="AO45" s="993"/>
      <c r="AP45" s="994"/>
      <c r="AQ45" s="845"/>
    </row>
    <row r="46" spans="1:43" ht="108.75" customHeight="1">
      <c r="A46" s="1948"/>
      <c r="B46" s="1936"/>
      <c r="C46" s="1937"/>
      <c r="D46" s="1937"/>
      <c r="E46" s="1937"/>
      <c r="F46" s="1937"/>
      <c r="G46" s="1937"/>
      <c r="H46" s="1937"/>
      <c r="I46" s="1938"/>
      <c r="J46" s="1933" t="s">
        <v>738</v>
      </c>
      <c r="K46" s="1934"/>
      <c r="L46" s="1934"/>
      <c r="M46" s="1934"/>
      <c r="N46" s="1934"/>
      <c r="O46" s="1934"/>
      <c r="P46" s="1934"/>
      <c r="Q46" s="1934"/>
      <c r="R46" s="1934"/>
      <c r="S46" s="1935"/>
      <c r="T46" s="1945" t="s">
        <v>583</v>
      </c>
      <c r="U46" s="1946"/>
      <c r="V46" s="1946"/>
      <c r="W46" s="1946"/>
      <c r="X46" s="1946"/>
      <c r="Y46" s="1946"/>
      <c r="Z46" s="1946"/>
      <c r="AA46" s="1946"/>
      <c r="AB46" s="1946"/>
      <c r="AC46" s="1946"/>
      <c r="AD46" s="1946"/>
      <c r="AE46" s="1946"/>
      <c r="AF46" s="1946"/>
      <c r="AG46" s="1946"/>
      <c r="AH46" s="1946"/>
      <c r="AI46" s="1946"/>
      <c r="AJ46" s="1946"/>
      <c r="AK46" s="1946"/>
      <c r="AL46" s="1947"/>
      <c r="AM46" s="1930"/>
      <c r="AN46" s="1931"/>
      <c r="AO46" s="1931"/>
      <c r="AP46" s="1932"/>
      <c r="AQ46" s="845"/>
    </row>
    <row r="47" spans="1:43" ht="22.7" customHeight="1">
      <c r="A47" s="1948"/>
      <c r="B47" s="1939"/>
      <c r="C47" s="1940"/>
      <c r="D47" s="1940"/>
      <c r="E47" s="1940"/>
      <c r="F47" s="1940"/>
      <c r="G47" s="1940"/>
      <c r="H47" s="1940"/>
      <c r="I47" s="1941"/>
      <c r="J47" s="1933" t="s">
        <v>601</v>
      </c>
      <c r="K47" s="1934"/>
      <c r="L47" s="1934"/>
      <c r="M47" s="1934"/>
      <c r="N47" s="1934"/>
      <c r="O47" s="1934"/>
      <c r="P47" s="1934"/>
      <c r="Q47" s="1934"/>
      <c r="R47" s="1934"/>
      <c r="S47" s="1935"/>
      <c r="T47" s="1927" t="s">
        <v>583</v>
      </c>
      <c r="U47" s="1928"/>
      <c r="V47" s="1928"/>
      <c r="W47" s="1928"/>
      <c r="X47" s="1928"/>
      <c r="Y47" s="1928"/>
      <c r="Z47" s="1928"/>
      <c r="AA47" s="1928"/>
      <c r="AB47" s="1928"/>
      <c r="AC47" s="1928"/>
      <c r="AD47" s="1928"/>
      <c r="AE47" s="1928"/>
      <c r="AF47" s="1928"/>
      <c r="AG47" s="1928"/>
      <c r="AH47" s="1928"/>
      <c r="AI47" s="1928"/>
      <c r="AJ47" s="1928"/>
      <c r="AK47" s="1928"/>
      <c r="AL47" s="1929"/>
      <c r="AM47" s="1930"/>
      <c r="AN47" s="1931"/>
      <c r="AO47" s="1931"/>
      <c r="AP47" s="1932"/>
      <c r="AQ47" s="845"/>
    </row>
    <row r="48" spans="1:43" ht="22.7" customHeight="1">
      <c r="A48" s="1948"/>
      <c r="B48" s="1936" t="s">
        <v>741</v>
      </c>
      <c r="C48" s="1937"/>
      <c r="D48" s="1937"/>
      <c r="E48" s="1937"/>
      <c r="F48" s="1937"/>
      <c r="G48" s="1937"/>
      <c r="H48" s="1937"/>
      <c r="I48" s="1938"/>
      <c r="J48" s="1933" t="s">
        <v>628</v>
      </c>
      <c r="K48" s="1934"/>
      <c r="L48" s="1934"/>
      <c r="M48" s="1934"/>
      <c r="N48" s="1934"/>
      <c r="O48" s="1934"/>
      <c r="P48" s="1934"/>
      <c r="Q48" s="1934"/>
      <c r="R48" s="1934"/>
      <c r="S48" s="1935"/>
      <c r="T48" s="1927" t="s">
        <v>583</v>
      </c>
      <c r="U48" s="1928"/>
      <c r="V48" s="1928"/>
      <c r="W48" s="1928"/>
      <c r="X48" s="1928"/>
      <c r="Y48" s="1928"/>
      <c r="Z48" s="1928"/>
      <c r="AA48" s="1928"/>
      <c r="AB48" s="1928"/>
      <c r="AC48" s="1928"/>
      <c r="AD48" s="1928"/>
      <c r="AE48" s="1928"/>
      <c r="AF48" s="1928"/>
      <c r="AG48" s="1928"/>
      <c r="AH48" s="1928"/>
      <c r="AI48" s="1928"/>
      <c r="AJ48" s="1928"/>
      <c r="AK48" s="1928"/>
      <c r="AL48" s="1929"/>
      <c r="AM48" s="1930"/>
      <c r="AN48" s="1931"/>
      <c r="AO48" s="1931"/>
      <c r="AP48" s="1932"/>
      <c r="AQ48" s="845"/>
    </row>
    <row r="49" spans="1:43" ht="22.7" customHeight="1">
      <c r="A49" s="1948"/>
      <c r="B49" s="1936"/>
      <c r="C49" s="1937"/>
      <c r="D49" s="1937"/>
      <c r="E49" s="1937"/>
      <c r="F49" s="1937"/>
      <c r="G49" s="1937"/>
      <c r="H49" s="1937"/>
      <c r="I49" s="1938"/>
      <c r="J49" s="1933" t="s">
        <v>600</v>
      </c>
      <c r="K49" s="1934"/>
      <c r="L49" s="1934"/>
      <c r="M49" s="1934"/>
      <c r="N49" s="1934"/>
      <c r="O49" s="1934"/>
      <c r="P49" s="1934"/>
      <c r="Q49" s="1934"/>
      <c r="R49" s="1934"/>
      <c r="S49" s="1935"/>
      <c r="T49" s="1927" t="s">
        <v>583</v>
      </c>
      <c r="U49" s="1928"/>
      <c r="V49" s="1928"/>
      <c r="W49" s="1928"/>
      <c r="X49" s="1928"/>
      <c r="Y49" s="1928"/>
      <c r="Z49" s="1928"/>
      <c r="AA49" s="1928"/>
      <c r="AB49" s="1928"/>
      <c r="AC49" s="1928"/>
      <c r="AD49" s="1928"/>
      <c r="AE49" s="1928"/>
      <c r="AF49" s="1928"/>
      <c r="AG49" s="1928"/>
      <c r="AH49" s="1928"/>
      <c r="AI49" s="1928"/>
      <c r="AJ49" s="1928"/>
      <c r="AK49" s="1928"/>
      <c r="AL49" s="1929"/>
      <c r="AM49" s="1930"/>
      <c r="AN49" s="1931"/>
      <c r="AO49" s="1931"/>
      <c r="AP49" s="1932"/>
      <c r="AQ49" s="845"/>
    </row>
    <row r="50" spans="1:43" ht="22.7" customHeight="1">
      <c r="A50" s="1948"/>
      <c r="B50" s="1936"/>
      <c r="C50" s="1937"/>
      <c r="D50" s="1937"/>
      <c r="E50" s="1937"/>
      <c r="F50" s="1937"/>
      <c r="G50" s="1937"/>
      <c r="H50" s="1937"/>
      <c r="I50" s="1938"/>
      <c r="J50" s="1942" t="s">
        <v>734</v>
      </c>
      <c r="K50" s="1943"/>
      <c r="L50" s="1943"/>
      <c r="M50" s="1943"/>
      <c r="N50" s="1943"/>
      <c r="O50" s="1943"/>
      <c r="P50" s="1943"/>
      <c r="Q50" s="1943"/>
      <c r="R50" s="1943"/>
      <c r="S50" s="1944"/>
      <c r="T50" s="989"/>
      <c r="U50" s="990"/>
      <c r="V50" s="990"/>
      <c r="W50" s="990"/>
      <c r="X50" s="990"/>
      <c r="Y50" s="990"/>
      <c r="Z50" s="990"/>
      <c r="AA50" s="990"/>
      <c r="AB50" s="990"/>
      <c r="AC50" s="990"/>
      <c r="AD50" s="990"/>
      <c r="AE50" s="990"/>
      <c r="AF50" s="990"/>
      <c r="AG50" s="990"/>
      <c r="AH50" s="990"/>
      <c r="AI50" s="990"/>
      <c r="AJ50" s="990"/>
      <c r="AK50" s="990"/>
      <c r="AL50" s="991"/>
      <c r="AM50" s="992"/>
      <c r="AN50" s="993"/>
      <c r="AO50" s="993"/>
      <c r="AP50" s="994"/>
      <c r="AQ50" s="845"/>
    </row>
    <row r="51" spans="1:43" ht="108.75" customHeight="1">
      <c r="A51" s="1948"/>
      <c r="B51" s="1936"/>
      <c r="C51" s="1937"/>
      <c r="D51" s="1937"/>
      <c r="E51" s="1937"/>
      <c r="F51" s="1937"/>
      <c r="G51" s="1937"/>
      <c r="H51" s="1937"/>
      <c r="I51" s="1938"/>
      <c r="J51" s="1933" t="s">
        <v>738</v>
      </c>
      <c r="K51" s="1934"/>
      <c r="L51" s="1934"/>
      <c r="M51" s="1934"/>
      <c r="N51" s="1934"/>
      <c r="O51" s="1934"/>
      <c r="P51" s="1934"/>
      <c r="Q51" s="1934"/>
      <c r="R51" s="1934"/>
      <c r="S51" s="1935"/>
      <c r="T51" s="1945" t="s">
        <v>583</v>
      </c>
      <c r="U51" s="1946"/>
      <c r="V51" s="1946"/>
      <c r="W51" s="1946"/>
      <c r="X51" s="1946"/>
      <c r="Y51" s="1946"/>
      <c r="Z51" s="1946"/>
      <c r="AA51" s="1946"/>
      <c r="AB51" s="1946"/>
      <c r="AC51" s="1946"/>
      <c r="AD51" s="1946"/>
      <c r="AE51" s="1946"/>
      <c r="AF51" s="1946"/>
      <c r="AG51" s="1946"/>
      <c r="AH51" s="1946"/>
      <c r="AI51" s="1946"/>
      <c r="AJ51" s="1946"/>
      <c r="AK51" s="1946"/>
      <c r="AL51" s="1947"/>
      <c r="AM51" s="1930"/>
      <c r="AN51" s="1931"/>
      <c r="AO51" s="1931"/>
      <c r="AP51" s="1932"/>
      <c r="AQ51" s="845"/>
    </row>
    <row r="52" spans="1:43" ht="22.7" customHeight="1">
      <c r="A52" s="1948"/>
      <c r="B52" s="1939"/>
      <c r="C52" s="1940"/>
      <c r="D52" s="1940"/>
      <c r="E52" s="1940"/>
      <c r="F52" s="1940"/>
      <c r="G52" s="1940"/>
      <c r="H52" s="1940"/>
      <c r="I52" s="1941"/>
      <c r="J52" s="1933" t="s">
        <v>601</v>
      </c>
      <c r="K52" s="1934"/>
      <c r="L52" s="1934"/>
      <c r="M52" s="1934"/>
      <c r="N52" s="1934"/>
      <c r="O52" s="1934"/>
      <c r="P52" s="1934"/>
      <c r="Q52" s="1934"/>
      <c r="R52" s="1934"/>
      <c r="S52" s="1935"/>
      <c r="T52" s="1927" t="s">
        <v>583</v>
      </c>
      <c r="U52" s="1928"/>
      <c r="V52" s="1928"/>
      <c r="W52" s="1928"/>
      <c r="X52" s="1928"/>
      <c r="Y52" s="1928"/>
      <c r="Z52" s="1928"/>
      <c r="AA52" s="1928"/>
      <c r="AB52" s="1928"/>
      <c r="AC52" s="1928"/>
      <c r="AD52" s="1928"/>
      <c r="AE52" s="1928"/>
      <c r="AF52" s="1928"/>
      <c r="AG52" s="1928"/>
      <c r="AH52" s="1928"/>
      <c r="AI52" s="1928"/>
      <c r="AJ52" s="1928"/>
      <c r="AK52" s="1928"/>
      <c r="AL52" s="1929"/>
      <c r="AM52" s="1930"/>
      <c r="AN52" s="1931"/>
      <c r="AO52" s="1931"/>
      <c r="AP52" s="1932"/>
      <c r="AQ52" s="845"/>
    </row>
    <row r="53" spans="1:43" ht="22.7" customHeight="1">
      <c r="A53" s="1948"/>
      <c r="B53" s="1936" t="s">
        <v>606</v>
      </c>
      <c r="C53" s="1937"/>
      <c r="D53" s="1937"/>
      <c r="E53" s="1937"/>
      <c r="F53" s="1937"/>
      <c r="G53" s="1937"/>
      <c r="H53" s="1937"/>
      <c r="I53" s="1938"/>
      <c r="J53" s="1933" t="s">
        <v>628</v>
      </c>
      <c r="K53" s="1934"/>
      <c r="L53" s="1934"/>
      <c r="M53" s="1934"/>
      <c r="N53" s="1934"/>
      <c r="O53" s="1934"/>
      <c r="P53" s="1934"/>
      <c r="Q53" s="1934"/>
      <c r="R53" s="1934"/>
      <c r="S53" s="1935"/>
      <c r="T53" s="1927" t="s">
        <v>583</v>
      </c>
      <c r="U53" s="1928"/>
      <c r="V53" s="1928"/>
      <c r="W53" s="1928"/>
      <c r="X53" s="1928"/>
      <c r="Y53" s="1928"/>
      <c r="Z53" s="1928"/>
      <c r="AA53" s="1928"/>
      <c r="AB53" s="1928"/>
      <c r="AC53" s="1928"/>
      <c r="AD53" s="1928"/>
      <c r="AE53" s="1928"/>
      <c r="AF53" s="1928"/>
      <c r="AG53" s="1928"/>
      <c r="AH53" s="1928"/>
      <c r="AI53" s="1928"/>
      <c r="AJ53" s="1928"/>
      <c r="AK53" s="1928"/>
      <c r="AL53" s="1929"/>
      <c r="AM53" s="1930"/>
      <c r="AN53" s="1931"/>
      <c r="AO53" s="1931"/>
      <c r="AP53" s="1932"/>
      <c r="AQ53" s="845"/>
    </row>
    <row r="54" spans="1:43" ht="22.7" customHeight="1">
      <c r="A54" s="1948"/>
      <c r="B54" s="1936"/>
      <c r="C54" s="1937"/>
      <c r="D54" s="1937"/>
      <c r="E54" s="1937"/>
      <c r="F54" s="1937"/>
      <c r="G54" s="1937"/>
      <c r="H54" s="1937"/>
      <c r="I54" s="1938"/>
      <c r="J54" s="1933" t="s">
        <v>600</v>
      </c>
      <c r="K54" s="1934"/>
      <c r="L54" s="1934"/>
      <c r="M54" s="1934"/>
      <c r="N54" s="1934"/>
      <c r="O54" s="1934"/>
      <c r="P54" s="1934"/>
      <c r="Q54" s="1934"/>
      <c r="R54" s="1934"/>
      <c r="S54" s="1935"/>
      <c r="T54" s="1927" t="s">
        <v>583</v>
      </c>
      <c r="U54" s="1928"/>
      <c r="V54" s="1928"/>
      <c r="W54" s="1928"/>
      <c r="X54" s="1928"/>
      <c r="Y54" s="1928"/>
      <c r="Z54" s="1928"/>
      <c r="AA54" s="1928"/>
      <c r="AB54" s="1928"/>
      <c r="AC54" s="1928"/>
      <c r="AD54" s="1928"/>
      <c r="AE54" s="1928"/>
      <c r="AF54" s="1928"/>
      <c r="AG54" s="1928"/>
      <c r="AH54" s="1928"/>
      <c r="AI54" s="1928"/>
      <c r="AJ54" s="1928"/>
      <c r="AK54" s="1928"/>
      <c r="AL54" s="1929"/>
      <c r="AM54" s="1930"/>
      <c r="AN54" s="1931"/>
      <c r="AO54" s="1931"/>
      <c r="AP54" s="1932"/>
      <c r="AQ54" s="845"/>
    </row>
    <row r="55" spans="1:43" ht="22.7" customHeight="1">
      <c r="A55" s="1948"/>
      <c r="B55" s="1936"/>
      <c r="C55" s="1937"/>
      <c r="D55" s="1937"/>
      <c r="E55" s="1937"/>
      <c r="F55" s="1937"/>
      <c r="G55" s="1937"/>
      <c r="H55" s="1937"/>
      <c r="I55" s="1938"/>
      <c r="J55" s="1942" t="s">
        <v>734</v>
      </c>
      <c r="K55" s="1943"/>
      <c r="L55" s="1943"/>
      <c r="M55" s="1943"/>
      <c r="N55" s="1943"/>
      <c r="O55" s="1943"/>
      <c r="P55" s="1943"/>
      <c r="Q55" s="1943"/>
      <c r="R55" s="1943"/>
      <c r="S55" s="1944"/>
      <c r="T55" s="989"/>
      <c r="U55" s="990"/>
      <c r="V55" s="990"/>
      <c r="W55" s="990"/>
      <c r="X55" s="990"/>
      <c r="Y55" s="990"/>
      <c r="Z55" s="990"/>
      <c r="AA55" s="990"/>
      <c r="AB55" s="990"/>
      <c r="AC55" s="990"/>
      <c r="AD55" s="990"/>
      <c r="AE55" s="990"/>
      <c r="AF55" s="990"/>
      <c r="AG55" s="990"/>
      <c r="AH55" s="990"/>
      <c r="AI55" s="990"/>
      <c r="AJ55" s="990"/>
      <c r="AK55" s="990"/>
      <c r="AL55" s="991"/>
      <c r="AM55" s="992"/>
      <c r="AN55" s="993"/>
      <c r="AO55" s="993"/>
      <c r="AP55" s="994"/>
      <c r="AQ55" s="845"/>
    </row>
    <row r="56" spans="1:43" ht="108.75" customHeight="1">
      <c r="A56" s="1948"/>
      <c r="B56" s="1936"/>
      <c r="C56" s="1937"/>
      <c r="D56" s="1937"/>
      <c r="E56" s="1937"/>
      <c r="F56" s="1937"/>
      <c r="G56" s="1937"/>
      <c r="H56" s="1937"/>
      <c r="I56" s="1938"/>
      <c r="J56" s="1933" t="s">
        <v>738</v>
      </c>
      <c r="K56" s="1934"/>
      <c r="L56" s="1934"/>
      <c r="M56" s="1934"/>
      <c r="N56" s="1934"/>
      <c r="O56" s="1934"/>
      <c r="P56" s="1934"/>
      <c r="Q56" s="1934"/>
      <c r="R56" s="1934"/>
      <c r="S56" s="1935"/>
      <c r="T56" s="1945" t="s">
        <v>583</v>
      </c>
      <c r="U56" s="1946"/>
      <c r="V56" s="1946"/>
      <c r="W56" s="1946"/>
      <c r="X56" s="1946"/>
      <c r="Y56" s="1946"/>
      <c r="Z56" s="1946"/>
      <c r="AA56" s="1946"/>
      <c r="AB56" s="1946"/>
      <c r="AC56" s="1946"/>
      <c r="AD56" s="1946"/>
      <c r="AE56" s="1946"/>
      <c r="AF56" s="1946"/>
      <c r="AG56" s="1946"/>
      <c r="AH56" s="1946"/>
      <c r="AI56" s="1946"/>
      <c r="AJ56" s="1946"/>
      <c r="AK56" s="1946"/>
      <c r="AL56" s="1947"/>
      <c r="AM56" s="1930"/>
      <c r="AN56" s="1931"/>
      <c r="AO56" s="1931"/>
      <c r="AP56" s="1932"/>
      <c r="AQ56" s="845"/>
    </row>
    <row r="57" spans="1:43" ht="22.7" customHeight="1">
      <c r="A57" s="1948"/>
      <c r="B57" s="1939"/>
      <c r="C57" s="1940"/>
      <c r="D57" s="1940"/>
      <c r="E57" s="1940"/>
      <c r="F57" s="1940"/>
      <c r="G57" s="1940"/>
      <c r="H57" s="1940"/>
      <c r="I57" s="1941"/>
      <c r="J57" s="1933" t="s">
        <v>601</v>
      </c>
      <c r="K57" s="1934"/>
      <c r="L57" s="1934"/>
      <c r="M57" s="1934"/>
      <c r="N57" s="1934"/>
      <c r="O57" s="1934"/>
      <c r="P57" s="1934"/>
      <c r="Q57" s="1934"/>
      <c r="R57" s="1934"/>
      <c r="S57" s="1935"/>
      <c r="T57" s="1927" t="s">
        <v>583</v>
      </c>
      <c r="U57" s="1928"/>
      <c r="V57" s="1928"/>
      <c r="W57" s="1928"/>
      <c r="X57" s="1928"/>
      <c r="Y57" s="1928"/>
      <c r="Z57" s="1928"/>
      <c r="AA57" s="1928"/>
      <c r="AB57" s="1928"/>
      <c r="AC57" s="1928"/>
      <c r="AD57" s="1928"/>
      <c r="AE57" s="1928"/>
      <c r="AF57" s="1928"/>
      <c r="AG57" s="1928"/>
      <c r="AH57" s="1928"/>
      <c r="AI57" s="1928"/>
      <c r="AJ57" s="1928"/>
      <c r="AK57" s="1928"/>
      <c r="AL57" s="1929"/>
      <c r="AM57" s="1930"/>
      <c r="AN57" s="1931"/>
      <c r="AO57" s="1931"/>
      <c r="AP57" s="1932"/>
      <c r="AQ57" s="845"/>
    </row>
    <row r="58" spans="1:43" ht="22.7" customHeight="1">
      <c r="A58" s="1948"/>
      <c r="B58" s="1936" t="s">
        <v>607</v>
      </c>
      <c r="C58" s="1937"/>
      <c r="D58" s="1937"/>
      <c r="E58" s="1937"/>
      <c r="F58" s="1937"/>
      <c r="G58" s="1937"/>
      <c r="H58" s="1937"/>
      <c r="I58" s="1938"/>
      <c r="J58" s="1933" t="s">
        <v>628</v>
      </c>
      <c r="K58" s="1934"/>
      <c r="L58" s="1934"/>
      <c r="M58" s="1934"/>
      <c r="N58" s="1934"/>
      <c r="O58" s="1934"/>
      <c r="P58" s="1934"/>
      <c r="Q58" s="1934"/>
      <c r="R58" s="1934"/>
      <c r="S58" s="1935"/>
      <c r="T58" s="1927" t="s">
        <v>583</v>
      </c>
      <c r="U58" s="1928"/>
      <c r="V58" s="1928"/>
      <c r="W58" s="1928"/>
      <c r="X58" s="1928"/>
      <c r="Y58" s="1928"/>
      <c r="Z58" s="1928"/>
      <c r="AA58" s="1928"/>
      <c r="AB58" s="1928"/>
      <c r="AC58" s="1928"/>
      <c r="AD58" s="1928"/>
      <c r="AE58" s="1928"/>
      <c r="AF58" s="1928"/>
      <c r="AG58" s="1928"/>
      <c r="AH58" s="1928"/>
      <c r="AI58" s="1928"/>
      <c r="AJ58" s="1928"/>
      <c r="AK58" s="1928"/>
      <c r="AL58" s="1929"/>
      <c r="AM58" s="1930"/>
      <c r="AN58" s="1931"/>
      <c r="AO58" s="1931"/>
      <c r="AP58" s="1932"/>
      <c r="AQ58" s="845"/>
    </row>
    <row r="59" spans="1:43" ht="22.7" customHeight="1">
      <c r="A59" s="1948"/>
      <c r="B59" s="1936"/>
      <c r="C59" s="1937"/>
      <c r="D59" s="1937"/>
      <c r="E59" s="1937"/>
      <c r="F59" s="1937"/>
      <c r="G59" s="1937"/>
      <c r="H59" s="1937"/>
      <c r="I59" s="1938"/>
      <c r="J59" s="1933" t="s">
        <v>600</v>
      </c>
      <c r="K59" s="1934"/>
      <c r="L59" s="1934"/>
      <c r="M59" s="1934"/>
      <c r="N59" s="1934"/>
      <c r="O59" s="1934"/>
      <c r="P59" s="1934"/>
      <c r="Q59" s="1934"/>
      <c r="R59" s="1934"/>
      <c r="S59" s="1935"/>
      <c r="T59" s="1927" t="s">
        <v>583</v>
      </c>
      <c r="U59" s="1928"/>
      <c r="V59" s="1928"/>
      <c r="W59" s="1928"/>
      <c r="X59" s="1928"/>
      <c r="Y59" s="1928"/>
      <c r="Z59" s="1928"/>
      <c r="AA59" s="1928"/>
      <c r="AB59" s="1928"/>
      <c r="AC59" s="1928"/>
      <c r="AD59" s="1928"/>
      <c r="AE59" s="1928"/>
      <c r="AF59" s="1928"/>
      <c r="AG59" s="1928"/>
      <c r="AH59" s="1928"/>
      <c r="AI59" s="1928"/>
      <c r="AJ59" s="1928"/>
      <c r="AK59" s="1928"/>
      <c r="AL59" s="1929"/>
      <c r="AM59" s="1930"/>
      <c r="AN59" s="1931"/>
      <c r="AO59" s="1931"/>
      <c r="AP59" s="1932"/>
      <c r="AQ59" s="845"/>
    </row>
    <row r="60" spans="1:43" ht="22.7" customHeight="1">
      <c r="A60" s="1948"/>
      <c r="B60" s="1936"/>
      <c r="C60" s="1937"/>
      <c r="D60" s="1937"/>
      <c r="E60" s="1937"/>
      <c r="F60" s="1937"/>
      <c r="G60" s="1937"/>
      <c r="H60" s="1937"/>
      <c r="I60" s="1938"/>
      <c r="J60" s="1942" t="s">
        <v>734</v>
      </c>
      <c r="K60" s="1943"/>
      <c r="L60" s="1943"/>
      <c r="M60" s="1943"/>
      <c r="N60" s="1943"/>
      <c r="O60" s="1943"/>
      <c r="P60" s="1943"/>
      <c r="Q60" s="1943"/>
      <c r="R60" s="1943"/>
      <c r="S60" s="1944"/>
      <c r="T60" s="989"/>
      <c r="U60" s="990"/>
      <c r="V60" s="990"/>
      <c r="W60" s="990"/>
      <c r="X60" s="990"/>
      <c r="Y60" s="990"/>
      <c r="Z60" s="990"/>
      <c r="AA60" s="990"/>
      <c r="AB60" s="990"/>
      <c r="AC60" s="990"/>
      <c r="AD60" s="990"/>
      <c r="AE60" s="990"/>
      <c r="AF60" s="990"/>
      <c r="AG60" s="990"/>
      <c r="AH60" s="990"/>
      <c r="AI60" s="990"/>
      <c r="AJ60" s="990"/>
      <c r="AK60" s="990"/>
      <c r="AL60" s="991"/>
      <c r="AM60" s="992"/>
      <c r="AN60" s="993"/>
      <c r="AO60" s="993"/>
      <c r="AP60" s="994"/>
      <c r="AQ60" s="845"/>
    </row>
    <row r="61" spans="1:43" ht="108.75" customHeight="1">
      <c r="A61" s="1948"/>
      <c r="B61" s="1936"/>
      <c r="C61" s="1937"/>
      <c r="D61" s="1937"/>
      <c r="E61" s="1937"/>
      <c r="F61" s="1937"/>
      <c r="G61" s="1937"/>
      <c r="H61" s="1937"/>
      <c r="I61" s="1938"/>
      <c r="J61" s="1933" t="s">
        <v>738</v>
      </c>
      <c r="K61" s="1934"/>
      <c r="L61" s="1934"/>
      <c r="M61" s="1934"/>
      <c r="N61" s="1934"/>
      <c r="O61" s="1934"/>
      <c r="P61" s="1934"/>
      <c r="Q61" s="1934"/>
      <c r="R61" s="1934"/>
      <c r="S61" s="1935"/>
      <c r="T61" s="1945" t="s">
        <v>583</v>
      </c>
      <c r="U61" s="1946"/>
      <c r="V61" s="1946"/>
      <c r="W61" s="1946"/>
      <c r="X61" s="1946"/>
      <c r="Y61" s="1946"/>
      <c r="Z61" s="1946"/>
      <c r="AA61" s="1946"/>
      <c r="AB61" s="1946"/>
      <c r="AC61" s="1946"/>
      <c r="AD61" s="1946"/>
      <c r="AE61" s="1946"/>
      <c r="AF61" s="1946"/>
      <c r="AG61" s="1946"/>
      <c r="AH61" s="1946"/>
      <c r="AI61" s="1946"/>
      <c r="AJ61" s="1946"/>
      <c r="AK61" s="1946"/>
      <c r="AL61" s="1947"/>
      <c r="AM61" s="1930"/>
      <c r="AN61" s="1931"/>
      <c r="AO61" s="1931"/>
      <c r="AP61" s="1932"/>
      <c r="AQ61" s="845"/>
    </row>
    <row r="62" spans="1:43" ht="22.7" customHeight="1">
      <c r="A62" s="1948"/>
      <c r="B62" s="1939"/>
      <c r="C62" s="1940"/>
      <c r="D62" s="1940"/>
      <c r="E62" s="1940"/>
      <c r="F62" s="1940"/>
      <c r="G62" s="1940"/>
      <c r="H62" s="1940"/>
      <c r="I62" s="1941"/>
      <c r="J62" s="1933" t="s">
        <v>601</v>
      </c>
      <c r="K62" s="1934"/>
      <c r="L62" s="1934"/>
      <c r="M62" s="1934"/>
      <c r="N62" s="1934"/>
      <c r="O62" s="1934"/>
      <c r="P62" s="1934"/>
      <c r="Q62" s="1934"/>
      <c r="R62" s="1934"/>
      <c r="S62" s="1935"/>
      <c r="T62" s="1927" t="s">
        <v>583</v>
      </c>
      <c r="U62" s="1928"/>
      <c r="V62" s="1928"/>
      <c r="W62" s="1928"/>
      <c r="X62" s="1928"/>
      <c r="Y62" s="1928"/>
      <c r="Z62" s="1928"/>
      <c r="AA62" s="1928"/>
      <c r="AB62" s="1928"/>
      <c r="AC62" s="1928"/>
      <c r="AD62" s="1928"/>
      <c r="AE62" s="1928"/>
      <c r="AF62" s="1928"/>
      <c r="AG62" s="1928"/>
      <c r="AH62" s="1928"/>
      <c r="AI62" s="1928"/>
      <c r="AJ62" s="1928"/>
      <c r="AK62" s="1928"/>
      <c r="AL62" s="1929"/>
      <c r="AM62" s="1930"/>
      <c r="AN62" s="1931"/>
      <c r="AO62" s="1931"/>
      <c r="AP62" s="1932"/>
      <c r="AQ62" s="845"/>
    </row>
    <row r="63" spans="1:43" ht="22.7" customHeight="1">
      <c r="A63" s="1948"/>
      <c r="B63" s="1936" t="s">
        <v>608</v>
      </c>
      <c r="C63" s="1937"/>
      <c r="D63" s="1937"/>
      <c r="E63" s="1937"/>
      <c r="F63" s="1937"/>
      <c r="G63" s="1937"/>
      <c r="H63" s="1937"/>
      <c r="I63" s="1938"/>
      <c r="J63" s="1933" t="s">
        <v>628</v>
      </c>
      <c r="K63" s="1934"/>
      <c r="L63" s="1934"/>
      <c r="M63" s="1934"/>
      <c r="N63" s="1934"/>
      <c r="O63" s="1934"/>
      <c r="P63" s="1934"/>
      <c r="Q63" s="1934"/>
      <c r="R63" s="1934"/>
      <c r="S63" s="1935"/>
      <c r="T63" s="1927" t="s">
        <v>583</v>
      </c>
      <c r="U63" s="1928"/>
      <c r="V63" s="1928"/>
      <c r="W63" s="1928"/>
      <c r="X63" s="1928"/>
      <c r="Y63" s="1928"/>
      <c r="Z63" s="1928"/>
      <c r="AA63" s="1928"/>
      <c r="AB63" s="1928"/>
      <c r="AC63" s="1928"/>
      <c r="AD63" s="1928"/>
      <c r="AE63" s="1928"/>
      <c r="AF63" s="1928"/>
      <c r="AG63" s="1928"/>
      <c r="AH63" s="1928"/>
      <c r="AI63" s="1928"/>
      <c r="AJ63" s="1928"/>
      <c r="AK63" s="1928"/>
      <c r="AL63" s="1929"/>
      <c r="AM63" s="1930"/>
      <c r="AN63" s="1931"/>
      <c r="AO63" s="1931"/>
      <c r="AP63" s="1932"/>
      <c r="AQ63" s="845"/>
    </row>
    <row r="64" spans="1:43" ht="22.7" customHeight="1">
      <c r="A64" s="1948"/>
      <c r="B64" s="1936"/>
      <c r="C64" s="1937"/>
      <c r="D64" s="1937"/>
      <c r="E64" s="1937"/>
      <c r="F64" s="1937"/>
      <c r="G64" s="1937"/>
      <c r="H64" s="1937"/>
      <c r="I64" s="1938"/>
      <c r="J64" s="1933" t="s">
        <v>600</v>
      </c>
      <c r="K64" s="1934"/>
      <c r="L64" s="1934"/>
      <c r="M64" s="1934"/>
      <c r="N64" s="1934"/>
      <c r="O64" s="1934"/>
      <c r="P64" s="1934"/>
      <c r="Q64" s="1934"/>
      <c r="R64" s="1934"/>
      <c r="S64" s="1935"/>
      <c r="T64" s="1927" t="s">
        <v>583</v>
      </c>
      <c r="U64" s="1928"/>
      <c r="V64" s="1928"/>
      <c r="W64" s="1928"/>
      <c r="X64" s="1928"/>
      <c r="Y64" s="1928"/>
      <c r="Z64" s="1928"/>
      <c r="AA64" s="1928"/>
      <c r="AB64" s="1928"/>
      <c r="AC64" s="1928"/>
      <c r="AD64" s="1928"/>
      <c r="AE64" s="1928"/>
      <c r="AF64" s="1928"/>
      <c r="AG64" s="1928"/>
      <c r="AH64" s="1928"/>
      <c r="AI64" s="1928"/>
      <c r="AJ64" s="1928"/>
      <c r="AK64" s="1928"/>
      <c r="AL64" s="1929"/>
      <c r="AM64" s="1930"/>
      <c r="AN64" s="1931"/>
      <c r="AO64" s="1931"/>
      <c r="AP64" s="1932"/>
      <c r="AQ64" s="845"/>
    </row>
    <row r="65" spans="1:233" ht="22.7" customHeight="1">
      <c r="A65" s="1948"/>
      <c r="B65" s="1936"/>
      <c r="C65" s="1937"/>
      <c r="D65" s="1937"/>
      <c r="E65" s="1937"/>
      <c r="F65" s="1937"/>
      <c r="G65" s="1937"/>
      <c r="H65" s="1937"/>
      <c r="I65" s="1938"/>
      <c r="J65" s="1942" t="s">
        <v>734</v>
      </c>
      <c r="K65" s="1943"/>
      <c r="L65" s="1943"/>
      <c r="M65" s="1943"/>
      <c r="N65" s="1943"/>
      <c r="O65" s="1943"/>
      <c r="P65" s="1943"/>
      <c r="Q65" s="1943"/>
      <c r="R65" s="1943"/>
      <c r="S65" s="1944"/>
      <c r="T65" s="1927" t="s">
        <v>583</v>
      </c>
      <c r="U65" s="1928"/>
      <c r="V65" s="1928"/>
      <c r="W65" s="1928"/>
      <c r="X65" s="1928"/>
      <c r="Y65" s="1928"/>
      <c r="Z65" s="1928"/>
      <c r="AA65" s="1928"/>
      <c r="AB65" s="1928"/>
      <c r="AC65" s="1928"/>
      <c r="AD65" s="1928"/>
      <c r="AE65" s="1928"/>
      <c r="AF65" s="1928"/>
      <c r="AG65" s="1928"/>
      <c r="AH65" s="1928"/>
      <c r="AI65" s="1928"/>
      <c r="AJ65" s="1928"/>
      <c r="AK65" s="1928"/>
      <c r="AL65" s="1929"/>
      <c r="AM65" s="992"/>
      <c r="AN65" s="993"/>
      <c r="AO65" s="993"/>
      <c r="AP65" s="994"/>
      <c r="AQ65" s="845"/>
    </row>
    <row r="66" spans="1:233" ht="108.75" customHeight="1">
      <c r="A66" s="1948"/>
      <c r="B66" s="1936"/>
      <c r="C66" s="1937"/>
      <c r="D66" s="1937"/>
      <c r="E66" s="1937"/>
      <c r="F66" s="1937"/>
      <c r="G66" s="1937"/>
      <c r="H66" s="1937"/>
      <c r="I66" s="1938"/>
      <c r="J66" s="1933" t="s">
        <v>739</v>
      </c>
      <c r="K66" s="1934"/>
      <c r="L66" s="1934"/>
      <c r="M66" s="1934"/>
      <c r="N66" s="1934"/>
      <c r="O66" s="1934"/>
      <c r="P66" s="1934"/>
      <c r="Q66" s="1934"/>
      <c r="R66" s="1934"/>
      <c r="S66" s="1935"/>
      <c r="T66" s="1945" t="s">
        <v>583</v>
      </c>
      <c r="U66" s="1946"/>
      <c r="V66" s="1946"/>
      <c r="W66" s="1946"/>
      <c r="X66" s="1946"/>
      <c r="Y66" s="1946"/>
      <c r="Z66" s="1946"/>
      <c r="AA66" s="1946"/>
      <c r="AB66" s="1946"/>
      <c r="AC66" s="1946"/>
      <c r="AD66" s="1946"/>
      <c r="AE66" s="1946"/>
      <c r="AF66" s="1946"/>
      <c r="AG66" s="1946"/>
      <c r="AH66" s="1946"/>
      <c r="AI66" s="1946"/>
      <c r="AJ66" s="1946"/>
      <c r="AK66" s="1946"/>
      <c r="AL66" s="1947"/>
      <c r="AM66" s="1930"/>
      <c r="AN66" s="1931"/>
      <c r="AO66" s="1931"/>
      <c r="AP66" s="1932"/>
      <c r="AQ66" s="845"/>
    </row>
    <row r="67" spans="1:233" ht="22.7" customHeight="1" thickBot="1">
      <c r="A67" s="1949"/>
      <c r="B67" s="1964"/>
      <c r="C67" s="1965"/>
      <c r="D67" s="1965"/>
      <c r="E67" s="1965"/>
      <c r="F67" s="1965"/>
      <c r="G67" s="1965"/>
      <c r="H67" s="1965"/>
      <c r="I67" s="1966"/>
      <c r="J67" s="1954" t="s">
        <v>601</v>
      </c>
      <c r="K67" s="1955"/>
      <c r="L67" s="1955"/>
      <c r="M67" s="1955"/>
      <c r="N67" s="1955"/>
      <c r="O67" s="1955"/>
      <c r="P67" s="1955"/>
      <c r="Q67" s="1955"/>
      <c r="R67" s="1955"/>
      <c r="S67" s="1956"/>
      <c r="T67" s="1957" t="s">
        <v>583</v>
      </c>
      <c r="U67" s="1958"/>
      <c r="V67" s="1958"/>
      <c r="W67" s="1958"/>
      <c r="X67" s="1958"/>
      <c r="Y67" s="1958"/>
      <c r="Z67" s="1958"/>
      <c r="AA67" s="1958"/>
      <c r="AB67" s="1958"/>
      <c r="AC67" s="1958"/>
      <c r="AD67" s="1958"/>
      <c r="AE67" s="1958"/>
      <c r="AF67" s="1958"/>
      <c r="AG67" s="1958"/>
      <c r="AH67" s="1958"/>
      <c r="AI67" s="1958"/>
      <c r="AJ67" s="1958"/>
      <c r="AK67" s="1958"/>
      <c r="AL67" s="1959"/>
      <c r="AM67" s="1960"/>
      <c r="AN67" s="1961"/>
      <c r="AO67" s="1961"/>
      <c r="AP67" s="1962"/>
      <c r="AQ67" s="845"/>
    </row>
    <row r="68" spans="1:233" ht="22.7" customHeight="1">
      <c r="A68" s="845"/>
      <c r="B68" s="848"/>
      <c r="C68" s="1963"/>
      <c r="D68" s="1963"/>
      <c r="E68" s="1963"/>
      <c r="F68" s="1963"/>
      <c r="G68" s="1963"/>
      <c r="H68" s="1963"/>
      <c r="I68" s="1963"/>
      <c r="J68" s="1963"/>
      <c r="K68" s="1963"/>
      <c r="L68" s="1963"/>
      <c r="M68" s="1963"/>
      <c r="N68" s="1963"/>
      <c r="O68" s="1963"/>
      <c r="P68" s="1963"/>
      <c r="Q68" s="1963"/>
      <c r="R68" s="1963"/>
      <c r="S68" s="1963"/>
      <c r="T68" s="1963"/>
      <c r="U68" s="1963"/>
      <c r="V68" s="1963"/>
      <c r="W68" s="1963"/>
      <c r="X68" s="1963"/>
      <c r="Y68" s="1963"/>
      <c r="Z68" s="1963"/>
      <c r="AA68" s="1963"/>
      <c r="AB68" s="1963"/>
      <c r="AC68" s="1963"/>
      <c r="AD68" s="1963"/>
      <c r="AE68" s="1963"/>
      <c r="AF68" s="1963"/>
      <c r="AG68" s="1963"/>
      <c r="AH68" s="1963"/>
      <c r="AI68" s="1963"/>
      <c r="AJ68" s="1963"/>
      <c r="AK68" s="1963"/>
      <c r="AL68" s="1963"/>
      <c r="AM68" s="1963"/>
      <c r="AN68" s="1963"/>
      <c r="AO68" s="1963"/>
      <c r="AP68" s="1963"/>
      <c r="AQ68" s="845"/>
    </row>
    <row r="69" spans="1:233" ht="27" customHeight="1">
      <c r="A69" s="849" t="s">
        <v>736</v>
      </c>
      <c r="B69" s="849"/>
      <c r="C69" s="1953" t="s">
        <v>637</v>
      </c>
      <c r="D69" s="1953"/>
      <c r="E69" s="1953"/>
      <c r="F69" s="1953"/>
      <c r="G69" s="1953"/>
      <c r="H69" s="1953"/>
      <c r="I69" s="1953"/>
      <c r="J69" s="1953"/>
      <c r="K69" s="1953"/>
      <c r="L69" s="1953"/>
      <c r="M69" s="1953"/>
      <c r="N69" s="1953"/>
      <c r="O69" s="1953"/>
      <c r="P69" s="1953"/>
      <c r="Q69" s="1953"/>
      <c r="R69" s="1953"/>
      <c r="S69" s="1953"/>
      <c r="T69" s="1953"/>
      <c r="U69" s="1953"/>
      <c r="V69" s="1953"/>
      <c r="W69" s="1953"/>
      <c r="X69" s="1953"/>
      <c r="Y69" s="1953"/>
      <c r="Z69" s="1953"/>
      <c r="AA69" s="1953"/>
      <c r="AB69" s="1953"/>
      <c r="AC69" s="1953"/>
      <c r="AD69" s="1953"/>
      <c r="AE69" s="1953"/>
      <c r="AF69" s="1953"/>
      <c r="AG69" s="1953"/>
      <c r="AH69" s="1953"/>
      <c r="AI69" s="1953"/>
      <c r="AJ69" s="1953"/>
      <c r="AK69" s="1953"/>
      <c r="AL69" s="1953"/>
      <c r="AM69" s="1953"/>
      <c r="AN69" s="1953"/>
      <c r="AO69" s="1953"/>
      <c r="AP69" s="1953"/>
      <c r="AQ69" s="850"/>
      <c r="AR69" s="851"/>
      <c r="AS69" s="851"/>
      <c r="AT69" s="851"/>
      <c r="AU69" s="851"/>
      <c r="AV69" s="851"/>
      <c r="AW69" s="851"/>
      <c r="AX69" s="851"/>
      <c r="AY69" s="851"/>
      <c r="AZ69" s="851"/>
      <c r="BA69" s="851"/>
      <c r="BB69" s="851"/>
      <c r="BC69" s="851"/>
      <c r="BD69" s="851"/>
      <c r="BE69" s="851"/>
      <c r="BF69" s="851"/>
      <c r="BG69" s="851"/>
      <c r="BH69" s="851"/>
      <c r="BI69" s="851"/>
      <c r="BJ69" s="851"/>
      <c r="BK69" s="851"/>
      <c r="BL69" s="851"/>
      <c r="BM69" s="851"/>
      <c r="BN69" s="851"/>
      <c r="BO69" s="851"/>
      <c r="BP69" s="851"/>
      <c r="BQ69" s="851"/>
      <c r="BR69" s="851"/>
      <c r="BS69" s="851"/>
      <c r="BT69" s="851"/>
      <c r="BU69" s="851"/>
      <c r="BV69" s="851"/>
      <c r="BW69" s="851"/>
      <c r="BX69" s="851"/>
      <c r="BY69" s="851"/>
      <c r="BZ69" s="851"/>
      <c r="CA69" s="851"/>
      <c r="CB69" s="851"/>
      <c r="CC69" s="851"/>
      <c r="CD69" s="851"/>
      <c r="CE69" s="851"/>
      <c r="CF69" s="851"/>
      <c r="CG69" s="851"/>
      <c r="CH69" s="851"/>
      <c r="CI69" s="851"/>
      <c r="CJ69" s="851"/>
      <c r="CK69" s="851"/>
      <c r="CL69" s="851"/>
      <c r="CM69" s="851"/>
      <c r="CN69" s="851"/>
      <c r="CO69" s="851"/>
      <c r="CP69" s="851"/>
      <c r="CQ69" s="851"/>
      <c r="CR69" s="851"/>
      <c r="CS69" s="851"/>
      <c r="CT69" s="851"/>
      <c r="CU69" s="851"/>
      <c r="CV69" s="851"/>
      <c r="CW69" s="851"/>
      <c r="CX69" s="851"/>
      <c r="CY69" s="851"/>
      <c r="CZ69" s="851"/>
      <c r="DA69" s="851"/>
      <c r="DB69" s="851"/>
      <c r="DC69" s="851"/>
      <c r="DD69" s="851"/>
      <c r="DE69" s="851"/>
      <c r="DF69" s="851"/>
      <c r="DG69" s="851"/>
      <c r="DH69" s="851"/>
      <c r="DI69" s="851"/>
      <c r="DJ69" s="851"/>
      <c r="DK69" s="851"/>
      <c r="DL69" s="851"/>
      <c r="DM69" s="851"/>
      <c r="DN69" s="851"/>
      <c r="DO69" s="851"/>
      <c r="DP69" s="851"/>
      <c r="DQ69" s="851"/>
      <c r="DR69" s="851"/>
      <c r="DS69" s="851"/>
      <c r="DT69" s="851"/>
      <c r="DU69" s="851"/>
      <c r="DV69" s="851"/>
      <c r="DW69" s="851"/>
      <c r="DX69" s="851"/>
      <c r="DY69" s="851"/>
      <c r="DZ69" s="851"/>
      <c r="EA69" s="851"/>
      <c r="EB69" s="851"/>
      <c r="EC69" s="851"/>
      <c r="ED69" s="851"/>
      <c r="EE69" s="851"/>
      <c r="EF69" s="851"/>
      <c r="EG69" s="851"/>
      <c r="EH69" s="851"/>
      <c r="EI69" s="851"/>
      <c r="EJ69" s="851"/>
      <c r="EK69" s="851"/>
      <c r="EL69" s="851"/>
      <c r="EM69" s="851"/>
      <c r="EN69" s="851"/>
      <c r="EO69" s="851"/>
      <c r="EP69" s="851"/>
      <c r="EQ69" s="851"/>
      <c r="ER69" s="851"/>
      <c r="ES69" s="851"/>
      <c r="ET69" s="851"/>
      <c r="EU69" s="851"/>
      <c r="EV69" s="851"/>
      <c r="EW69" s="851"/>
      <c r="EX69" s="851"/>
      <c r="EY69" s="851"/>
      <c r="EZ69" s="851"/>
      <c r="FA69" s="851"/>
      <c r="FB69" s="851"/>
      <c r="FC69" s="851"/>
      <c r="FD69" s="851"/>
      <c r="FE69" s="851"/>
      <c r="FF69" s="851"/>
      <c r="FG69" s="851"/>
      <c r="FH69" s="851"/>
      <c r="FI69" s="851"/>
      <c r="FJ69" s="851"/>
      <c r="FK69" s="851"/>
      <c r="FL69" s="851"/>
      <c r="FM69" s="851"/>
      <c r="FN69" s="851"/>
      <c r="FO69" s="851"/>
      <c r="FP69" s="851"/>
      <c r="FQ69" s="851"/>
      <c r="FR69" s="851"/>
      <c r="FS69" s="851"/>
      <c r="FT69" s="851"/>
      <c r="FU69" s="851"/>
      <c r="FV69" s="851"/>
      <c r="FW69" s="851"/>
      <c r="FX69" s="851"/>
      <c r="FY69" s="851"/>
      <c r="FZ69" s="851"/>
      <c r="GA69" s="851"/>
      <c r="GB69" s="851"/>
      <c r="GC69" s="851"/>
      <c r="GD69" s="851"/>
      <c r="GE69" s="851"/>
      <c r="GF69" s="851"/>
      <c r="GG69" s="851"/>
      <c r="GH69" s="851"/>
      <c r="GI69" s="851"/>
      <c r="GJ69" s="851"/>
      <c r="GK69" s="851"/>
      <c r="GL69" s="851"/>
      <c r="GM69" s="851"/>
      <c r="GN69" s="851"/>
      <c r="GO69" s="851"/>
      <c r="GP69" s="851"/>
      <c r="GQ69" s="851"/>
      <c r="GR69" s="851"/>
      <c r="GS69" s="851"/>
      <c r="GT69" s="851"/>
      <c r="GU69" s="851"/>
      <c r="GV69" s="851"/>
      <c r="GW69" s="851"/>
      <c r="GX69" s="851"/>
      <c r="GY69" s="851"/>
      <c r="GZ69" s="851"/>
      <c r="HA69" s="851"/>
      <c r="HB69" s="851"/>
      <c r="HC69" s="851"/>
      <c r="HD69" s="851"/>
      <c r="HE69" s="851"/>
      <c r="HF69" s="851"/>
      <c r="HG69" s="851"/>
      <c r="HH69" s="851"/>
      <c r="HI69" s="851"/>
      <c r="HJ69" s="851"/>
      <c r="HK69" s="851"/>
      <c r="HL69" s="851"/>
      <c r="HM69" s="851"/>
      <c r="HN69" s="851"/>
      <c r="HO69" s="851"/>
      <c r="HP69" s="851"/>
      <c r="HQ69" s="851"/>
      <c r="HR69" s="851"/>
      <c r="HS69" s="851"/>
      <c r="HT69" s="851"/>
      <c r="HU69" s="851"/>
      <c r="HV69" s="851"/>
      <c r="HW69" s="851"/>
      <c r="HX69" s="851"/>
      <c r="HY69" s="851"/>
    </row>
    <row r="70" spans="1:233" ht="27" customHeight="1">
      <c r="A70" s="849" t="s">
        <v>737</v>
      </c>
      <c r="B70" s="849"/>
      <c r="C70" s="1953" t="s">
        <v>639</v>
      </c>
      <c r="D70" s="1953"/>
      <c r="E70" s="1953"/>
      <c r="F70" s="1953"/>
      <c r="G70" s="1953"/>
      <c r="H70" s="1953"/>
      <c r="I70" s="1953"/>
      <c r="J70" s="1953"/>
      <c r="K70" s="1953"/>
      <c r="L70" s="1953"/>
      <c r="M70" s="1953"/>
      <c r="N70" s="1953"/>
      <c r="O70" s="1953"/>
      <c r="P70" s="1953"/>
      <c r="Q70" s="1953"/>
      <c r="R70" s="1953"/>
      <c r="S70" s="1953"/>
      <c r="T70" s="1953"/>
      <c r="U70" s="1953"/>
      <c r="V70" s="1953"/>
      <c r="W70" s="1953"/>
      <c r="X70" s="1953"/>
      <c r="Y70" s="1953"/>
      <c r="Z70" s="1953"/>
      <c r="AA70" s="1953"/>
      <c r="AB70" s="1953"/>
      <c r="AC70" s="1953"/>
      <c r="AD70" s="1953"/>
      <c r="AE70" s="1953"/>
      <c r="AF70" s="1953"/>
      <c r="AG70" s="1953"/>
      <c r="AH70" s="1953"/>
      <c r="AI70" s="1953"/>
      <c r="AJ70" s="1953"/>
      <c r="AK70" s="1953"/>
      <c r="AL70" s="1953"/>
      <c r="AM70" s="1953"/>
      <c r="AN70" s="1953"/>
      <c r="AO70" s="1953"/>
      <c r="AP70" s="1953"/>
      <c r="AQ70" s="850"/>
      <c r="AR70" s="851"/>
      <c r="AS70" s="851"/>
      <c r="AT70" s="851"/>
      <c r="AU70" s="851"/>
      <c r="AV70" s="851"/>
      <c r="AW70" s="851"/>
      <c r="AX70" s="851"/>
      <c r="AY70" s="851"/>
      <c r="AZ70" s="851"/>
      <c r="BA70" s="851"/>
      <c r="BB70" s="851"/>
      <c r="BC70" s="851"/>
      <c r="BD70" s="851"/>
      <c r="BE70" s="851"/>
      <c r="BF70" s="851"/>
      <c r="BG70" s="851"/>
      <c r="BH70" s="851"/>
      <c r="BI70" s="851"/>
      <c r="BJ70" s="851"/>
      <c r="BK70" s="851"/>
      <c r="BL70" s="851"/>
      <c r="BM70" s="851"/>
      <c r="BN70" s="851"/>
      <c r="BO70" s="851"/>
      <c r="BP70" s="851"/>
      <c r="BQ70" s="851"/>
      <c r="BR70" s="851"/>
      <c r="BS70" s="851"/>
      <c r="BT70" s="851"/>
      <c r="BU70" s="851"/>
      <c r="BV70" s="851"/>
      <c r="BW70" s="851"/>
      <c r="BX70" s="851"/>
      <c r="BY70" s="851"/>
      <c r="BZ70" s="851"/>
      <c r="CA70" s="851"/>
      <c r="CB70" s="851"/>
      <c r="CC70" s="851"/>
      <c r="CD70" s="851"/>
      <c r="CE70" s="851"/>
      <c r="CF70" s="851"/>
      <c r="CG70" s="851"/>
      <c r="CH70" s="851"/>
      <c r="CI70" s="851"/>
      <c r="CJ70" s="851"/>
      <c r="CK70" s="851"/>
      <c r="CL70" s="851"/>
      <c r="CM70" s="851"/>
      <c r="CN70" s="851"/>
      <c r="CO70" s="851"/>
      <c r="CP70" s="851"/>
      <c r="CQ70" s="851"/>
      <c r="CR70" s="851"/>
      <c r="CS70" s="851"/>
      <c r="CT70" s="851"/>
      <c r="CU70" s="851"/>
      <c r="CV70" s="851"/>
      <c r="CW70" s="851"/>
      <c r="CX70" s="851"/>
      <c r="CY70" s="851"/>
      <c r="CZ70" s="851"/>
      <c r="DA70" s="851"/>
      <c r="DB70" s="851"/>
      <c r="DC70" s="851"/>
      <c r="DD70" s="851"/>
      <c r="DE70" s="851"/>
      <c r="DF70" s="851"/>
      <c r="DG70" s="851"/>
      <c r="DH70" s="851"/>
      <c r="DI70" s="851"/>
      <c r="DJ70" s="851"/>
      <c r="DK70" s="851"/>
      <c r="DL70" s="851"/>
      <c r="DM70" s="851"/>
      <c r="DN70" s="851"/>
      <c r="DO70" s="851"/>
      <c r="DP70" s="851"/>
      <c r="DQ70" s="851"/>
      <c r="DR70" s="851"/>
      <c r="DS70" s="851"/>
      <c r="DT70" s="851"/>
      <c r="DU70" s="851"/>
      <c r="DV70" s="851"/>
      <c r="DW70" s="851"/>
      <c r="DX70" s="851"/>
      <c r="DY70" s="851"/>
      <c r="DZ70" s="851"/>
      <c r="EA70" s="851"/>
      <c r="EB70" s="851"/>
      <c r="EC70" s="851"/>
      <c r="ED70" s="851"/>
      <c r="EE70" s="851"/>
      <c r="EF70" s="851"/>
      <c r="EG70" s="851"/>
      <c r="EH70" s="851"/>
      <c r="EI70" s="851"/>
      <c r="EJ70" s="851"/>
      <c r="EK70" s="851"/>
      <c r="EL70" s="851"/>
      <c r="EM70" s="851"/>
      <c r="EN70" s="851"/>
      <c r="EO70" s="851"/>
      <c r="EP70" s="851"/>
      <c r="EQ70" s="851"/>
      <c r="ER70" s="851"/>
      <c r="ES70" s="851"/>
      <c r="ET70" s="851"/>
      <c r="EU70" s="851"/>
      <c r="EV70" s="851"/>
      <c r="EW70" s="851"/>
      <c r="EX70" s="851"/>
      <c r="EY70" s="851"/>
      <c r="EZ70" s="851"/>
      <c r="FA70" s="851"/>
      <c r="FB70" s="851"/>
      <c r="FC70" s="851"/>
      <c r="FD70" s="851"/>
      <c r="FE70" s="851"/>
      <c r="FF70" s="851"/>
      <c r="FG70" s="851"/>
      <c r="FH70" s="851"/>
      <c r="FI70" s="851"/>
      <c r="FJ70" s="851"/>
      <c r="FK70" s="851"/>
      <c r="FL70" s="851"/>
      <c r="FM70" s="851"/>
      <c r="FN70" s="851"/>
      <c r="FO70" s="851"/>
      <c r="FP70" s="851"/>
      <c r="FQ70" s="851"/>
      <c r="FR70" s="851"/>
      <c r="FS70" s="851"/>
      <c r="FT70" s="851"/>
      <c r="FU70" s="851"/>
      <c r="FV70" s="851"/>
      <c r="FW70" s="851"/>
      <c r="FX70" s="851"/>
      <c r="FY70" s="851"/>
      <c r="FZ70" s="851"/>
      <c r="GA70" s="851"/>
      <c r="GB70" s="851"/>
      <c r="GC70" s="851"/>
      <c r="GD70" s="851"/>
      <c r="GE70" s="851"/>
      <c r="GF70" s="851"/>
      <c r="GG70" s="851"/>
      <c r="GH70" s="851"/>
      <c r="GI70" s="851"/>
      <c r="GJ70" s="851"/>
      <c r="GK70" s="851"/>
      <c r="GL70" s="851"/>
      <c r="GM70" s="851"/>
      <c r="GN70" s="851"/>
      <c r="GO70" s="851"/>
      <c r="GP70" s="851"/>
      <c r="GQ70" s="851"/>
      <c r="GR70" s="851"/>
      <c r="GS70" s="851"/>
      <c r="GT70" s="851"/>
      <c r="GU70" s="851"/>
      <c r="GV70" s="851"/>
      <c r="GW70" s="851"/>
      <c r="GX70" s="851"/>
      <c r="GY70" s="851"/>
      <c r="GZ70" s="851"/>
      <c r="HA70" s="851"/>
      <c r="HB70" s="851"/>
      <c r="HC70" s="851"/>
      <c r="HD70" s="851"/>
      <c r="HE70" s="851"/>
      <c r="HF70" s="851"/>
      <c r="HG70" s="851"/>
      <c r="HH70" s="851"/>
      <c r="HI70" s="851"/>
      <c r="HJ70" s="851"/>
      <c r="HK70" s="851"/>
      <c r="HL70" s="851"/>
      <c r="HM70" s="851"/>
      <c r="HN70" s="851"/>
      <c r="HO70" s="851"/>
      <c r="HP70" s="851"/>
      <c r="HQ70" s="851"/>
      <c r="HR70" s="851"/>
      <c r="HS70" s="851"/>
      <c r="HT70" s="851"/>
      <c r="HU70" s="851"/>
      <c r="HV70" s="851"/>
      <c r="HW70" s="851"/>
      <c r="HX70" s="851"/>
      <c r="HY70" s="851"/>
    </row>
    <row r="71" spans="1:233">
      <c r="N71" s="852"/>
      <c r="O71" s="852"/>
      <c r="P71" s="852"/>
      <c r="Q71" s="852"/>
      <c r="R71" s="852"/>
      <c r="S71" s="852"/>
    </row>
    <row r="72" spans="1:233">
      <c r="N72" s="852"/>
      <c r="O72" s="852"/>
      <c r="P72" s="852"/>
      <c r="Q72" s="852"/>
      <c r="R72" s="852"/>
      <c r="S72" s="852"/>
    </row>
    <row r="73" spans="1:233">
      <c r="N73" s="852"/>
      <c r="O73" s="852"/>
      <c r="P73" s="852"/>
      <c r="Q73" s="852"/>
      <c r="R73" s="852"/>
      <c r="S73" s="852"/>
    </row>
    <row r="74" spans="1:233">
      <c r="N74" s="852"/>
      <c r="O74" s="852"/>
      <c r="P74" s="852"/>
      <c r="Q74" s="852"/>
      <c r="R74" s="852"/>
      <c r="S74" s="852"/>
    </row>
    <row r="75" spans="1:233">
      <c r="N75" s="852"/>
      <c r="O75" s="852"/>
      <c r="P75" s="852"/>
      <c r="Q75" s="852"/>
      <c r="R75" s="852"/>
      <c r="S75" s="852"/>
    </row>
    <row r="76" spans="1:233">
      <c r="N76" s="852"/>
      <c r="O76" s="852"/>
      <c r="P76" s="852"/>
      <c r="Q76" s="852"/>
      <c r="R76" s="852"/>
      <c r="S76" s="852"/>
    </row>
    <row r="77" spans="1:233">
      <c r="N77" s="852"/>
      <c r="O77" s="852"/>
      <c r="P77" s="852"/>
      <c r="Q77" s="852"/>
      <c r="R77" s="852"/>
      <c r="S77" s="852"/>
    </row>
    <row r="78" spans="1:233">
      <c r="N78" s="852"/>
      <c r="O78" s="852"/>
      <c r="P78" s="852"/>
      <c r="Q78" s="852"/>
      <c r="R78" s="852"/>
      <c r="S78" s="852"/>
    </row>
    <row r="79" spans="1:233">
      <c r="N79" s="852"/>
      <c r="O79" s="852"/>
      <c r="P79" s="852"/>
      <c r="Q79" s="852"/>
      <c r="R79" s="852"/>
      <c r="S79" s="852"/>
    </row>
    <row r="80" spans="1:233">
      <c r="N80" s="852"/>
      <c r="O80" s="852"/>
      <c r="P80" s="852"/>
      <c r="Q80" s="852"/>
      <c r="R80" s="852"/>
      <c r="S80" s="852"/>
    </row>
    <row r="81" spans="14:19">
      <c r="N81" s="852"/>
      <c r="O81" s="852"/>
      <c r="P81" s="852"/>
      <c r="Q81" s="852"/>
      <c r="R81" s="852"/>
      <c r="S81" s="852"/>
    </row>
    <row r="82" spans="14:19">
      <c r="N82" s="852"/>
      <c r="O82" s="852"/>
      <c r="P82" s="852"/>
      <c r="Q82" s="852"/>
      <c r="R82" s="852"/>
      <c r="S82" s="852"/>
    </row>
    <row r="83" spans="14:19">
      <c r="N83" s="852"/>
      <c r="O83" s="852"/>
      <c r="P83" s="852"/>
      <c r="Q83" s="852"/>
      <c r="R83" s="852"/>
      <c r="S83" s="852"/>
    </row>
  </sheetData>
  <sheetProtection selectLockedCells="1"/>
  <mergeCells count="194">
    <mergeCell ref="AM61:AP61"/>
    <mergeCell ref="J62:S62"/>
    <mergeCell ref="T62:AL62"/>
    <mergeCell ref="AM62:AP62"/>
    <mergeCell ref="B58:I62"/>
    <mergeCell ref="J58:S58"/>
    <mergeCell ref="T58:AL58"/>
    <mergeCell ref="AM58:AP58"/>
    <mergeCell ref="J59:S59"/>
    <mergeCell ref="T59:AL59"/>
    <mergeCell ref="AM59:AP59"/>
    <mergeCell ref="J60:S60"/>
    <mergeCell ref="J61:S61"/>
    <mergeCell ref="T61:AL61"/>
    <mergeCell ref="B39:I42"/>
    <mergeCell ref="J40:S40"/>
    <mergeCell ref="T40:AL40"/>
    <mergeCell ref="AM40:AP40"/>
    <mergeCell ref="J41:S41"/>
    <mergeCell ref="T41:AL41"/>
    <mergeCell ref="J42:S42"/>
    <mergeCell ref="T42:AL42"/>
    <mergeCell ref="AM42:AP42"/>
    <mergeCell ref="J39:S39"/>
    <mergeCell ref="T39:AL39"/>
    <mergeCell ref="AM39:AP39"/>
    <mergeCell ref="J34:S34"/>
    <mergeCell ref="T34:AL34"/>
    <mergeCell ref="AM34:AP34"/>
    <mergeCell ref="T31:AL31"/>
    <mergeCell ref="AM31:AP31"/>
    <mergeCell ref="J32:S32"/>
    <mergeCell ref="T32:AL32"/>
    <mergeCell ref="J33:S33"/>
    <mergeCell ref="T33:AL33"/>
    <mergeCell ref="AM33:AP33"/>
    <mergeCell ref="AM30:AP30"/>
    <mergeCell ref="J31:S31"/>
    <mergeCell ref="B25:I29"/>
    <mergeCell ref="J25:S25"/>
    <mergeCell ref="T25:AL25"/>
    <mergeCell ref="AM25:AP25"/>
    <mergeCell ref="J26:S26"/>
    <mergeCell ref="T26:AL26"/>
    <mergeCell ref="AM26:AP26"/>
    <mergeCell ref="J27:S27"/>
    <mergeCell ref="T27:AL27"/>
    <mergeCell ref="J28:S28"/>
    <mergeCell ref="T56:AL56"/>
    <mergeCell ref="J23:S23"/>
    <mergeCell ref="T23:AL23"/>
    <mergeCell ref="AM23:AP23"/>
    <mergeCell ref="J24:S24"/>
    <mergeCell ref="T24:AL24"/>
    <mergeCell ref="AM24:AP24"/>
    <mergeCell ref="B20:I24"/>
    <mergeCell ref="J20:S20"/>
    <mergeCell ref="T20:AL20"/>
    <mergeCell ref="AM20:AP20"/>
    <mergeCell ref="J21:S21"/>
    <mergeCell ref="T21:AL21"/>
    <mergeCell ref="AM21:AP21"/>
    <mergeCell ref="J22:S22"/>
    <mergeCell ref="T22:AL22"/>
    <mergeCell ref="T28:AL28"/>
    <mergeCell ref="AM28:AP28"/>
    <mergeCell ref="J29:S29"/>
    <mergeCell ref="T29:AL29"/>
    <mergeCell ref="AM29:AP29"/>
    <mergeCell ref="B30:I34"/>
    <mergeCell ref="J30:S30"/>
    <mergeCell ref="T30:AL30"/>
    <mergeCell ref="C69:AP69"/>
    <mergeCell ref="C70:AP70"/>
    <mergeCell ref="B48:I52"/>
    <mergeCell ref="J48:S48"/>
    <mergeCell ref="T48:AL48"/>
    <mergeCell ref="AM48:AP48"/>
    <mergeCell ref="J49:S49"/>
    <mergeCell ref="T49:AL49"/>
    <mergeCell ref="AM49:AP49"/>
    <mergeCell ref="J50:S50"/>
    <mergeCell ref="T66:AL66"/>
    <mergeCell ref="AM66:AP66"/>
    <mergeCell ref="J67:S67"/>
    <mergeCell ref="T67:AL67"/>
    <mergeCell ref="AM67:AP67"/>
    <mergeCell ref="C68:AP68"/>
    <mergeCell ref="B63:I67"/>
    <mergeCell ref="J63:S63"/>
    <mergeCell ref="AM56:AP56"/>
    <mergeCell ref="J57:S57"/>
    <mergeCell ref="T57:AL57"/>
    <mergeCell ref="AM57:AP57"/>
    <mergeCell ref="B53:I57"/>
    <mergeCell ref="J53:S53"/>
    <mergeCell ref="AM64:AP64"/>
    <mergeCell ref="J65:S65"/>
    <mergeCell ref="T65:AL65"/>
    <mergeCell ref="J66:S66"/>
    <mergeCell ref="J45:S45"/>
    <mergeCell ref="J46:S46"/>
    <mergeCell ref="T46:AL46"/>
    <mergeCell ref="AM46:AP46"/>
    <mergeCell ref="J47:S47"/>
    <mergeCell ref="T47:AL47"/>
    <mergeCell ref="AM47:AP47"/>
    <mergeCell ref="J51:S51"/>
    <mergeCell ref="T51:AL51"/>
    <mergeCell ref="AM51:AP51"/>
    <mergeCell ref="J52:S52"/>
    <mergeCell ref="T52:AL52"/>
    <mergeCell ref="AM52:AP52"/>
    <mergeCell ref="T53:AL53"/>
    <mergeCell ref="AM53:AP53"/>
    <mergeCell ref="J54:S54"/>
    <mergeCell ref="T54:AL54"/>
    <mergeCell ref="AM54:AP54"/>
    <mergeCell ref="J55:S55"/>
    <mergeCell ref="J56:S56"/>
    <mergeCell ref="T38:AL38"/>
    <mergeCell ref="AM38:AP38"/>
    <mergeCell ref="A43:A67"/>
    <mergeCell ref="B43:I47"/>
    <mergeCell ref="J43:S43"/>
    <mergeCell ref="T43:AL43"/>
    <mergeCell ref="AM43:AP43"/>
    <mergeCell ref="J44:S44"/>
    <mergeCell ref="T44:AL44"/>
    <mergeCell ref="AM44:AP44"/>
    <mergeCell ref="B35:I38"/>
    <mergeCell ref="J35:S35"/>
    <mergeCell ref="T35:AL35"/>
    <mergeCell ref="AM35:AP35"/>
    <mergeCell ref="J36:S36"/>
    <mergeCell ref="T36:AL36"/>
    <mergeCell ref="AM36:AP36"/>
    <mergeCell ref="J37:S37"/>
    <mergeCell ref="T37:AL37"/>
    <mergeCell ref="J38:S38"/>
    <mergeCell ref="T63:AL63"/>
    <mergeCell ref="AM63:AP63"/>
    <mergeCell ref="J64:S64"/>
    <mergeCell ref="T64:AL64"/>
    <mergeCell ref="T18:AL18"/>
    <mergeCell ref="AM18:AP18"/>
    <mergeCell ref="J19:S19"/>
    <mergeCell ref="T19:AL19"/>
    <mergeCell ref="AM19:AP19"/>
    <mergeCell ref="B15:I19"/>
    <mergeCell ref="J15:S15"/>
    <mergeCell ref="T15:AL15"/>
    <mergeCell ref="AM15:AP15"/>
    <mergeCell ref="J16:S16"/>
    <mergeCell ref="T16:AL16"/>
    <mergeCell ref="AM16:AP16"/>
    <mergeCell ref="J17:S17"/>
    <mergeCell ref="T17:AL17"/>
    <mergeCell ref="J18:S18"/>
    <mergeCell ref="J12:S12"/>
    <mergeCell ref="T12:AL12"/>
    <mergeCell ref="J13:S13"/>
    <mergeCell ref="T13:AL13"/>
    <mergeCell ref="AM13:AP13"/>
    <mergeCell ref="J14:S14"/>
    <mergeCell ref="T14:AL14"/>
    <mergeCell ref="AM14:AP14"/>
    <mergeCell ref="J9:S9"/>
    <mergeCell ref="T9:AL9"/>
    <mergeCell ref="AM9:AP9"/>
    <mergeCell ref="A1:AQ1"/>
    <mergeCell ref="A3:I4"/>
    <mergeCell ref="J3:AL4"/>
    <mergeCell ref="AM4:AP4"/>
    <mergeCell ref="A5:A38"/>
    <mergeCell ref="B5:I9"/>
    <mergeCell ref="J5:S5"/>
    <mergeCell ref="T5:AL5"/>
    <mergeCell ref="AM5:AP5"/>
    <mergeCell ref="J6:S6"/>
    <mergeCell ref="B10:I14"/>
    <mergeCell ref="J10:S10"/>
    <mergeCell ref="T10:AL10"/>
    <mergeCell ref="AM10:AP10"/>
    <mergeCell ref="J11:S11"/>
    <mergeCell ref="T11:AL11"/>
    <mergeCell ref="AM11:AP11"/>
    <mergeCell ref="T6:AL6"/>
    <mergeCell ref="AM6:AP6"/>
    <mergeCell ref="J7:S7"/>
    <mergeCell ref="T7:AL7"/>
    <mergeCell ref="J8:S8"/>
    <mergeCell ref="T8:AL8"/>
    <mergeCell ref="AM8:AP8"/>
  </mergeCells>
  <phoneticPr fontId="9"/>
  <dataValidations count="3">
    <dataValidation type="list" allowBlank="1" showInputMessage="1" showErrorMessage="1" sqref="T9:AL9 T14:AL14 T67:AL67 T47:AL47 T52:AL52 T34:AL34 T19:AL19 T24:AL24 T29:AL29 T57:AL57 T62:AL62">
      <formula1>"　,１．Ⅰ,２．Ⅱ"</formula1>
    </dataValidation>
    <dataValidation type="list" allowBlank="1" showInputMessage="1" showErrorMessage="1" sqref="T8:AL8 T13:AL13 T18:AL18 T56:AL56 T33:AL33 T46:AL46 T66:AL66 T51:AL51 T23:AL23 T28:AL28 T38:AL38 T42:AL42 T61:AL61">
      <formula1>"　,１．Ⅲ（キャリアパス要件（Ⅰ又はⅡ）及び職場環境等要件のいずれも満たす）,２．Ⅴ（キャリアパス要件及び職場環境等要件のいずれも満たさない）,３．Ⅳ（キャリアパス要件を満たさない）,４．Ⅳ（職場環境等要件を満たさない）,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T35:AL37 T5:AL7 T10:AL12 T15:AL17 T43:AL45 T63:AL65 T48:AL50 T53:AL55 T20:AL22 T25:AL27 T30:AL32 T39:AL41 T58:AL60">
      <formula1>"　,１．なし,２．あり"</formula1>
    </dataValidation>
  </dataValidations>
  <pageMargins left="0.70866141732283472" right="0.70866141732283472" top="0.74803149606299213" bottom="0.74803149606299213" header="0.31496062992125984" footer="0.31496062992125984"/>
  <pageSetup paperSize="9" scale="50" fitToHeight="0" orientation="portrait" r:id="rId1"/>
  <rowBreaks count="1" manualBreakCount="1">
    <brk id="34" max="41"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B49"/>
  <sheetViews>
    <sheetView view="pageBreakPreview" zoomScaleNormal="100" zoomScaleSheetLayoutView="100" workbookViewId="0">
      <selection activeCell="K14" sqref="K14:AM14"/>
    </sheetView>
  </sheetViews>
  <sheetFormatPr defaultColWidth="9" defaultRowHeight="14.25"/>
  <cols>
    <col min="1" max="1" width="5.875" style="826" customWidth="1"/>
    <col min="2" max="2" width="2.625" style="827" customWidth="1"/>
    <col min="3" max="37" width="2.625" style="826" customWidth="1"/>
    <col min="38" max="39" width="3.625" style="826" customWidth="1"/>
    <col min="40" max="40" width="3" style="826" customWidth="1"/>
    <col min="41" max="49" width="4.875" style="826" customWidth="1"/>
    <col min="50" max="16384" width="9" style="826"/>
  </cols>
  <sheetData>
    <row r="1" spans="2:54" ht="21.2" customHeight="1">
      <c r="B1" s="1899" t="s">
        <v>609</v>
      </c>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c r="AB1" s="1900"/>
      <c r="AC1" s="1900"/>
      <c r="AD1" s="1900"/>
      <c r="AE1" s="1900"/>
      <c r="AF1" s="1900"/>
      <c r="AG1" s="1900"/>
      <c r="AH1" s="1900"/>
      <c r="AI1" s="1900"/>
      <c r="AJ1" s="1900"/>
      <c r="AK1" s="1900"/>
      <c r="AL1" s="1900"/>
      <c r="AM1" s="1900"/>
    </row>
    <row r="2" spans="2:54" ht="21.2" customHeight="1">
      <c r="B2" s="1901" t="s">
        <v>610</v>
      </c>
      <c r="C2" s="1901"/>
      <c r="D2" s="1901"/>
      <c r="E2" s="1901"/>
      <c r="F2" s="1901"/>
      <c r="G2" s="1901"/>
      <c r="H2" s="1901"/>
      <c r="I2" s="1901"/>
      <c r="J2" s="1901"/>
      <c r="K2" s="1901"/>
      <c r="L2" s="1901"/>
      <c r="M2" s="1901"/>
      <c r="N2" s="1901"/>
      <c r="O2" s="1901"/>
      <c r="P2" s="1901"/>
      <c r="Q2" s="1901"/>
      <c r="R2" s="1901"/>
      <c r="S2" s="1901"/>
      <c r="T2" s="1901"/>
      <c r="U2" s="1901"/>
      <c r="V2" s="1901"/>
      <c r="W2" s="1901"/>
      <c r="X2" s="1901"/>
      <c r="Y2" s="1901"/>
      <c r="Z2" s="1901"/>
      <c r="AA2" s="1901"/>
      <c r="AB2" s="1901"/>
      <c r="AC2" s="1901"/>
      <c r="AD2" s="1901"/>
      <c r="AE2" s="1901"/>
      <c r="AF2" s="1901"/>
      <c r="AG2" s="1901"/>
      <c r="AH2" s="1901"/>
      <c r="AI2" s="1901"/>
      <c r="AJ2" s="1901"/>
      <c r="AK2" s="1901"/>
      <c r="AL2" s="1901"/>
      <c r="AM2" s="1901"/>
    </row>
    <row r="3" spans="2:54" ht="21.2" customHeight="1"/>
    <row r="4" spans="2:54" ht="21.2" customHeight="1">
      <c r="AB4" s="1902" t="s">
        <v>17</v>
      </c>
      <c r="AC4" s="1902"/>
      <c r="AD4" s="1903"/>
      <c r="AE4" s="1903"/>
      <c r="AF4" s="828" t="s">
        <v>5</v>
      </c>
      <c r="AG4" s="1904"/>
      <c r="AH4" s="1904"/>
      <c r="AI4" s="828" t="s">
        <v>14</v>
      </c>
      <c r="AJ4" s="1904"/>
      <c r="AK4" s="1904"/>
      <c r="AL4" s="826" t="s">
        <v>555</v>
      </c>
    </row>
    <row r="5" spans="2:54" ht="21.2" customHeight="1"/>
    <row r="6" spans="2:54" ht="21.2" customHeight="1">
      <c r="C6" s="1892" t="s">
        <v>556</v>
      </c>
      <c r="D6" s="1892"/>
      <c r="E6" s="1892"/>
      <c r="F6" s="1892"/>
      <c r="G6" s="1892"/>
      <c r="H6" s="1892"/>
      <c r="I6" s="1892"/>
      <c r="J6" s="1892"/>
      <c r="K6" s="829"/>
      <c r="L6" s="826" t="s">
        <v>557</v>
      </c>
    </row>
    <row r="7" spans="2:54" ht="21.2" customHeight="1"/>
    <row r="8" spans="2:54" ht="21.2" customHeight="1">
      <c r="U8" s="826" t="s">
        <v>558</v>
      </c>
      <c r="W8" s="830"/>
      <c r="X8" s="830"/>
      <c r="Y8" s="1893"/>
      <c r="Z8" s="1893"/>
      <c r="AA8" s="1893"/>
      <c r="AB8" s="1893"/>
      <c r="AC8" s="1893"/>
      <c r="AD8" s="1893"/>
      <c r="AE8" s="1893"/>
      <c r="AF8" s="1893"/>
      <c r="AG8" s="1893"/>
      <c r="AH8" s="1893"/>
      <c r="AI8" s="1893"/>
      <c r="AJ8" s="1893"/>
    </row>
    <row r="9" spans="2:54" ht="21.2" customHeight="1">
      <c r="R9" s="826" t="s">
        <v>559</v>
      </c>
      <c r="U9" s="826" t="s">
        <v>560</v>
      </c>
      <c r="W9" s="830"/>
      <c r="X9" s="830"/>
      <c r="Y9" s="1893"/>
      <c r="Z9" s="1893"/>
      <c r="AA9" s="1893"/>
      <c r="AB9" s="1893"/>
      <c r="AC9" s="1893"/>
      <c r="AD9" s="1893"/>
      <c r="AE9" s="1893"/>
      <c r="AF9" s="1893"/>
      <c r="AG9" s="1893"/>
      <c r="AH9" s="1893"/>
      <c r="AI9" s="1893"/>
      <c r="AJ9" s="1893"/>
    </row>
    <row r="10" spans="2:54" ht="21.2" customHeight="1">
      <c r="U10" s="826" t="s">
        <v>561</v>
      </c>
      <c r="W10" s="831"/>
      <c r="X10" s="831"/>
      <c r="Y10" s="1893"/>
      <c r="Z10" s="1893"/>
      <c r="AA10" s="1893"/>
      <c r="AB10" s="1893"/>
      <c r="AC10" s="1893"/>
      <c r="AD10" s="1893"/>
      <c r="AE10" s="1893"/>
      <c r="AF10" s="1893"/>
      <c r="AG10" s="1893"/>
      <c r="AH10" s="1893"/>
      <c r="AI10" s="1893"/>
      <c r="AJ10" s="1893"/>
    </row>
    <row r="11" spans="2:54" ht="21.2" customHeight="1">
      <c r="B11" s="832"/>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Z11" s="833"/>
      <c r="BA11" s="834"/>
      <c r="BB11" s="835"/>
    </row>
    <row r="12" spans="2:54" ht="21.2" customHeight="1" thickBot="1">
      <c r="B12" s="830" t="s">
        <v>562</v>
      </c>
      <c r="C12" s="836"/>
      <c r="D12" s="836"/>
      <c r="E12" s="836"/>
      <c r="F12" s="836"/>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c r="AD12" s="836"/>
      <c r="AE12" s="836"/>
      <c r="AF12" s="836"/>
      <c r="AG12" s="836"/>
      <c r="AH12" s="836"/>
      <c r="AI12" s="836"/>
      <c r="AZ12" s="833"/>
      <c r="BA12" s="834"/>
      <c r="BB12" s="835"/>
    </row>
    <row r="13" spans="2:54" ht="35.25" customHeight="1">
      <c r="B13" s="1894" t="s">
        <v>563</v>
      </c>
      <c r="C13" s="1895"/>
      <c r="D13" s="1895"/>
      <c r="E13" s="1895"/>
      <c r="F13" s="1895"/>
      <c r="G13" s="1895"/>
      <c r="H13" s="1895"/>
      <c r="I13" s="1895"/>
      <c r="J13" s="1896"/>
      <c r="K13" s="1897"/>
      <c r="L13" s="1897"/>
      <c r="M13" s="1897"/>
      <c r="N13" s="1897"/>
      <c r="O13" s="1897"/>
      <c r="P13" s="1897"/>
      <c r="Q13" s="1897"/>
      <c r="R13" s="1897"/>
      <c r="S13" s="1897"/>
      <c r="T13" s="1897"/>
      <c r="U13" s="1897"/>
      <c r="V13" s="1897"/>
      <c r="W13" s="1897"/>
      <c r="X13" s="1897"/>
      <c r="Y13" s="1897"/>
      <c r="Z13" s="1897"/>
      <c r="AA13" s="1897"/>
      <c r="AB13" s="1897"/>
      <c r="AC13" s="1897"/>
      <c r="AD13" s="1897"/>
      <c r="AE13" s="1897"/>
      <c r="AF13" s="1897"/>
      <c r="AG13" s="1897"/>
      <c r="AH13" s="1897"/>
      <c r="AI13" s="1897"/>
      <c r="AJ13" s="1897"/>
      <c r="AK13" s="1897"/>
      <c r="AL13" s="1897"/>
      <c r="AM13" s="1898"/>
      <c r="AZ13" s="833"/>
      <c r="BA13" s="834"/>
      <c r="BB13" s="835"/>
    </row>
    <row r="14" spans="2:54" s="837" customFormat="1" ht="36" customHeight="1">
      <c r="B14" s="1877" t="s">
        <v>564</v>
      </c>
      <c r="C14" s="1878"/>
      <c r="D14" s="1878"/>
      <c r="E14" s="1878"/>
      <c r="F14" s="1878"/>
      <c r="G14" s="1878"/>
      <c r="H14" s="1878"/>
      <c r="I14" s="1878"/>
      <c r="J14" s="1879"/>
      <c r="K14" s="1880"/>
      <c r="L14" s="1881"/>
      <c r="M14" s="1881"/>
      <c r="N14" s="1881"/>
      <c r="O14" s="1881"/>
      <c r="P14" s="1881"/>
      <c r="Q14" s="1881"/>
      <c r="R14" s="1881"/>
      <c r="S14" s="1881"/>
      <c r="T14" s="1881"/>
      <c r="U14" s="1881"/>
      <c r="V14" s="1881"/>
      <c r="W14" s="1881"/>
      <c r="X14" s="1881"/>
      <c r="Y14" s="1881"/>
      <c r="Z14" s="1881"/>
      <c r="AA14" s="1881"/>
      <c r="AB14" s="1881"/>
      <c r="AC14" s="1881"/>
      <c r="AD14" s="1881"/>
      <c r="AE14" s="1881"/>
      <c r="AF14" s="1881"/>
      <c r="AG14" s="1881"/>
      <c r="AH14" s="1881"/>
      <c r="AI14" s="1881"/>
      <c r="AJ14" s="1881"/>
      <c r="AK14" s="1881"/>
      <c r="AL14" s="1881"/>
      <c r="AM14" s="1882"/>
      <c r="AZ14" s="838"/>
      <c r="BA14" s="834"/>
      <c r="BB14" s="835"/>
    </row>
    <row r="15" spans="2:54" ht="21.2" customHeight="1">
      <c r="B15" s="1863" t="s">
        <v>611</v>
      </c>
      <c r="C15" s="1864"/>
      <c r="D15" s="1864"/>
      <c r="E15" s="1864"/>
      <c r="F15" s="1864"/>
      <c r="G15" s="1864"/>
      <c r="H15" s="1864"/>
      <c r="I15" s="1864"/>
      <c r="J15" s="1865"/>
      <c r="K15" s="1839" t="s">
        <v>566</v>
      </c>
      <c r="L15" s="1836"/>
      <c r="M15" s="1836"/>
      <c r="N15" s="1836"/>
      <c r="O15" s="1836"/>
      <c r="P15" s="1836"/>
      <c r="Q15" s="1886"/>
      <c r="R15" s="1887"/>
      <c r="S15" s="1887"/>
      <c r="T15" s="839" t="s">
        <v>612</v>
      </c>
      <c r="U15" s="1888"/>
      <c r="V15" s="1888"/>
      <c r="W15" s="1888"/>
      <c r="X15" s="1889"/>
      <c r="Y15" s="1844"/>
      <c r="Z15" s="1844"/>
      <c r="AA15" s="1844"/>
      <c r="AB15" s="1844"/>
      <c r="AC15" s="1844"/>
      <c r="AD15" s="1844"/>
      <c r="AE15" s="1844"/>
      <c r="AF15" s="1844"/>
      <c r="AG15" s="1844"/>
      <c r="AH15" s="1844"/>
      <c r="AI15" s="1844"/>
      <c r="AJ15" s="1844"/>
      <c r="AK15" s="1844"/>
      <c r="AL15" s="1844"/>
      <c r="AM15" s="1846"/>
      <c r="AZ15" s="838"/>
      <c r="BA15" s="834"/>
      <c r="BB15" s="835"/>
    </row>
    <row r="16" spans="2:54" ht="21.95" customHeight="1">
      <c r="B16" s="1883"/>
      <c r="C16" s="1884"/>
      <c r="D16" s="1884"/>
      <c r="E16" s="1884"/>
      <c r="F16" s="1884"/>
      <c r="G16" s="1884"/>
      <c r="H16" s="1884"/>
      <c r="I16" s="1884"/>
      <c r="J16" s="1885"/>
      <c r="K16" s="1839" t="s">
        <v>567</v>
      </c>
      <c r="L16" s="1836"/>
      <c r="M16" s="1836"/>
      <c r="N16" s="1836"/>
      <c r="O16" s="1836"/>
      <c r="P16" s="1836"/>
      <c r="Q16" s="1793" t="s">
        <v>568</v>
      </c>
      <c r="R16" s="1794"/>
      <c r="S16" s="1794"/>
      <c r="T16" s="1794"/>
      <c r="U16" s="1794"/>
      <c r="V16" s="1890"/>
      <c r="W16" s="1890"/>
      <c r="X16" s="1890"/>
      <c r="Y16" s="1890"/>
      <c r="Z16" s="1890"/>
      <c r="AA16" s="1890"/>
      <c r="AB16" s="1890"/>
      <c r="AC16" s="1890"/>
      <c r="AD16" s="1890"/>
      <c r="AE16" s="1890"/>
      <c r="AF16" s="1890"/>
      <c r="AG16" s="1890"/>
      <c r="AH16" s="1890"/>
      <c r="AI16" s="1890"/>
      <c r="AJ16" s="1890"/>
      <c r="AK16" s="1890"/>
      <c r="AL16" s="1890"/>
      <c r="AM16" s="1891"/>
      <c r="AZ16" s="838"/>
      <c r="BA16" s="834"/>
      <c r="BB16" s="835"/>
    </row>
    <row r="17" spans="2:54" ht="21.2" customHeight="1">
      <c r="B17" s="1863" t="s">
        <v>569</v>
      </c>
      <c r="C17" s="1864"/>
      <c r="D17" s="1864"/>
      <c r="E17" s="1864"/>
      <c r="F17" s="1864"/>
      <c r="G17" s="1864"/>
      <c r="H17" s="1864"/>
      <c r="I17" s="1864"/>
      <c r="J17" s="1865"/>
      <c r="K17" s="1869" t="s">
        <v>570</v>
      </c>
      <c r="L17" s="1869"/>
      <c r="M17" s="1869"/>
      <c r="N17" s="1869"/>
      <c r="O17" s="1869"/>
      <c r="P17" s="1870"/>
      <c r="Q17" s="1870"/>
      <c r="R17" s="1870"/>
      <c r="S17" s="1870"/>
      <c r="T17" s="1870"/>
      <c r="U17" s="1870"/>
      <c r="V17" s="1870"/>
      <c r="W17" s="1870"/>
      <c r="X17" s="1870"/>
      <c r="Y17" s="1869" t="s">
        <v>571</v>
      </c>
      <c r="Z17" s="1869"/>
      <c r="AA17" s="1869"/>
      <c r="AB17" s="1869"/>
      <c r="AC17" s="1869"/>
      <c r="AD17" s="1870"/>
      <c r="AE17" s="1870"/>
      <c r="AF17" s="1870"/>
      <c r="AG17" s="1870"/>
      <c r="AH17" s="1870"/>
      <c r="AI17" s="1870"/>
      <c r="AJ17" s="1870"/>
      <c r="AK17" s="1870"/>
      <c r="AL17" s="1870"/>
      <c r="AM17" s="1871"/>
      <c r="AZ17" s="838"/>
      <c r="BA17" s="834"/>
      <c r="BB17" s="835"/>
    </row>
    <row r="18" spans="2:54" ht="21.2" customHeight="1" thickBot="1">
      <c r="B18" s="1866"/>
      <c r="C18" s="1867"/>
      <c r="D18" s="1867"/>
      <c r="E18" s="1867"/>
      <c r="F18" s="1867"/>
      <c r="G18" s="1867"/>
      <c r="H18" s="1867"/>
      <c r="I18" s="1867"/>
      <c r="J18" s="1868"/>
      <c r="K18" s="1872" t="s">
        <v>572</v>
      </c>
      <c r="L18" s="1873"/>
      <c r="M18" s="1873"/>
      <c r="N18" s="1873"/>
      <c r="O18" s="1873"/>
      <c r="P18" s="1873"/>
      <c r="Q18" s="1873"/>
      <c r="R18" s="1873"/>
      <c r="S18" s="1873"/>
      <c r="T18" s="1874"/>
      <c r="U18" s="1875"/>
      <c r="V18" s="1875"/>
      <c r="W18" s="1875"/>
      <c r="X18" s="1875"/>
      <c r="Y18" s="1875"/>
      <c r="Z18" s="1875"/>
      <c r="AA18" s="1875"/>
      <c r="AB18" s="1875"/>
      <c r="AC18" s="1875"/>
      <c r="AD18" s="1875"/>
      <c r="AE18" s="1875"/>
      <c r="AF18" s="1875"/>
      <c r="AG18" s="1875"/>
      <c r="AH18" s="1875"/>
      <c r="AI18" s="1875"/>
      <c r="AJ18" s="1875"/>
      <c r="AK18" s="1875"/>
      <c r="AL18" s="1875"/>
      <c r="AM18" s="1876"/>
      <c r="AZ18" s="838"/>
      <c r="BA18" s="834"/>
      <c r="BB18" s="835"/>
    </row>
    <row r="19" spans="2:54" ht="21.2" customHeight="1" thickBot="1">
      <c r="B19" s="840"/>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Z19" s="838"/>
      <c r="BA19" s="834"/>
      <c r="BB19" s="835"/>
    </row>
    <row r="20" spans="2:54" ht="21.2" customHeight="1">
      <c r="B20" s="1825" t="s">
        <v>573</v>
      </c>
      <c r="C20" s="1828" t="s">
        <v>574</v>
      </c>
      <c r="D20" s="1828"/>
      <c r="E20" s="1828"/>
      <c r="F20" s="1828"/>
      <c r="G20" s="1828"/>
      <c r="H20" s="1828"/>
      <c r="I20" s="1828"/>
      <c r="J20" s="1828"/>
      <c r="K20" s="1828"/>
      <c r="L20" s="1830" t="s">
        <v>613</v>
      </c>
      <c r="M20" s="1831"/>
      <c r="N20" s="1834" t="s">
        <v>614</v>
      </c>
      <c r="O20" s="1834"/>
      <c r="P20" s="1834"/>
      <c r="Q20" s="1834"/>
      <c r="R20" s="1834"/>
      <c r="S20" s="1834"/>
      <c r="T20" s="1835"/>
      <c r="U20" s="1838" t="s">
        <v>577</v>
      </c>
      <c r="V20" s="1834"/>
      <c r="W20" s="1834"/>
      <c r="X20" s="1834"/>
      <c r="Y20" s="1835"/>
      <c r="Z20" s="1840" t="s">
        <v>578</v>
      </c>
      <c r="AA20" s="1841"/>
      <c r="AB20" s="1841"/>
      <c r="AC20" s="1841"/>
      <c r="AD20" s="1841"/>
      <c r="AE20" s="1841"/>
      <c r="AF20" s="1841"/>
      <c r="AG20" s="1841"/>
      <c r="AH20" s="1841"/>
      <c r="AI20" s="1841"/>
      <c r="AJ20" s="1841"/>
      <c r="AK20" s="1841"/>
      <c r="AL20" s="1841"/>
      <c r="AM20" s="1842"/>
      <c r="AZ20" s="838"/>
      <c r="BA20" s="834"/>
      <c r="BB20" s="835"/>
    </row>
    <row r="21" spans="2:54" ht="21.2" customHeight="1">
      <c r="B21" s="1826"/>
      <c r="C21" s="1829"/>
      <c r="D21" s="1829"/>
      <c r="E21" s="1829"/>
      <c r="F21" s="1829"/>
      <c r="G21" s="1829"/>
      <c r="H21" s="1829"/>
      <c r="I21" s="1829"/>
      <c r="J21" s="1829"/>
      <c r="K21" s="1829"/>
      <c r="L21" s="1832"/>
      <c r="M21" s="1833"/>
      <c r="N21" s="1836"/>
      <c r="O21" s="1836"/>
      <c r="P21" s="1836"/>
      <c r="Q21" s="1836"/>
      <c r="R21" s="1836"/>
      <c r="S21" s="1836"/>
      <c r="T21" s="1837"/>
      <c r="U21" s="1839"/>
      <c r="V21" s="1836"/>
      <c r="W21" s="1836"/>
      <c r="X21" s="1836"/>
      <c r="Y21" s="1837"/>
      <c r="Z21" s="1843" t="s">
        <v>579</v>
      </c>
      <c r="AA21" s="1844"/>
      <c r="AB21" s="1844"/>
      <c r="AC21" s="1844"/>
      <c r="AD21" s="1844"/>
      <c r="AE21" s="1844"/>
      <c r="AF21" s="1845"/>
      <c r="AG21" s="1843" t="s">
        <v>580</v>
      </c>
      <c r="AH21" s="1844"/>
      <c r="AI21" s="1844"/>
      <c r="AJ21" s="1844"/>
      <c r="AK21" s="1844"/>
      <c r="AL21" s="1844"/>
      <c r="AM21" s="1846"/>
      <c r="AZ21" s="838"/>
      <c r="BA21" s="834"/>
      <c r="BB21" s="835"/>
    </row>
    <row r="22" spans="2:54" ht="21" customHeight="1">
      <c r="B22" s="1826"/>
      <c r="C22" s="1804" t="s">
        <v>615</v>
      </c>
      <c r="D22" s="1858" t="s">
        <v>616</v>
      </c>
      <c r="E22" s="1858"/>
      <c r="F22" s="1858"/>
      <c r="G22" s="1858"/>
      <c r="H22" s="1858"/>
      <c r="I22" s="1858"/>
      <c r="J22" s="1858"/>
      <c r="K22" s="1858"/>
      <c r="L22" s="1791" t="s">
        <v>583</v>
      </c>
      <c r="M22" s="1792"/>
      <c r="N22" s="1793" t="s">
        <v>583</v>
      </c>
      <c r="O22" s="1794"/>
      <c r="P22" s="1794"/>
      <c r="Q22" s="1794"/>
      <c r="R22" s="1794"/>
      <c r="S22" s="1794"/>
      <c r="T22" s="1795"/>
      <c r="U22" s="1862"/>
      <c r="V22" s="1797"/>
      <c r="W22" s="1797"/>
      <c r="X22" s="1797"/>
      <c r="Y22" s="1798"/>
      <c r="Z22" s="1807"/>
      <c r="AA22" s="1808"/>
      <c r="AB22" s="1808"/>
      <c r="AC22" s="1808"/>
      <c r="AD22" s="1808"/>
      <c r="AE22" s="1808"/>
      <c r="AF22" s="1809"/>
      <c r="AG22" s="1816"/>
      <c r="AH22" s="1817"/>
      <c r="AI22" s="1817"/>
      <c r="AJ22" s="1817"/>
      <c r="AK22" s="1817"/>
      <c r="AL22" s="1817"/>
      <c r="AM22" s="1818"/>
      <c r="AZ22" s="838"/>
      <c r="BA22" s="834"/>
      <c r="BB22" s="835"/>
    </row>
    <row r="23" spans="2:54" ht="21" customHeight="1">
      <c r="B23" s="1826"/>
      <c r="C23" s="1805"/>
      <c r="D23" s="1858" t="s">
        <v>617</v>
      </c>
      <c r="E23" s="1858"/>
      <c r="F23" s="1858"/>
      <c r="G23" s="1858"/>
      <c r="H23" s="1858"/>
      <c r="I23" s="1858"/>
      <c r="J23" s="1858"/>
      <c r="K23" s="1858"/>
      <c r="L23" s="1791" t="s">
        <v>583</v>
      </c>
      <c r="M23" s="1792"/>
      <c r="N23" s="1793" t="s">
        <v>583</v>
      </c>
      <c r="O23" s="1794"/>
      <c r="P23" s="1794"/>
      <c r="Q23" s="1794"/>
      <c r="R23" s="1794"/>
      <c r="S23" s="1794"/>
      <c r="T23" s="1795"/>
      <c r="U23" s="1796"/>
      <c r="V23" s="1797"/>
      <c r="W23" s="1797"/>
      <c r="X23" s="1797"/>
      <c r="Y23" s="1798"/>
      <c r="Z23" s="1810"/>
      <c r="AA23" s="1811"/>
      <c r="AB23" s="1811"/>
      <c r="AC23" s="1811"/>
      <c r="AD23" s="1811"/>
      <c r="AE23" s="1811"/>
      <c r="AF23" s="1812"/>
      <c r="AG23" s="1819"/>
      <c r="AH23" s="1820"/>
      <c r="AI23" s="1820"/>
      <c r="AJ23" s="1820"/>
      <c r="AK23" s="1820"/>
      <c r="AL23" s="1820"/>
      <c r="AM23" s="1821"/>
      <c r="AZ23" s="838"/>
      <c r="BA23" s="834"/>
      <c r="BB23" s="835"/>
    </row>
    <row r="24" spans="2:54" ht="21" customHeight="1">
      <c r="B24" s="1826"/>
      <c r="C24" s="1805"/>
      <c r="D24" s="1847" t="s">
        <v>618</v>
      </c>
      <c r="E24" s="1848"/>
      <c r="F24" s="1848"/>
      <c r="G24" s="1848"/>
      <c r="H24" s="1848"/>
      <c r="I24" s="1848"/>
      <c r="J24" s="1848"/>
      <c r="K24" s="1849"/>
      <c r="L24" s="1791" t="s">
        <v>583</v>
      </c>
      <c r="M24" s="1792"/>
      <c r="N24" s="1793" t="s">
        <v>583</v>
      </c>
      <c r="O24" s="1794"/>
      <c r="P24" s="1794"/>
      <c r="Q24" s="1794"/>
      <c r="R24" s="1794"/>
      <c r="S24" s="1794"/>
      <c r="T24" s="1795"/>
      <c r="U24" s="1859"/>
      <c r="V24" s="1860"/>
      <c r="W24" s="1860"/>
      <c r="X24" s="1860"/>
      <c r="Y24" s="1861"/>
      <c r="Z24" s="1810"/>
      <c r="AA24" s="1811"/>
      <c r="AB24" s="1811"/>
      <c r="AC24" s="1811"/>
      <c r="AD24" s="1811"/>
      <c r="AE24" s="1811"/>
      <c r="AF24" s="1812"/>
      <c r="AG24" s="1819"/>
      <c r="AH24" s="1820"/>
      <c r="AI24" s="1820"/>
      <c r="AJ24" s="1820"/>
      <c r="AK24" s="1820"/>
      <c r="AL24" s="1820"/>
      <c r="AM24" s="1821"/>
      <c r="AZ24" s="838"/>
      <c r="BA24" s="834"/>
      <c r="BB24" s="835"/>
    </row>
    <row r="25" spans="2:54" ht="21" customHeight="1">
      <c r="B25" s="1826"/>
      <c r="C25" s="1805"/>
      <c r="D25" s="1858" t="s">
        <v>619</v>
      </c>
      <c r="E25" s="1858"/>
      <c r="F25" s="1858"/>
      <c r="G25" s="1858"/>
      <c r="H25" s="1858"/>
      <c r="I25" s="1858"/>
      <c r="J25" s="1858"/>
      <c r="K25" s="1858"/>
      <c r="L25" s="1791" t="s">
        <v>583</v>
      </c>
      <c r="M25" s="1792"/>
      <c r="N25" s="1793" t="s">
        <v>583</v>
      </c>
      <c r="O25" s="1794"/>
      <c r="P25" s="1794"/>
      <c r="Q25" s="1794"/>
      <c r="R25" s="1794"/>
      <c r="S25" s="1794"/>
      <c r="T25" s="1795"/>
      <c r="U25" s="1796"/>
      <c r="V25" s="1797"/>
      <c r="W25" s="1797"/>
      <c r="X25" s="1797"/>
      <c r="Y25" s="1798"/>
      <c r="Z25" s="1810"/>
      <c r="AA25" s="1811"/>
      <c r="AB25" s="1811"/>
      <c r="AC25" s="1811"/>
      <c r="AD25" s="1811"/>
      <c r="AE25" s="1811"/>
      <c r="AF25" s="1812"/>
      <c r="AG25" s="1819"/>
      <c r="AH25" s="1820"/>
      <c r="AI25" s="1820"/>
      <c r="AJ25" s="1820"/>
      <c r="AK25" s="1820"/>
      <c r="AL25" s="1820"/>
      <c r="AM25" s="1821"/>
      <c r="AZ25" s="838"/>
      <c r="BA25" s="834"/>
      <c r="BB25" s="835"/>
    </row>
    <row r="26" spans="2:54" ht="21" customHeight="1">
      <c r="B26" s="1826"/>
      <c r="C26" s="1967"/>
      <c r="D26" s="1858" t="s">
        <v>620</v>
      </c>
      <c r="E26" s="1858"/>
      <c r="F26" s="1858"/>
      <c r="G26" s="1858"/>
      <c r="H26" s="1858"/>
      <c r="I26" s="1858"/>
      <c r="J26" s="1858"/>
      <c r="K26" s="1858"/>
      <c r="L26" s="1791" t="s">
        <v>583</v>
      </c>
      <c r="M26" s="1792"/>
      <c r="N26" s="1793" t="s">
        <v>583</v>
      </c>
      <c r="O26" s="1794"/>
      <c r="P26" s="1794"/>
      <c r="Q26" s="1794"/>
      <c r="R26" s="1794"/>
      <c r="S26" s="1794"/>
      <c r="T26" s="1795"/>
      <c r="U26" s="1796"/>
      <c r="V26" s="1797"/>
      <c r="W26" s="1797"/>
      <c r="X26" s="1797"/>
      <c r="Y26" s="1798"/>
      <c r="Z26" s="1810"/>
      <c r="AA26" s="1811"/>
      <c r="AB26" s="1811"/>
      <c r="AC26" s="1811"/>
      <c r="AD26" s="1811"/>
      <c r="AE26" s="1811"/>
      <c r="AF26" s="1812"/>
      <c r="AG26" s="1819"/>
      <c r="AH26" s="1820"/>
      <c r="AI26" s="1820"/>
      <c r="AJ26" s="1820"/>
      <c r="AK26" s="1820"/>
      <c r="AL26" s="1820"/>
      <c r="AM26" s="1821"/>
      <c r="AZ26" s="838"/>
      <c r="BA26" s="834"/>
      <c r="BB26" s="835"/>
    </row>
    <row r="27" spans="2:54" ht="21" customHeight="1">
      <c r="B27" s="1826"/>
      <c r="C27" s="1805" t="s">
        <v>621</v>
      </c>
      <c r="D27" s="1858" t="s">
        <v>622</v>
      </c>
      <c r="E27" s="1858"/>
      <c r="F27" s="1858"/>
      <c r="G27" s="1858"/>
      <c r="H27" s="1858"/>
      <c r="I27" s="1858"/>
      <c r="J27" s="1858"/>
      <c r="K27" s="1858"/>
      <c r="L27" s="1791" t="s">
        <v>583</v>
      </c>
      <c r="M27" s="1792"/>
      <c r="N27" s="1793" t="s">
        <v>583</v>
      </c>
      <c r="O27" s="1794"/>
      <c r="P27" s="1794"/>
      <c r="Q27" s="1794"/>
      <c r="R27" s="1794"/>
      <c r="S27" s="1794"/>
      <c r="T27" s="1795"/>
      <c r="U27" s="1796"/>
      <c r="V27" s="1797"/>
      <c r="W27" s="1797"/>
      <c r="X27" s="1797"/>
      <c r="Y27" s="1798"/>
      <c r="Z27" s="1810"/>
      <c r="AA27" s="1811"/>
      <c r="AB27" s="1811"/>
      <c r="AC27" s="1811"/>
      <c r="AD27" s="1811"/>
      <c r="AE27" s="1811"/>
      <c r="AF27" s="1812"/>
      <c r="AG27" s="1819"/>
      <c r="AH27" s="1820"/>
      <c r="AI27" s="1820"/>
      <c r="AJ27" s="1820"/>
      <c r="AK27" s="1820"/>
      <c r="AL27" s="1820"/>
      <c r="AM27" s="1821"/>
      <c r="AZ27" s="838"/>
      <c r="BA27" s="834"/>
      <c r="BB27" s="835"/>
    </row>
    <row r="28" spans="2:54" ht="21" customHeight="1" thickBot="1">
      <c r="B28" s="1827"/>
      <c r="C28" s="1806"/>
      <c r="D28" s="1858" t="s">
        <v>623</v>
      </c>
      <c r="E28" s="1858"/>
      <c r="F28" s="1858"/>
      <c r="G28" s="1858"/>
      <c r="H28" s="1858"/>
      <c r="I28" s="1858"/>
      <c r="J28" s="1858"/>
      <c r="K28" s="1858"/>
      <c r="L28" s="1791" t="s">
        <v>583</v>
      </c>
      <c r="M28" s="1792"/>
      <c r="N28" s="1793" t="s">
        <v>583</v>
      </c>
      <c r="O28" s="1794"/>
      <c r="P28" s="1794"/>
      <c r="Q28" s="1794"/>
      <c r="R28" s="1794"/>
      <c r="S28" s="1794"/>
      <c r="T28" s="1795"/>
      <c r="U28" s="1796"/>
      <c r="V28" s="1797"/>
      <c r="W28" s="1797"/>
      <c r="X28" s="1797"/>
      <c r="Y28" s="1798"/>
      <c r="Z28" s="1810"/>
      <c r="AA28" s="1811"/>
      <c r="AB28" s="1811"/>
      <c r="AC28" s="1811"/>
      <c r="AD28" s="1811"/>
      <c r="AE28" s="1811"/>
      <c r="AF28" s="1812"/>
      <c r="AG28" s="1819"/>
      <c r="AH28" s="1820"/>
      <c r="AI28" s="1820"/>
      <c r="AJ28" s="1820"/>
      <c r="AK28" s="1820"/>
      <c r="AL28" s="1820"/>
      <c r="AM28" s="1821"/>
      <c r="AZ28" s="838"/>
      <c r="BA28" s="834"/>
      <c r="BB28" s="835"/>
    </row>
    <row r="29" spans="2:54" ht="27.95" customHeight="1" thickBot="1">
      <c r="B29" s="1799" t="s">
        <v>593</v>
      </c>
      <c r="C29" s="1800"/>
      <c r="D29" s="1800"/>
      <c r="E29" s="1800"/>
      <c r="F29" s="1800"/>
      <c r="G29" s="1800"/>
      <c r="H29" s="1800"/>
      <c r="I29" s="1800"/>
      <c r="J29" s="1800"/>
      <c r="K29" s="1801"/>
      <c r="L29" s="1802" t="s">
        <v>624</v>
      </c>
      <c r="M29" s="1800"/>
      <c r="N29" s="1800"/>
      <c r="O29" s="1800"/>
      <c r="P29" s="1800"/>
      <c r="Q29" s="1800"/>
      <c r="R29" s="1800"/>
      <c r="S29" s="1800"/>
      <c r="T29" s="1800"/>
      <c r="U29" s="1800"/>
      <c r="V29" s="1800"/>
      <c r="W29" s="1800"/>
      <c r="X29" s="1800"/>
      <c r="Y29" s="1800"/>
      <c r="Z29" s="1800"/>
      <c r="AA29" s="1800"/>
      <c r="AB29" s="1800"/>
      <c r="AC29" s="1800"/>
      <c r="AD29" s="1800"/>
      <c r="AE29" s="1800"/>
      <c r="AF29" s="1800"/>
      <c r="AG29" s="1800"/>
      <c r="AH29" s="1800"/>
      <c r="AI29" s="1800"/>
      <c r="AJ29" s="1800"/>
      <c r="AK29" s="1800"/>
      <c r="AL29" s="1800"/>
      <c r="AM29" s="1803"/>
    </row>
    <row r="30" spans="2:54" ht="18" customHeight="1">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row>
    <row r="31" spans="2:54" ht="30.75" customHeight="1">
      <c r="B31" s="1788" t="s">
        <v>595</v>
      </c>
      <c r="C31" s="1788"/>
      <c r="D31" s="1788"/>
      <c r="E31" s="1788"/>
      <c r="F31" s="1788"/>
      <c r="G31" s="1788"/>
      <c r="H31" s="1788"/>
      <c r="I31" s="1788"/>
      <c r="J31" s="1788"/>
      <c r="K31" s="1788"/>
      <c r="L31" s="1788"/>
      <c r="M31" s="1788"/>
      <c r="N31" s="1788"/>
      <c r="O31" s="1788"/>
      <c r="P31" s="1788"/>
      <c r="Q31" s="1788"/>
      <c r="R31" s="1788"/>
      <c r="S31" s="1788"/>
      <c r="T31" s="1788"/>
      <c r="U31" s="1788"/>
      <c r="V31" s="1788"/>
      <c r="W31" s="1788"/>
      <c r="X31" s="1788"/>
      <c r="Y31" s="1788"/>
      <c r="Z31" s="1788"/>
      <c r="AA31" s="1788"/>
      <c r="AB31" s="1788"/>
      <c r="AC31" s="1788"/>
      <c r="AD31" s="1788"/>
      <c r="AE31" s="1788"/>
      <c r="AF31" s="1788"/>
      <c r="AG31" s="1788"/>
      <c r="AH31" s="1788"/>
      <c r="AI31" s="1788"/>
      <c r="AJ31" s="1788"/>
      <c r="AK31" s="1788"/>
      <c r="AL31" s="1788"/>
      <c r="AM31" s="1788"/>
    </row>
    <row r="32" spans="2:54" ht="30.75" customHeight="1">
      <c r="B32" s="1789" t="s">
        <v>596</v>
      </c>
      <c r="C32" s="1789"/>
      <c r="D32" s="1789"/>
      <c r="E32" s="1789"/>
      <c r="F32" s="1789"/>
      <c r="G32" s="1789"/>
      <c r="H32" s="1789"/>
      <c r="I32" s="1789"/>
      <c r="J32" s="1789"/>
      <c r="K32" s="1789"/>
      <c r="L32" s="1789"/>
      <c r="M32" s="1789"/>
      <c r="N32" s="1789"/>
      <c r="O32" s="1789"/>
      <c r="P32" s="1789"/>
      <c r="Q32" s="1789"/>
      <c r="R32" s="1789"/>
      <c r="S32" s="1789"/>
      <c r="T32" s="1789"/>
      <c r="U32" s="1789"/>
      <c r="V32" s="1789"/>
      <c r="W32" s="1789"/>
      <c r="X32" s="1789"/>
      <c r="Y32" s="1789"/>
      <c r="Z32" s="1789"/>
      <c r="AA32" s="1789"/>
      <c r="AB32" s="1789"/>
      <c r="AC32" s="1789"/>
      <c r="AD32" s="1789"/>
      <c r="AE32" s="1789"/>
      <c r="AF32" s="1789"/>
      <c r="AG32" s="1789"/>
      <c r="AH32" s="1789"/>
      <c r="AI32" s="1789"/>
      <c r="AJ32" s="1789"/>
      <c r="AK32" s="1789"/>
      <c r="AL32" s="1789"/>
      <c r="AM32" s="1789"/>
    </row>
    <row r="33" spans="2:39" ht="30.75" customHeight="1">
      <c r="B33" s="1789" t="s">
        <v>597</v>
      </c>
      <c r="C33" s="1789"/>
      <c r="D33" s="1789"/>
      <c r="E33" s="1789"/>
      <c r="F33" s="1789"/>
      <c r="G33" s="1789"/>
      <c r="H33" s="1789"/>
      <c r="I33" s="1789"/>
      <c r="J33" s="1789"/>
      <c r="K33" s="1789"/>
      <c r="L33" s="1789"/>
      <c r="M33" s="1789"/>
      <c r="N33" s="1789"/>
      <c r="O33" s="1789"/>
      <c r="P33" s="1789"/>
      <c r="Q33" s="1789"/>
      <c r="R33" s="1789"/>
      <c r="S33" s="1789"/>
      <c r="T33" s="1789"/>
      <c r="U33" s="1789"/>
      <c r="V33" s="1789"/>
      <c r="W33" s="1789"/>
      <c r="X33" s="1789"/>
      <c r="Y33" s="1789"/>
      <c r="Z33" s="1789"/>
      <c r="AA33" s="1789"/>
      <c r="AB33" s="1789"/>
      <c r="AC33" s="1789"/>
      <c r="AD33" s="1789"/>
      <c r="AE33" s="1789"/>
      <c r="AF33" s="1789"/>
      <c r="AG33" s="1789"/>
      <c r="AH33" s="1789"/>
      <c r="AI33" s="1789"/>
      <c r="AJ33" s="1789"/>
      <c r="AK33" s="1789"/>
      <c r="AL33" s="1789"/>
      <c r="AM33" s="1789"/>
    </row>
    <row r="34" spans="2:39" ht="21.2" customHeight="1">
      <c r="B34" s="826"/>
    </row>
    <row r="35" spans="2:39" ht="21.2" customHeight="1">
      <c r="B35" s="826"/>
    </row>
    <row r="36" spans="2:39" ht="21.2" customHeight="1">
      <c r="B36" s="826"/>
    </row>
    <row r="37" spans="2:39" ht="21.2" customHeight="1">
      <c r="B37" s="826"/>
    </row>
    <row r="38" spans="2:39" ht="21.2" customHeight="1">
      <c r="B38" s="826"/>
    </row>
    <row r="39" spans="2:39" ht="21.2" customHeight="1">
      <c r="B39" s="826"/>
    </row>
    <row r="40" spans="2:39" ht="21.2" customHeight="1">
      <c r="B40" s="826"/>
    </row>
    <row r="41" spans="2:39" ht="21.2" customHeight="1">
      <c r="B41" s="826"/>
    </row>
    <row r="42" spans="2:39" ht="21.2" customHeight="1">
      <c r="B42" s="826"/>
    </row>
    <row r="43" spans="2:39" ht="21.2" customHeight="1">
      <c r="B43" s="826"/>
    </row>
    <row r="44" spans="2:39" ht="21.2" customHeight="1">
      <c r="B44" s="826"/>
    </row>
    <row r="45" spans="2:39" ht="21.2" customHeight="1">
      <c r="B45" s="826"/>
    </row>
    <row r="46" spans="2:39" ht="21.2" customHeight="1">
      <c r="B46" s="826"/>
    </row>
    <row r="47" spans="2:39" ht="21.2" customHeight="1">
      <c r="B47" s="826"/>
    </row>
    <row r="48" spans="2:39">
      <c r="B48" s="826"/>
    </row>
    <row r="49" spans="2:2">
      <c r="B49" s="826"/>
    </row>
  </sheetData>
  <sheetProtection selectLockedCells="1"/>
  <mergeCells count="74">
    <mergeCell ref="B1:AM1"/>
    <mergeCell ref="B2:AM2"/>
    <mergeCell ref="AB4:AC4"/>
    <mergeCell ref="AD4:AE4"/>
    <mergeCell ref="AG4:AH4"/>
    <mergeCell ref="AJ4:AK4"/>
    <mergeCell ref="C6:J6"/>
    <mergeCell ref="Y8:AJ8"/>
    <mergeCell ref="Y9:AJ9"/>
    <mergeCell ref="Y10:AJ10"/>
    <mergeCell ref="B13:J13"/>
    <mergeCell ref="K13:AM13"/>
    <mergeCell ref="B14:J14"/>
    <mergeCell ref="K14:AM14"/>
    <mergeCell ref="B15:J16"/>
    <mergeCell ref="K15:P15"/>
    <mergeCell ref="Q15:S15"/>
    <mergeCell ref="U15:X15"/>
    <mergeCell ref="Y15:AM15"/>
    <mergeCell ref="K16:P16"/>
    <mergeCell ref="Q16:U16"/>
    <mergeCell ref="V16:AM16"/>
    <mergeCell ref="B17:J18"/>
    <mergeCell ref="K17:O17"/>
    <mergeCell ref="P17:X17"/>
    <mergeCell ref="Y17:AC17"/>
    <mergeCell ref="AD17:AM17"/>
    <mergeCell ref="K18:S18"/>
    <mergeCell ref="T18:AM18"/>
    <mergeCell ref="D23:K23"/>
    <mergeCell ref="L23:M23"/>
    <mergeCell ref="N23:T23"/>
    <mergeCell ref="U23:Y23"/>
    <mergeCell ref="D24:K24"/>
    <mergeCell ref="L22:M22"/>
    <mergeCell ref="N22:T22"/>
    <mergeCell ref="U22:Y22"/>
    <mergeCell ref="Z22:AF28"/>
    <mergeCell ref="AG22:AM28"/>
    <mergeCell ref="L24:M24"/>
    <mergeCell ref="N24:T24"/>
    <mergeCell ref="U24:Y24"/>
    <mergeCell ref="B33:AM33"/>
    <mergeCell ref="L28:M28"/>
    <mergeCell ref="N28:T28"/>
    <mergeCell ref="U28:Y28"/>
    <mergeCell ref="B29:K29"/>
    <mergeCell ref="L29:AM29"/>
    <mergeCell ref="B31:AM31"/>
    <mergeCell ref="B20:B28"/>
    <mergeCell ref="C20:K21"/>
    <mergeCell ref="L20:M21"/>
    <mergeCell ref="N20:T21"/>
    <mergeCell ref="U20:Y21"/>
    <mergeCell ref="Z20:AM20"/>
    <mergeCell ref="C27:C28"/>
    <mergeCell ref="D27:K27"/>
    <mergeCell ref="L27:M27"/>
    <mergeCell ref="Z21:AF21"/>
    <mergeCell ref="AG21:AM21"/>
    <mergeCell ref="C22:C26"/>
    <mergeCell ref="D22:K22"/>
    <mergeCell ref="B32:AM32"/>
    <mergeCell ref="N27:T27"/>
    <mergeCell ref="U27:Y27"/>
    <mergeCell ref="D28:K28"/>
    <mergeCell ref="D25:K25"/>
    <mergeCell ref="L25:M25"/>
    <mergeCell ref="N25:T25"/>
    <mergeCell ref="U25:Y25"/>
    <mergeCell ref="D26:K26"/>
    <mergeCell ref="L26:M26"/>
    <mergeCell ref="N26:T26"/>
    <mergeCell ref="U26:Y26"/>
  </mergeCells>
  <phoneticPr fontId="9"/>
  <dataValidations count="3">
    <dataValidation type="list" allowBlank="1" showInputMessage="1" showErrorMessage="1" sqref="Q16:U16">
      <formula1>"（市町を選んでください）,竹原市,三原市,尾道市,府中市,三次市,庄原市,大竹市,東広島市,廿日市市,安芸高田市,江田島市,府中町,海田町,熊野町,坂町,安芸太田町,北広島町,大崎上島町,世羅町,神石高原町"</formula1>
    </dataValidation>
    <dataValidation type="list" allowBlank="1" showInputMessage="1" showErrorMessage="1" sqref="N22:T28">
      <formula1>"　,新規, 変更, 終了 "</formula1>
    </dataValidation>
    <dataValidation type="list" allowBlank="1" showInputMessage="1" showErrorMessage="1" sqref="L22:M28">
      <formula1>"　,〇"</formula1>
    </dataValidation>
  </dataValidations>
  <pageMargins left="0.7" right="0.53" top="0.8" bottom="0.45" header="0.3" footer="0.3"/>
  <pageSetup paperSize="9" scale="77" orientation="portrait" r:id="rId1"/>
  <rowBreaks count="1" manualBreakCount="1">
    <brk id="34" min="1" max="38"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Y53"/>
  <sheetViews>
    <sheetView view="pageBreakPreview" topLeftCell="A25" zoomScaleNormal="70" zoomScaleSheetLayoutView="100" workbookViewId="0">
      <selection activeCell="T35" sqref="T35:AL35"/>
    </sheetView>
  </sheetViews>
  <sheetFormatPr defaultColWidth="2.875" defaultRowHeight="13.5"/>
  <cols>
    <col min="1" max="1" width="3.5" style="844" customWidth="1"/>
    <col min="2" max="2" width="5.25" style="844" customWidth="1"/>
    <col min="3" max="9" width="2.5" style="844" customWidth="1"/>
    <col min="10" max="36" width="3.625" style="844" customWidth="1"/>
    <col min="37" max="37" width="5.125" style="844" customWidth="1"/>
    <col min="38" max="38" width="26" style="844" customWidth="1"/>
    <col min="39" max="42" width="4.875" style="844" customWidth="1"/>
    <col min="43" max="43" width="2.875" style="844" customWidth="1"/>
    <col min="44" max="223" width="9.875" style="844" customWidth="1"/>
    <col min="224" max="224" width="2.875" style="844" customWidth="1"/>
    <col min="225" max="225" width="6" style="844" customWidth="1"/>
    <col min="226" max="256" width="2.875" style="844"/>
    <col min="257" max="257" width="3.5" style="844" customWidth="1"/>
    <col min="258" max="258" width="5.25" style="844" customWidth="1"/>
    <col min="259" max="265" width="2.5" style="844" customWidth="1"/>
    <col min="266" max="292" width="3.625" style="844" customWidth="1"/>
    <col min="293" max="293" width="5.125" style="844" customWidth="1"/>
    <col min="294" max="294" width="26" style="844" customWidth="1"/>
    <col min="295" max="298" width="4.875" style="844" customWidth="1"/>
    <col min="299" max="299" width="2.875" style="844" customWidth="1"/>
    <col min="300" max="479" width="9.875" style="844" customWidth="1"/>
    <col min="480" max="480" width="2.875" style="844" customWidth="1"/>
    <col min="481" max="481" width="6" style="844" customWidth="1"/>
    <col min="482" max="512" width="2.875" style="844"/>
    <col min="513" max="513" width="3.5" style="844" customWidth="1"/>
    <col min="514" max="514" width="5.25" style="844" customWidth="1"/>
    <col min="515" max="521" width="2.5" style="844" customWidth="1"/>
    <col min="522" max="548" width="3.625" style="844" customWidth="1"/>
    <col min="549" max="549" width="5.125" style="844" customWidth="1"/>
    <col min="550" max="550" width="26" style="844" customWidth="1"/>
    <col min="551" max="554" width="4.875" style="844" customWidth="1"/>
    <col min="555" max="555" width="2.875" style="844" customWidth="1"/>
    <col min="556" max="735" width="9.875" style="844" customWidth="1"/>
    <col min="736" max="736" width="2.875" style="844" customWidth="1"/>
    <col min="737" max="737" width="6" style="844" customWidth="1"/>
    <col min="738" max="768" width="2.875" style="844"/>
    <col min="769" max="769" width="3.5" style="844" customWidth="1"/>
    <col min="770" max="770" width="5.25" style="844" customWidth="1"/>
    <col min="771" max="777" width="2.5" style="844" customWidth="1"/>
    <col min="778" max="804" width="3.625" style="844" customWidth="1"/>
    <col min="805" max="805" width="5.125" style="844" customWidth="1"/>
    <col min="806" max="806" width="26" style="844" customWidth="1"/>
    <col min="807" max="810" width="4.875" style="844" customWidth="1"/>
    <col min="811" max="811" width="2.875" style="844" customWidth="1"/>
    <col min="812" max="991" width="9.875" style="844" customWidth="1"/>
    <col min="992" max="992" width="2.875" style="844" customWidth="1"/>
    <col min="993" max="993" width="6" style="844" customWidth="1"/>
    <col min="994" max="1024" width="2.875" style="844"/>
    <col min="1025" max="1025" width="3.5" style="844" customWidth="1"/>
    <col min="1026" max="1026" width="5.25" style="844" customWidth="1"/>
    <col min="1027" max="1033" width="2.5" style="844" customWidth="1"/>
    <col min="1034" max="1060" width="3.625" style="844" customWidth="1"/>
    <col min="1061" max="1061" width="5.125" style="844" customWidth="1"/>
    <col min="1062" max="1062" width="26" style="844" customWidth="1"/>
    <col min="1063" max="1066" width="4.875" style="844" customWidth="1"/>
    <col min="1067" max="1067" width="2.875" style="844" customWidth="1"/>
    <col min="1068" max="1247" width="9.875" style="844" customWidth="1"/>
    <col min="1248" max="1248" width="2.875" style="844" customWidth="1"/>
    <col min="1249" max="1249" width="6" style="844" customWidth="1"/>
    <col min="1250" max="1280" width="2.875" style="844"/>
    <col min="1281" max="1281" width="3.5" style="844" customWidth="1"/>
    <col min="1282" max="1282" width="5.25" style="844" customWidth="1"/>
    <col min="1283" max="1289" width="2.5" style="844" customWidth="1"/>
    <col min="1290" max="1316" width="3.625" style="844" customWidth="1"/>
    <col min="1317" max="1317" width="5.125" style="844" customWidth="1"/>
    <col min="1318" max="1318" width="26" style="844" customWidth="1"/>
    <col min="1319" max="1322" width="4.875" style="844" customWidth="1"/>
    <col min="1323" max="1323" width="2.875" style="844" customWidth="1"/>
    <col min="1324" max="1503" width="9.875" style="844" customWidth="1"/>
    <col min="1504" max="1504" width="2.875" style="844" customWidth="1"/>
    <col min="1505" max="1505" width="6" style="844" customWidth="1"/>
    <col min="1506" max="1536" width="2.875" style="844"/>
    <col min="1537" max="1537" width="3.5" style="844" customWidth="1"/>
    <col min="1538" max="1538" width="5.25" style="844" customWidth="1"/>
    <col min="1539" max="1545" width="2.5" style="844" customWidth="1"/>
    <col min="1546" max="1572" width="3.625" style="844" customWidth="1"/>
    <col min="1573" max="1573" width="5.125" style="844" customWidth="1"/>
    <col min="1574" max="1574" width="26" style="844" customWidth="1"/>
    <col min="1575" max="1578" width="4.875" style="844" customWidth="1"/>
    <col min="1579" max="1579" width="2.875" style="844" customWidth="1"/>
    <col min="1580" max="1759" width="9.875" style="844" customWidth="1"/>
    <col min="1760" max="1760" width="2.875" style="844" customWidth="1"/>
    <col min="1761" max="1761" width="6" style="844" customWidth="1"/>
    <col min="1762" max="1792" width="2.875" style="844"/>
    <col min="1793" max="1793" width="3.5" style="844" customWidth="1"/>
    <col min="1794" max="1794" width="5.25" style="844" customWidth="1"/>
    <col min="1795" max="1801" width="2.5" style="844" customWidth="1"/>
    <col min="1802" max="1828" width="3.625" style="844" customWidth="1"/>
    <col min="1829" max="1829" width="5.125" style="844" customWidth="1"/>
    <col min="1830" max="1830" width="26" style="844" customWidth="1"/>
    <col min="1831" max="1834" width="4.875" style="844" customWidth="1"/>
    <col min="1835" max="1835" width="2.875" style="844" customWidth="1"/>
    <col min="1836" max="2015" width="9.875" style="844" customWidth="1"/>
    <col min="2016" max="2016" width="2.875" style="844" customWidth="1"/>
    <col min="2017" max="2017" width="6" style="844" customWidth="1"/>
    <col min="2018" max="2048" width="2.875" style="844"/>
    <col min="2049" max="2049" width="3.5" style="844" customWidth="1"/>
    <col min="2050" max="2050" width="5.25" style="844" customWidth="1"/>
    <col min="2051" max="2057" width="2.5" style="844" customWidth="1"/>
    <col min="2058" max="2084" width="3.625" style="844" customWidth="1"/>
    <col min="2085" max="2085" width="5.125" style="844" customWidth="1"/>
    <col min="2086" max="2086" width="26" style="844" customWidth="1"/>
    <col min="2087" max="2090" width="4.875" style="844" customWidth="1"/>
    <col min="2091" max="2091" width="2.875" style="844" customWidth="1"/>
    <col min="2092" max="2271" width="9.875" style="844" customWidth="1"/>
    <col min="2272" max="2272" width="2.875" style="844" customWidth="1"/>
    <col min="2273" max="2273" width="6" style="844" customWidth="1"/>
    <col min="2274" max="2304" width="2.875" style="844"/>
    <col min="2305" max="2305" width="3.5" style="844" customWidth="1"/>
    <col min="2306" max="2306" width="5.25" style="844" customWidth="1"/>
    <col min="2307" max="2313" width="2.5" style="844" customWidth="1"/>
    <col min="2314" max="2340" width="3.625" style="844" customWidth="1"/>
    <col min="2341" max="2341" width="5.125" style="844" customWidth="1"/>
    <col min="2342" max="2342" width="26" style="844" customWidth="1"/>
    <col min="2343" max="2346" width="4.875" style="844" customWidth="1"/>
    <col min="2347" max="2347" width="2.875" style="844" customWidth="1"/>
    <col min="2348" max="2527" width="9.875" style="844" customWidth="1"/>
    <col min="2528" max="2528" width="2.875" style="844" customWidth="1"/>
    <col min="2529" max="2529" width="6" style="844" customWidth="1"/>
    <col min="2530" max="2560" width="2.875" style="844"/>
    <col min="2561" max="2561" width="3.5" style="844" customWidth="1"/>
    <col min="2562" max="2562" width="5.25" style="844" customWidth="1"/>
    <col min="2563" max="2569" width="2.5" style="844" customWidth="1"/>
    <col min="2570" max="2596" width="3.625" style="844" customWidth="1"/>
    <col min="2597" max="2597" width="5.125" style="844" customWidth="1"/>
    <col min="2598" max="2598" width="26" style="844" customWidth="1"/>
    <col min="2599" max="2602" width="4.875" style="844" customWidth="1"/>
    <col min="2603" max="2603" width="2.875" style="844" customWidth="1"/>
    <col min="2604" max="2783" width="9.875" style="844" customWidth="1"/>
    <col min="2784" max="2784" width="2.875" style="844" customWidth="1"/>
    <col min="2785" max="2785" width="6" style="844" customWidth="1"/>
    <col min="2786" max="2816" width="2.875" style="844"/>
    <col min="2817" max="2817" width="3.5" style="844" customWidth="1"/>
    <col min="2818" max="2818" width="5.25" style="844" customWidth="1"/>
    <col min="2819" max="2825" width="2.5" style="844" customWidth="1"/>
    <col min="2826" max="2852" width="3.625" style="844" customWidth="1"/>
    <col min="2853" max="2853" width="5.125" style="844" customWidth="1"/>
    <col min="2854" max="2854" width="26" style="844" customWidth="1"/>
    <col min="2855" max="2858" width="4.875" style="844" customWidth="1"/>
    <col min="2859" max="2859" width="2.875" style="844" customWidth="1"/>
    <col min="2860" max="3039" width="9.875" style="844" customWidth="1"/>
    <col min="3040" max="3040" width="2.875" style="844" customWidth="1"/>
    <col min="3041" max="3041" width="6" style="844" customWidth="1"/>
    <col min="3042" max="3072" width="2.875" style="844"/>
    <col min="3073" max="3073" width="3.5" style="844" customWidth="1"/>
    <col min="3074" max="3074" width="5.25" style="844" customWidth="1"/>
    <col min="3075" max="3081" width="2.5" style="844" customWidth="1"/>
    <col min="3082" max="3108" width="3.625" style="844" customWidth="1"/>
    <col min="3109" max="3109" width="5.125" style="844" customWidth="1"/>
    <col min="3110" max="3110" width="26" style="844" customWidth="1"/>
    <col min="3111" max="3114" width="4.875" style="844" customWidth="1"/>
    <col min="3115" max="3115" width="2.875" style="844" customWidth="1"/>
    <col min="3116" max="3295" width="9.875" style="844" customWidth="1"/>
    <col min="3296" max="3296" width="2.875" style="844" customWidth="1"/>
    <col min="3297" max="3297" width="6" style="844" customWidth="1"/>
    <col min="3298" max="3328" width="2.875" style="844"/>
    <col min="3329" max="3329" width="3.5" style="844" customWidth="1"/>
    <col min="3330" max="3330" width="5.25" style="844" customWidth="1"/>
    <col min="3331" max="3337" width="2.5" style="844" customWidth="1"/>
    <col min="3338" max="3364" width="3.625" style="844" customWidth="1"/>
    <col min="3365" max="3365" width="5.125" style="844" customWidth="1"/>
    <col min="3366" max="3366" width="26" style="844" customWidth="1"/>
    <col min="3367" max="3370" width="4.875" style="844" customWidth="1"/>
    <col min="3371" max="3371" width="2.875" style="844" customWidth="1"/>
    <col min="3372" max="3551" width="9.875" style="844" customWidth="1"/>
    <col min="3552" max="3552" width="2.875" style="844" customWidth="1"/>
    <col min="3553" max="3553" width="6" style="844" customWidth="1"/>
    <col min="3554" max="3584" width="2.875" style="844"/>
    <col min="3585" max="3585" width="3.5" style="844" customWidth="1"/>
    <col min="3586" max="3586" width="5.25" style="844" customWidth="1"/>
    <col min="3587" max="3593" width="2.5" style="844" customWidth="1"/>
    <col min="3594" max="3620" width="3.625" style="844" customWidth="1"/>
    <col min="3621" max="3621" width="5.125" style="844" customWidth="1"/>
    <col min="3622" max="3622" width="26" style="844" customWidth="1"/>
    <col min="3623" max="3626" width="4.875" style="844" customWidth="1"/>
    <col min="3627" max="3627" width="2.875" style="844" customWidth="1"/>
    <col min="3628" max="3807" width="9.875" style="844" customWidth="1"/>
    <col min="3808" max="3808" width="2.875" style="844" customWidth="1"/>
    <col min="3809" max="3809" width="6" style="844" customWidth="1"/>
    <col min="3810" max="3840" width="2.875" style="844"/>
    <col min="3841" max="3841" width="3.5" style="844" customWidth="1"/>
    <col min="3842" max="3842" width="5.25" style="844" customWidth="1"/>
    <col min="3843" max="3849" width="2.5" style="844" customWidth="1"/>
    <col min="3850" max="3876" width="3.625" style="844" customWidth="1"/>
    <col min="3877" max="3877" width="5.125" style="844" customWidth="1"/>
    <col min="3878" max="3878" width="26" style="844" customWidth="1"/>
    <col min="3879" max="3882" width="4.875" style="844" customWidth="1"/>
    <col min="3883" max="3883" width="2.875" style="844" customWidth="1"/>
    <col min="3884" max="4063" width="9.875" style="844" customWidth="1"/>
    <col min="4064" max="4064" width="2.875" style="844" customWidth="1"/>
    <col min="4065" max="4065" width="6" style="844" customWidth="1"/>
    <col min="4066" max="4096" width="2.875" style="844"/>
    <col min="4097" max="4097" width="3.5" style="844" customWidth="1"/>
    <col min="4098" max="4098" width="5.25" style="844" customWidth="1"/>
    <col min="4099" max="4105" width="2.5" style="844" customWidth="1"/>
    <col min="4106" max="4132" width="3.625" style="844" customWidth="1"/>
    <col min="4133" max="4133" width="5.125" style="844" customWidth="1"/>
    <col min="4134" max="4134" width="26" style="844" customWidth="1"/>
    <col min="4135" max="4138" width="4.875" style="844" customWidth="1"/>
    <col min="4139" max="4139" width="2.875" style="844" customWidth="1"/>
    <col min="4140" max="4319" width="9.875" style="844" customWidth="1"/>
    <col min="4320" max="4320" width="2.875" style="844" customWidth="1"/>
    <col min="4321" max="4321" width="6" style="844" customWidth="1"/>
    <col min="4322" max="4352" width="2.875" style="844"/>
    <col min="4353" max="4353" width="3.5" style="844" customWidth="1"/>
    <col min="4354" max="4354" width="5.25" style="844" customWidth="1"/>
    <col min="4355" max="4361" width="2.5" style="844" customWidth="1"/>
    <col min="4362" max="4388" width="3.625" style="844" customWidth="1"/>
    <col min="4389" max="4389" width="5.125" style="844" customWidth="1"/>
    <col min="4390" max="4390" width="26" style="844" customWidth="1"/>
    <col min="4391" max="4394" width="4.875" style="844" customWidth="1"/>
    <col min="4395" max="4395" width="2.875" style="844" customWidth="1"/>
    <col min="4396" max="4575" width="9.875" style="844" customWidth="1"/>
    <col min="4576" max="4576" width="2.875" style="844" customWidth="1"/>
    <col min="4577" max="4577" width="6" style="844" customWidth="1"/>
    <col min="4578" max="4608" width="2.875" style="844"/>
    <col min="4609" max="4609" width="3.5" style="844" customWidth="1"/>
    <col min="4610" max="4610" width="5.25" style="844" customWidth="1"/>
    <col min="4611" max="4617" width="2.5" style="844" customWidth="1"/>
    <col min="4618" max="4644" width="3.625" style="844" customWidth="1"/>
    <col min="4645" max="4645" width="5.125" style="844" customWidth="1"/>
    <col min="4646" max="4646" width="26" style="844" customWidth="1"/>
    <col min="4647" max="4650" width="4.875" style="844" customWidth="1"/>
    <col min="4651" max="4651" width="2.875" style="844" customWidth="1"/>
    <col min="4652" max="4831" width="9.875" style="844" customWidth="1"/>
    <col min="4832" max="4832" width="2.875" style="844" customWidth="1"/>
    <col min="4833" max="4833" width="6" style="844" customWidth="1"/>
    <col min="4834" max="4864" width="2.875" style="844"/>
    <col min="4865" max="4865" width="3.5" style="844" customWidth="1"/>
    <col min="4866" max="4866" width="5.25" style="844" customWidth="1"/>
    <col min="4867" max="4873" width="2.5" style="844" customWidth="1"/>
    <col min="4874" max="4900" width="3.625" style="844" customWidth="1"/>
    <col min="4901" max="4901" width="5.125" style="844" customWidth="1"/>
    <col min="4902" max="4902" width="26" style="844" customWidth="1"/>
    <col min="4903" max="4906" width="4.875" style="844" customWidth="1"/>
    <col min="4907" max="4907" width="2.875" style="844" customWidth="1"/>
    <col min="4908" max="5087" width="9.875" style="844" customWidth="1"/>
    <col min="5088" max="5088" width="2.875" style="844" customWidth="1"/>
    <col min="5089" max="5089" width="6" style="844" customWidth="1"/>
    <col min="5090" max="5120" width="2.875" style="844"/>
    <col min="5121" max="5121" width="3.5" style="844" customWidth="1"/>
    <col min="5122" max="5122" width="5.25" style="844" customWidth="1"/>
    <col min="5123" max="5129" width="2.5" style="844" customWidth="1"/>
    <col min="5130" max="5156" width="3.625" style="844" customWidth="1"/>
    <col min="5157" max="5157" width="5.125" style="844" customWidth="1"/>
    <col min="5158" max="5158" width="26" style="844" customWidth="1"/>
    <col min="5159" max="5162" width="4.875" style="844" customWidth="1"/>
    <col min="5163" max="5163" width="2.875" style="844" customWidth="1"/>
    <col min="5164" max="5343" width="9.875" style="844" customWidth="1"/>
    <col min="5344" max="5344" width="2.875" style="844" customWidth="1"/>
    <col min="5345" max="5345" width="6" style="844" customWidth="1"/>
    <col min="5346" max="5376" width="2.875" style="844"/>
    <col min="5377" max="5377" width="3.5" style="844" customWidth="1"/>
    <col min="5378" max="5378" width="5.25" style="844" customWidth="1"/>
    <col min="5379" max="5385" width="2.5" style="844" customWidth="1"/>
    <col min="5386" max="5412" width="3.625" style="844" customWidth="1"/>
    <col min="5413" max="5413" width="5.125" style="844" customWidth="1"/>
    <col min="5414" max="5414" width="26" style="844" customWidth="1"/>
    <col min="5415" max="5418" width="4.875" style="844" customWidth="1"/>
    <col min="5419" max="5419" width="2.875" style="844" customWidth="1"/>
    <col min="5420" max="5599" width="9.875" style="844" customWidth="1"/>
    <col min="5600" max="5600" width="2.875" style="844" customWidth="1"/>
    <col min="5601" max="5601" width="6" style="844" customWidth="1"/>
    <col min="5602" max="5632" width="2.875" style="844"/>
    <col min="5633" max="5633" width="3.5" style="844" customWidth="1"/>
    <col min="5634" max="5634" width="5.25" style="844" customWidth="1"/>
    <col min="5635" max="5641" width="2.5" style="844" customWidth="1"/>
    <col min="5642" max="5668" width="3.625" style="844" customWidth="1"/>
    <col min="5669" max="5669" width="5.125" style="844" customWidth="1"/>
    <col min="5670" max="5670" width="26" style="844" customWidth="1"/>
    <col min="5671" max="5674" width="4.875" style="844" customWidth="1"/>
    <col min="5675" max="5675" width="2.875" style="844" customWidth="1"/>
    <col min="5676" max="5855" width="9.875" style="844" customWidth="1"/>
    <col min="5856" max="5856" width="2.875" style="844" customWidth="1"/>
    <col min="5857" max="5857" width="6" style="844" customWidth="1"/>
    <col min="5858" max="5888" width="2.875" style="844"/>
    <col min="5889" max="5889" width="3.5" style="844" customWidth="1"/>
    <col min="5890" max="5890" width="5.25" style="844" customWidth="1"/>
    <col min="5891" max="5897" width="2.5" style="844" customWidth="1"/>
    <col min="5898" max="5924" width="3.625" style="844" customWidth="1"/>
    <col min="5925" max="5925" width="5.125" style="844" customWidth="1"/>
    <col min="5926" max="5926" width="26" style="844" customWidth="1"/>
    <col min="5927" max="5930" width="4.875" style="844" customWidth="1"/>
    <col min="5931" max="5931" width="2.875" style="844" customWidth="1"/>
    <col min="5932" max="6111" width="9.875" style="844" customWidth="1"/>
    <col min="6112" max="6112" width="2.875" style="844" customWidth="1"/>
    <col min="6113" max="6113" width="6" style="844" customWidth="1"/>
    <col min="6114" max="6144" width="2.875" style="844"/>
    <col min="6145" max="6145" width="3.5" style="844" customWidth="1"/>
    <col min="6146" max="6146" width="5.25" style="844" customWidth="1"/>
    <col min="6147" max="6153" width="2.5" style="844" customWidth="1"/>
    <col min="6154" max="6180" width="3.625" style="844" customWidth="1"/>
    <col min="6181" max="6181" width="5.125" style="844" customWidth="1"/>
    <col min="6182" max="6182" width="26" style="844" customWidth="1"/>
    <col min="6183" max="6186" width="4.875" style="844" customWidth="1"/>
    <col min="6187" max="6187" width="2.875" style="844" customWidth="1"/>
    <col min="6188" max="6367" width="9.875" style="844" customWidth="1"/>
    <col min="6368" max="6368" width="2.875" style="844" customWidth="1"/>
    <col min="6369" max="6369" width="6" style="844" customWidth="1"/>
    <col min="6370" max="6400" width="2.875" style="844"/>
    <col min="6401" max="6401" width="3.5" style="844" customWidth="1"/>
    <col min="6402" max="6402" width="5.25" style="844" customWidth="1"/>
    <col min="6403" max="6409" width="2.5" style="844" customWidth="1"/>
    <col min="6410" max="6436" width="3.625" style="844" customWidth="1"/>
    <col min="6437" max="6437" width="5.125" style="844" customWidth="1"/>
    <col min="6438" max="6438" width="26" style="844" customWidth="1"/>
    <col min="6439" max="6442" width="4.875" style="844" customWidth="1"/>
    <col min="6443" max="6443" width="2.875" style="844" customWidth="1"/>
    <col min="6444" max="6623" width="9.875" style="844" customWidth="1"/>
    <col min="6624" max="6624" width="2.875" style="844" customWidth="1"/>
    <col min="6625" max="6625" width="6" style="844" customWidth="1"/>
    <col min="6626" max="6656" width="2.875" style="844"/>
    <col min="6657" max="6657" width="3.5" style="844" customWidth="1"/>
    <col min="6658" max="6658" width="5.25" style="844" customWidth="1"/>
    <col min="6659" max="6665" width="2.5" style="844" customWidth="1"/>
    <col min="6666" max="6692" width="3.625" style="844" customWidth="1"/>
    <col min="6693" max="6693" width="5.125" style="844" customWidth="1"/>
    <col min="6694" max="6694" width="26" style="844" customWidth="1"/>
    <col min="6695" max="6698" width="4.875" style="844" customWidth="1"/>
    <col min="6699" max="6699" width="2.875" style="844" customWidth="1"/>
    <col min="6700" max="6879" width="9.875" style="844" customWidth="1"/>
    <col min="6880" max="6880" width="2.875" style="844" customWidth="1"/>
    <col min="6881" max="6881" width="6" style="844" customWidth="1"/>
    <col min="6882" max="6912" width="2.875" style="844"/>
    <col min="6913" max="6913" width="3.5" style="844" customWidth="1"/>
    <col min="6914" max="6914" width="5.25" style="844" customWidth="1"/>
    <col min="6915" max="6921" width="2.5" style="844" customWidth="1"/>
    <col min="6922" max="6948" width="3.625" style="844" customWidth="1"/>
    <col min="6949" max="6949" width="5.125" style="844" customWidth="1"/>
    <col min="6950" max="6950" width="26" style="844" customWidth="1"/>
    <col min="6951" max="6954" width="4.875" style="844" customWidth="1"/>
    <col min="6955" max="6955" width="2.875" style="844" customWidth="1"/>
    <col min="6956" max="7135" width="9.875" style="844" customWidth="1"/>
    <col min="7136" max="7136" width="2.875" style="844" customWidth="1"/>
    <col min="7137" max="7137" width="6" style="844" customWidth="1"/>
    <col min="7138" max="7168" width="2.875" style="844"/>
    <col min="7169" max="7169" width="3.5" style="844" customWidth="1"/>
    <col min="7170" max="7170" width="5.25" style="844" customWidth="1"/>
    <col min="7171" max="7177" width="2.5" style="844" customWidth="1"/>
    <col min="7178" max="7204" width="3.625" style="844" customWidth="1"/>
    <col min="7205" max="7205" width="5.125" style="844" customWidth="1"/>
    <col min="7206" max="7206" width="26" style="844" customWidth="1"/>
    <col min="7207" max="7210" width="4.875" style="844" customWidth="1"/>
    <col min="7211" max="7211" width="2.875" style="844" customWidth="1"/>
    <col min="7212" max="7391" width="9.875" style="844" customWidth="1"/>
    <col min="7392" max="7392" width="2.875" style="844" customWidth="1"/>
    <col min="7393" max="7393" width="6" style="844" customWidth="1"/>
    <col min="7394" max="7424" width="2.875" style="844"/>
    <col min="7425" max="7425" width="3.5" style="844" customWidth="1"/>
    <col min="7426" max="7426" width="5.25" style="844" customWidth="1"/>
    <col min="7427" max="7433" width="2.5" style="844" customWidth="1"/>
    <col min="7434" max="7460" width="3.625" style="844" customWidth="1"/>
    <col min="7461" max="7461" width="5.125" style="844" customWidth="1"/>
    <col min="7462" max="7462" width="26" style="844" customWidth="1"/>
    <col min="7463" max="7466" width="4.875" style="844" customWidth="1"/>
    <col min="7467" max="7467" width="2.875" style="844" customWidth="1"/>
    <col min="7468" max="7647" width="9.875" style="844" customWidth="1"/>
    <col min="7648" max="7648" width="2.875" style="844" customWidth="1"/>
    <col min="7649" max="7649" width="6" style="844" customWidth="1"/>
    <col min="7650" max="7680" width="2.875" style="844"/>
    <col min="7681" max="7681" width="3.5" style="844" customWidth="1"/>
    <col min="7682" max="7682" width="5.25" style="844" customWidth="1"/>
    <col min="7683" max="7689" width="2.5" style="844" customWidth="1"/>
    <col min="7690" max="7716" width="3.625" style="844" customWidth="1"/>
    <col min="7717" max="7717" width="5.125" style="844" customWidth="1"/>
    <col min="7718" max="7718" width="26" style="844" customWidth="1"/>
    <col min="7719" max="7722" width="4.875" style="844" customWidth="1"/>
    <col min="7723" max="7723" width="2.875" style="844" customWidth="1"/>
    <col min="7724" max="7903" width="9.875" style="844" customWidth="1"/>
    <col min="7904" max="7904" width="2.875" style="844" customWidth="1"/>
    <col min="7905" max="7905" width="6" style="844" customWidth="1"/>
    <col min="7906" max="7936" width="2.875" style="844"/>
    <col min="7937" max="7937" width="3.5" style="844" customWidth="1"/>
    <col min="7938" max="7938" width="5.25" style="844" customWidth="1"/>
    <col min="7939" max="7945" width="2.5" style="844" customWidth="1"/>
    <col min="7946" max="7972" width="3.625" style="844" customWidth="1"/>
    <col min="7973" max="7973" width="5.125" style="844" customWidth="1"/>
    <col min="7974" max="7974" width="26" style="844" customWidth="1"/>
    <col min="7975" max="7978" width="4.875" style="844" customWidth="1"/>
    <col min="7979" max="7979" width="2.875" style="844" customWidth="1"/>
    <col min="7980" max="8159" width="9.875" style="844" customWidth="1"/>
    <col min="8160" max="8160" width="2.875" style="844" customWidth="1"/>
    <col min="8161" max="8161" width="6" style="844" customWidth="1"/>
    <col min="8162" max="8192" width="2.875" style="844"/>
    <col min="8193" max="8193" width="3.5" style="844" customWidth="1"/>
    <col min="8194" max="8194" width="5.25" style="844" customWidth="1"/>
    <col min="8195" max="8201" width="2.5" style="844" customWidth="1"/>
    <col min="8202" max="8228" width="3.625" style="844" customWidth="1"/>
    <col min="8229" max="8229" width="5.125" style="844" customWidth="1"/>
    <col min="8230" max="8230" width="26" style="844" customWidth="1"/>
    <col min="8231" max="8234" width="4.875" style="844" customWidth="1"/>
    <col min="8235" max="8235" width="2.875" style="844" customWidth="1"/>
    <col min="8236" max="8415" width="9.875" style="844" customWidth="1"/>
    <col min="8416" max="8416" width="2.875" style="844" customWidth="1"/>
    <col min="8417" max="8417" width="6" style="844" customWidth="1"/>
    <col min="8418" max="8448" width="2.875" style="844"/>
    <col min="8449" max="8449" width="3.5" style="844" customWidth="1"/>
    <col min="8450" max="8450" width="5.25" style="844" customWidth="1"/>
    <col min="8451" max="8457" width="2.5" style="844" customWidth="1"/>
    <col min="8458" max="8484" width="3.625" style="844" customWidth="1"/>
    <col min="8485" max="8485" width="5.125" style="844" customWidth="1"/>
    <col min="8486" max="8486" width="26" style="844" customWidth="1"/>
    <col min="8487" max="8490" width="4.875" style="844" customWidth="1"/>
    <col min="8491" max="8491" width="2.875" style="844" customWidth="1"/>
    <col min="8492" max="8671" width="9.875" style="844" customWidth="1"/>
    <col min="8672" max="8672" width="2.875" style="844" customWidth="1"/>
    <col min="8673" max="8673" width="6" style="844" customWidth="1"/>
    <col min="8674" max="8704" width="2.875" style="844"/>
    <col min="8705" max="8705" width="3.5" style="844" customWidth="1"/>
    <col min="8706" max="8706" width="5.25" style="844" customWidth="1"/>
    <col min="8707" max="8713" width="2.5" style="844" customWidth="1"/>
    <col min="8714" max="8740" width="3.625" style="844" customWidth="1"/>
    <col min="8741" max="8741" width="5.125" style="844" customWidth="1"/>
    <col min="8742" max="8742" width="26" style="844" customWidth="1"/>
    <col min="8743" max="8746" width="4.875" style="844" customWidth="1"/>
    <col min="8747" max="8747" width="2.875" style="844" customWidth="1"/>
    <col min="8748" max="8927" width="9.875" style="844" customWidth="1"/>
    <col min="8928" max="8928" width="2.875" style="844" customWidth="1"/>
    <col min="8929" max="8929" width="6" style="844" customWidth="1"/>
    <col min="8930" max="8960" width="2.875" style="844"/>
    <col min="8961" max="8961" width="3.5" style="844" customWidth="1"/>
    <col min="8962" max="8962" width="5.25" style="844" customWidth="1"/>
    <col min="8963" max="8969" width="2.5" style="844" customWidth="1"/>
    <col min="8970" max="8996" width="3.625" style="844" customWidth="1"/>
    <col min="8997" max="8997" width="5.125" style="844" customWidth="1"/>
    <col min="8998" max="8998" width="26" style="844" customWidth="1"/>
    <col min="8999" max="9002" width="4.875" style="844" customWidth="1"/>
    <col min="9003" max="9003" width="2.875" style="844" customWidth="1"/>
    <col min="9004" max="9183" width="9.875" style="844" customWidth="1"/>
    <col min="9184" max="9184" width="2.875" style="844" customWidth="1"/>
    <col min="9185" max="9185" width="6" style="844" customWidth="1"/>
    <col min="9186" max="9216" width="2.875" style="844"/>
    <col min="9217" max="9217" width="3.5" style="844" customWidth="1"/>
    <col min="9218" max="9218" width="5.25" style="844" customWidth="1"/>
    <col min="9219" max="9225" width="2.5" style="844" customWidth="1"/>
    <col min="9226" max="9252" width="3.625" style="844" customWidth="1"/>
    <col min="9253" max="9253" width="5.125" style="844" customWidth="1"/>
    <col min="9254" max="9254" width="26" style="844" customWidth="1"/>
    <col min="9255" max="9258" width="4.875" style="844" customWidth="1"/>
    <col min="9259" max="9259" width="2.875" style="844" customWidth="1"/>
    <col min="9260" max="9439" width="9.875" style="844" customWidth="1"/>
    <col min="9440" max="9440" width="2.875" style="844" customWidth="1"/>
    <col min="9441" max="9441" width="6" style="844" customWidth="1"/>
    <col min="9442" max="9472" width="2.875" style="844"/>
    <col min="9473" max="9473" width="3.5" style="844" customWidth="1"/>
    <col min="9474" max="9474" width="5.25" style="844" customWidth="1"/>
    <col min="9475" max="9481" width="2.5" style="844" customWidth="1"/>
    <col min="9482" max="9508" width="3.625" style="844" customWidth="1"/>
    <col min="9509" max="9509" width="5.125" style="844" customWidth="1"/>
    <col min="9510" max="9510" width="26" style="844" customWidth="1"/>
    <col min="9511" max="9514" width="4.875" style="844" customWidth="1"/>
    <col min="9515" max="9515" width="2.875" style="844" customWidth="1"/>
    <col min="9516" max="9695" width="9.875" style="844" customWidth="1"/>
    <col min="9696" max="9696" width="2.875" style="844" customWidth="1"/>
    <col min="9697" max="9697" width="6" style="844" customWidth="1"/>
    <col min="9698" max="9728" width="2.875" style="844"/>
    <col min="9729" max="9729" width="3.5" style="844" customWidth="1"/>
    <col min="9730" max="9730" width="5.25" style="844" customWidth="1"/>
    <col min="9731" max="9737" width="2.5" style="844" customWidth="1"/>
    <col min="9738" max="9764" width="3.625" style="844" customWidth="1"/>
    <col min="9765" max="9765" width="5.125" style="844" customWidth="1"/>
    <col min="9766" max="9766" width="26" style="844" customWidth="1"/>
    <col min="9767" max="9770" width="4.875" style="844" customWidth="1"/>
    <col min="9771" max="9771" width="2.875" style="844" customWidth="1"/>
    <col min="9772" max="9951" width="9.875" style="844" customWidth="1"/>
    <col min="9952" max="9952" width="2.875" style="844" customWidth="1"/>
    <col min="9953" max="9953" width="6" style="844" customWidth="1"/>
    <col min="9954" max="9984" width="2.875" style="844"/>
    <col min="9985" max="9985" width="3.5" style="844" customWidth="1"/>
    <col min="9986" max="9986" width="5.25" style="844" customWidth="1"/>
    <col min="9987" max="9993" width="2.5" style="844" customWidth="1"/>
    <col min="9994" max="10020" width="3.625" style="844" customWidth="1"/>
    <col min="10021" max="10021" width="5.125" style="844" customWidth="1"/>
    <col min="10022" max="10022" width="26" style="844" customWidth="1"/>
    <col min="10023" max="10026" width="4.875" style="844" customWidth="1"/>
    <col min="10027" max="10027" width="2.875" style="844" customWidth="1"/>
    <col min="10028" max="10207" width="9.875" style="844" customWidth="1"/>
    <col min="10208" max="10208" width="2.875" style="844" customWidth="1"/>
    <col min="10209" max="10209" width="6" style="844" customWidth="1"/>
    <col min="10210" max="10240" width="2.875" style="844"/>
    <col min="10241" max="10241" width="3.5" style="844" customWidth="1"/>
    <col min="10242" max="10242" width="5.25" style="844" customWidth="1"/>
    <col min="10243" max="10249" width="2.5" style="844" customWidth="1"/>
    <col min="10250" max="10276" width="3.625" style="844" customWidth="1"/>
    <col min="10277" max="10277" width="5.125" style="844" customWidth="1"/>
    <col min="10278" max="10278" width="26" style="844" customWidth="1"/>
    <col min="10279" max="10282" width="4.875" style="844" customWidth="1"/>
    <col min="10283" max="10283" width="2.875" style="844" customWidth="1"/>
    <col min="10284" max="10463" width="9.875" style="844" customWidth="1"/>
    <col min="10464" max="10464" width="2.875" style="844" customWidth="1"/>
    <col min="10465" max="10465" width="6" style="844" customWidth="1"/>
    <col min="10466" max="10496" width="2.875" style="844"/>
    <col min="10497" max="10497" width="3.5" style="844" customWidth="1"/>
    <col min="10498" max="10498" width="5.25" style="844" customWidth="1"/>
    <col min="10499" max="10505" width="2.5" style="844" customWidth="1"/>
    <col min="10506" max="10532" width="3.625" style="844" customWidth="1"/>
    <col min="10533" max="10533" width="5.125" style="844" customWidth="1"/>
    <col min="10534" max="10534" width="26" style="844" customWidth="1"/>
    <col min="10535" max="10538" width="4.875" style="844" customWidth="1"/>
    <col min="10539" max="10539" width="2.875" style="844" customWidth="1"/>
    <col min="10540" max="10719" width="9.875" style="844" customWidth="1"/>
    <col min="10720" max="10720" width="2.875" style="844" customWidth="1"/>
    <col min="10721" max="10721" width="6" style="844" customWidth="1"/>
    <col min="10722" max="10752" width="2.875" style="844"/>
    <col min="10753" max="10753" width="3.5" style="844" customWidth="1"/>
    <col min="10754" max="10754" width="5.25" style="844" customWidth="1"/>
    <col min="10755" max="10761" width="2.5" style="844" customWidth="1"/>
    <col min="10762" max="10788" width="3.625" style="844" customWidth="1"/>
    <col min="10789" max="10789" width="5.125" style="844" customWidth="1"/>
    <col min="10790" max="10790" width="26" style="844" customWidth="1"/>
    <col min="10791" max="10794" width="4.875" style="844" customWidth="1"/>
    <col min="10795" max="10795" width="2.875" style="844" customWidth="1"/>
    <col min="10796" max="10975" width="9.875" style="844" customWidth="1"/>
    <col min="10976" max="10976" width="2.875" style="844" customWidth="1"/>
    <col min="10977" max="10977" width="6" style="844" customWidth="1"/>
    <col min="10978" max="11008" width="2.875" style="844"/>
    <col min="11009" max="11009" width="3.5" style="844" customWidth="1"/>
    <col min="11010" max="11010" width="5.25" style="844" customWidth="1"/>
    <col min="11011" max="11017" width="2.5" style="844" customWidth="1"/>
    <col min="11018" max="11044" width="3.625" style="844" customWidth="1"/>
    <col min="11045" max="11045" width="5.125" style="844" customWidth="1"/>
    <col min="11046" max="11046" width="26" style="844" customWidth="1"/>
    <col min="11047" max="11050" width="4.875" style="844" customWidth="1"/>
    <col min="11051" max="11051" width="2.875" style="844" customWidth="1"/>
    <col min="11052" max="11231" width="9.875" style="844" customWidth="1"/>
    <col min="11232" max="11232" width="2.875" style="844" customWidth="1"/>
    <col min="11233" max="11233" width="6" style="844" customWidth="1"/>
    <col min="11234" max="11264" width="2.875" style="844"/>
    <col min="11265" max="11265" width="3.5" style="844" customWidth="1"/>
    <col min="11266" max="11266" width="5.25" style="844" customWidth="1"/>
    <col min="11267" max="11273" width="2.5" style="844" customWidth="1"/>
    <col min="11274" max="11300" width="3.625" style="844" customWidth="1"/>
    <col min="11301" max="11301" width="5.125" style="844" customWidth="1"/>
    <col min="11302" max="11302" width="26" style="844" customWidth="1"/>
    <col min="11303" max="11306" width="4.875" style="844" customWidth="1"/>
    <col min="11307" max="11307" width="2.875" style="844" customWidth="1"/>
    <col min="11308" max="11487" width="9.875" style="844" customWidth="1"/>
    <col min="11488" max="11488" width="2.875" style="844" customWidth="1"/>
    <col min="11489" max="11489" width="6" style="844" customWidth="1"/>
    <col min="11490" max="11520" width="2.875" style="844"/>
    <col min="11521" max="11521" width="3.5" style="844" customWidth="1"/>
    <col min="11522" max="11522" width="5.25" style="844" customWidth="1"/>
    <col min="11523" max="11529" width="2.5" style="844" customWidth="1"/>
    <col min="11530" max="11556" width="3.625" style="844" customWidth="1"/>
    <col min="11557" max="11557" width="5.125" style="844" customWidth="1"/>
    <col min="11558" max="11558" width="26" style="844" customWidth="1"/>
    <col min="11559" max="11562" width="4.875" style="844" customWidth="1"/>
    <col min="11563" max="11563" width="2.875" style="844" customWidth="1"/>
    <col min="11564" max="11743" width="9.875" style="844" customWidth="1"/>
    <col min="11744" max="11744" width="2.875" style="844" customWidth="1"/>
    <col min="11745" max="11745" width="6" style="844" customWidth="1"/>
    <col min="11746" max="11776" width="2.875" style="844"/>
    <col min="11777" max="11777" width="3.5" style="844" customWidth="1"/>
    <col min="11778" max="11778" width="5.25" style="844" customWidth="1"/>
    <col min="11779" max="11785" width="2.5" style="844" customWidth="1"/>
    <col min="11786" max="11812" width="3.625" style="844" customWidth="1"/>
    <col min="11813" max="11813" width="5.125" style="844" customWidth="1"/>
    <col min="11814" max="11814" width="26" style="844" customWidth="1"/>
    <col min="11815" max="11818" width="4.875" style="844" customWidth="1"/>
    <col min="11819" max="11819" width="2.875" style="844" customWidth="1"/>
    <col min="11820" max="11999" width="9.875" style="844" customWidth="1"/>
    <col min="12000" max="12000" width="2.875" style="844" customWidth="1"/>
    <col min="12001" max="12001" width="6" style="844" customWidth="1"/>
    <col min="12002" max="12032" width="2.875" style="844"/>
    <col min="12033" max="12033" width="3.5" style="844" customWidth="1"/>
    <col min="12034" max="12034" width="5.25" style="844" customWidth="1"/>
    <col min="12035" max="12041" width="2.5" style="844" customWidth="1"/>
    <col min="12042" max="12068" width="3.625" style="844" customWidth="1"/>
    <col min="12069" max="12069" width="5.125" style="844" customWidth="1"/>
    <col min="12070" max="12070" width="26" style="844" customWidth="1"/>
    <col min="12071" max="12074" width="4.875" style="844" customWidth="1"/>
    <col min="12075" max="12075" width="2.875" style="844" customWidth="1"/>
    <col min="12076" max="12255" width="9.875" style="844" customWidth="1"/>
    <col min="12256" max="12256" width="2.875" style="844" customWidth="1"/>
    <col min="12257" max="12257" width="6" style="844" customWidth="1"/>
    <col min="12258" max="12288" width="2.875" style="844"/>
    <col min="12289" max="12289" width="3.5" style="844" customWidth="1"/>
    <col min="12290" max="12290" width="5.25" style="844" customWidth="1"/>
    <col min="12291" max="12297" width="2.5" style="844" customWidth="1"/>
    <col min="12298" max="12324" width="3.625" style="844" customWidth="1"/>
    <col min="12325" max="12325" width="5.125" style="844" customWidth="1"/>
    <col min="12326" max="12326" width="26" style="844" customWidth="1"/>
    <col min="12327" max="12330" width="4.875" style="844" customWidth="1"/>
    <col min="12331" max="12331" width="2.875" style="844" customWidth="1"/>
    <col min="12332" max="12511" width="9.875" style="844" customWidth="1"/>
    <col min="12512" max="12512" width="2.875" style="844" customWidth="1"/>
    <col min="12513" max="12513" width="6" style="844" customWidth="1"/>
    <col min="12514" max="12544" width="2.875" style="844"/>
    <col min="12545" max="12545" width="3.5" style="844" customWidth="1"/>
    <col min="12546" max="12546" width="5.25" style="844" customWidth="1"/>
    <col min="12547" max="12553" width="2.5" style="844" customWidth="1"/>
    <col min="12554" max="12580" width="3.625" style="844" customWidth="1"/>
    <col min="12581" max="12581" width="5.125" style="844" customWidth="1"/>
    <col min="12582" max="12582" width="26" style="844" customWidth="1"/>
    <col min="12583" max="12586" width="4.875" style="844" customWidth="1"/>
    <col min="12587" max="12587" width="2.875" style="844" customWidth="1"/>
    <col min="12588" max="12767" width="9.875" style="844" customWidth="1"/>
    <col min="12768" max="12768" width="2.875" style="844" customWidth="1"/>
    <col min="12769" max="12769" width="6" style="844" customWidth="1"/>
    <col min="12770" max="12800" width="2.875" style="844"/>
    <col min="12801" max="12801" width="3.5" style="844" customWidth="1"/>
    <col min="12802" max="12802" width="5.25" style="844" customWidth="1"/>
    <col min="12803" max="12809" width="2.5" style="844" customWidth="1"/>
    <col min="12810" max="12836" width="3.625" style="844" customWidth="1"/>
    <col min="12837" max="12837" width="5.125" style="844" customWidth="1"/>
    <col min="12838" max="12838" width="26" style="844" customWidth="1"/>
    <col min="12839" max="12842" width="4.875" style="844" customWidth="1"/>
    <col min="12843" max="12843" width="2.875" style="844" customWidth="1"/>
    <col min="12844" max="13023" width="9.875" style="844" customWidth="1"/>
    <col min="13024" max="13024" width="2.875" style="844" customWidth="1"/>
    <col min="13025" max="13025" width="6" style="844" customWidth="1"/>
    <col min="13026" max="13056" width="2.875" style="844"/>
    <col min="13057" max="13057" width="3.5" style="844" customWidth="1"/>
    <col min="13058" max="13058" width="5.25" style="844" customWidth="1"/>
    <col min="13059" max="13065" width="2.5" style="844" customWidth="1"/>
    <col min="13066" max="13092" width="3.625" style="844" customWidth="1"/>
    <col min="13093" max="13093" width="5.125" style="844" customWidth="1"/>
    <col min="13094" max="13094" width="26" style="844" customWidth="1"/>
    <col min="13095" max="13098" width="4.875" style="844" customWidth="1"/>
    <col min="13099" max="13099" width="2.875" style="844" customWidth="1"/>
    <col min="13100" max="13279" width="9.875" style="844" customWidth="1"/>
    <col min="13280" max="13280" width="2.875" style="844" customWidth="1"/>
    <col min="13281" max="13281" width="6" style="844" customWidth="1"/>
    <col min="13282" max="13312" width="2.875" style="844"/>
    <col min="13313" max="13313" width="3.5" style="844" customWidth="1"/>
    <col min="13314" max="13314" width="5.25" style="844" customWidth="1"/>
    <col min="13315" max="13321" width="2.5" style="844" customWidth="1"/>
    <col min="13322" max="13348" width="3.625" style="844" customWidth="1"/>
    <col min="13349" max="13349" width="5.125" style="844" customWidth="1"/>
    <col min="13350" max="13350" width="26" style="844" customWidth="1"/>
    <col min="13351" max="13354" width="4.875" style="844" customWidth="1"/>
    <col min="13355" max="13355" width="2.875" style="844" customWidth="1"/>
    <col min="13356" max="13535" width="9.875" style="844" customWidth="1"/>
    <col min="13536" max="13536" width="2.875" style="844" customWidth="1"/>
    <col min="13537" max="13537" width="6" style="844" customWidth="1"/>
    <col min="13538" max="13568" width="2.875" style="844"/>
    <col min="13569" max="13569" width="3.5" style="844" customWidth="1"/>
    <col min="13570" max="13570" width="5.25" style="844" customWidth="1"/>
    <col min="13571" max="13577" width="2.5" style="844" customWidth="1"/>
    <col min="13578" max="13604" width="3.625" style="844" customWidth="1"/>
    <col min="13605" max="13605" width="5.125" style="844" customWidth="1"/>
    <col min="13606" max="13606" width="26" style="844" customWidth="1"/>
    <col min="13607" max="13610" width="4.875" style="844" customWidth="1"/>
    <col min="13611" max="13611" width="2.875" style="844" customWidth="1"/>
    <col min="13612" max="13791" width="9.875" style="844" customWidth="1"/>
    <col min="13792" max="13792" width="2.875" style="844" customWidth="1"/>
    <col min="13793" max="13793" width="6" style="844" customWidth="1"/>
    <col min="13794" max="13824" width="2.875" style="844"/>
    <col min="13825" max="13825" width="3.5" style="844" customWidth="1"/>
    <col min="13826" max="13826" width="5.25" style="844" customWidth="1"/>
    <col min="13827" max="13833" width="2.5" style="844" customWidth="1"/>
    <col min="13834" max="13860" width="3.625" style="844" customWidth="1"/>
    <col min="13861" max="13861" width="5.125" style="844" customWidth="1"/>
    <col min="13862" max="13862" width="26" style="844" customWidth="1"/>
    <col min="13863" max="13866" width="4.875" style="844" customWidth="1"/>
    <col min="13867" max="13867" width="2.875" style="844" customWidth="1"/>
    <col min="13868" max="14047" width="9.875" style="844" customWidth="1"/>
    <col min="14048" max="14048" width="2.875" style="844" customWidth="1"/>
    <col min="14049" max="14049" width="6" style="844" customWidth="1"/>
    <col min="14050" max="14080" width="2.875" style="844"/>
    <col min="14081" max="14081" width="3.5" style="844" customWidth="1"/>
    <col min="14082" max="14082" width="5.25" style="844" customWidth="1"/>
    <col min="14083" max="14089" width="2.5" style="844" customWidth="1"/>
    <col min="14090" max="14116" width="3.625" style="844" customWidth="1"/>
    <col min="14117" max="14117" width="5.125" style="844" customWidth="1"/>
    <col min="14118" max="14118" width="26" style="844" customWidth="1"/>
    <col min="14119" max="14122" width="4.875" style="844" customWidth="1"/>
    <col min="14123" max="14123" width="2.875" style="844" customWidth="1"/>
    <col min="14124" max="14303" width="9.875" style="844" customWidth="1"/>
    <col min="14304" max="14304" width="2.875" style="844" customWidth="1"/>
    <col min="14305" max="14305" width="6" style="844" customWidth="1"/>
    <col min="14306" max="14336" width="2.875" style="844"/>
    <col min="14337" max="14337" width="3.5" style="844" customWidth="1"/>
    <col min="14338" max="14338" width="5.25" style="844" customWidth="1"/>
    <col min="14339" max="14345" width="2.5" style="844" customWidth="1"/>
    <col min="14346" max="14372" width="3.625" style="844" customWidth="1"/>
    <col min="14373" max="14373" width="5.125" style="844" customWidth="1"/>
    <col min="14374" max="14374" width="26" style="844" customWidth="1"/>
    <col min="14375" max="14378" width="4.875" style="844" customWidth="1"/>
    <col min="14379" max="14379" width="2.875" style="844" customWidth="1"/>
    <col min="14380" max="14559" width="9.875" style="844" customWidth="1"/>
    <col min="14560" max="14560" width="2.875" style="844" customWidth="1"/>
    <col min="14561" max="14561" width="6" style="844" customWidth="1"/>
    <col min="14562" max="14592" width="2.875" style="844"/>
    <col min="14593" max="14593" width="3.5" style="844" customWidth="1"/>
    <col min="14594" max="14594" width="5.25" style="844" customWidth="1"/>
    <col min="14595" max="14601" width="2.5" style="844" customWidth="1"/>
    <col min="14602" max="14628" width="3.625" style="844" customWidth="1"/>
    <col min="14629" max="14629" width="5.125" style="844" customWidth="1"/>
    <col min="14630" max="14630" width="26" style="844" customWidth="1"/>
    <col min="14631" max="14634" width="4.875" style="844" customWidth="1"/>
    <col min="14635" max="14635" width="2.875" style="844" customWidth="1"/>
    <col min="14636" max="14815" width="9.875" style="844" customWidth="1"/>
    <col min="14816" max="14816" width="2.875" style="844" customWidth="1"/>
    <col min="14817" max="14817" width="6" style="844" customWidth="1"/>
    <col min="14818" max="14848" width="2.875" style="844"/>
    <col min="14849" max="14849" width="3.5" style="844" customWidth="1"/>
    <col min="14850" max="14850" width="5.25" style="844" customWidth="1"/>
    <col min="14851" max="14857" width="2.5" style="844" customWidth="1"/>
    <col min="14858" max="14884" width="3.625" style="844" customWidth="1"/>
    <col min="14885" max="14885" width="5.125" style="844" customWidth="1"/>
    <col min="14886" max="14886" width="26" style="844" customWidth="1"/>
    <col min="14887" max="14890" width="4.875" style="844" customWidth="1"/>
    <col min="14891" max="14891" width="2.875" style="844" customWidth="1"/>
    <col min="14892" max="15071" width="9.875" style="844" customWidth="1"/>
    <col min="15072" max="15072" width="2.875" style="844" customWidth="1"/>
    <col min="15073" max="15073" width="6" style="844" customWidth="1"/>
    <col min="15074" max="15104" width="2.875" style="844"/>
    <col min="15105" max="15105" width="3.5" style="844" customWidth="1"/>
    <col min="15106" max="15106" width="5.25" style="844" customWidth="1"/>
    <col min="15107" max="15113" width="2.5" style="844" customWidth="1"/>
    <col min="15114" max="15140" width="3.625" style="844" customWidth="1"/>
    <col min="15141" max="15141" width="5.125" style="844" customWidth="1"/>
    <col min="15142" max="15142" width="26" style="844" customWidth="1"/>
    <col min="15143" max="15146" width="4.875" style="844" customWidth="1"/>
    <col min="15147" max="15147" width="2.875" style="844" customWidth="1"/>
    <col min="15148" max="15327" width="9.875" style="844" customWidth="1"/>
    <col min="15328" max="15328" width="2.875" style="844" customWidth="1"/>
    <col min="15329" max="15329" width="6" style="844" customWidth="1"/>
    <col min="15330" max="15360" width="2.875" style="844"/>
    <col min="15361" max="15361" width="3.5" style="844" customWidth="1"/>
    <col min="15362" max="15362" width="5.25" style="844" customWidth="1"/>
    <col min="15363" max="15369" width="2.5" style="844" customWidth="1"/>
    <col min="15370" max="15396" width="3.625" style="844" customWidth="1"/>
    <col min="15397" max="15397" width="5.125" style="844" customWidth="1"/>
    <col min="15398" max="15398" width="26" style="844" customWidth="1"/>
    <col min="15399" max="15402" width="4.875" style="844" customWidth="1"/>
    <col min="15403" max="15403" width="2.875" style="844" customWidth="1"/>
    <col min="15404" max="15583" width="9.875" style="844" customWidth="1"/>
    <col min="15584" max="15584" width="2.875" style="844" customWidth="1"/>
    <col min="15585" max="15585" width="6" style="844" customWidth="1"/>
    <col min="15586" max="15616" width="2.875" style="844"/>
    <col min="15617" max="15617" width="3.5" style="844" customWidth="1"/>
    <col min="15618" max="15618" width="5.25" style="844" customWidth="1"/>
    <col min="15619" max="15625" width="2.5" style="844" customWidth="1"/>
    <col min="15626" max="15652" width="3.625" style="844" customWidth="1"/>
    <col min="15653" max="15653" width="5.125" style="844" customWidth="1"/>
    <col min="15654" max="15654" width="26" style="844" customWidth="1"/>
    <col min="15655" max="15658" width="4.875" style="844" customWidth="1"/>
    <col min="15659" max="15659" width="2.875" style="844" customWidth="1"/>
    <col min="15660" max="15839" width="9.875" style="844" customWidth="1"/>
    <col min="15840" max="15840" width="2.875" style="844" customWidth="1"/>
    <col min="15841" max="15841" width="6" style="844" customWidth="1"/>
    <col min="15842" max="15872" width="2.875" style="844"/>
    <col min="15873" max="15873" width="3.5" style="844" customWidth="1"/>
    <col min="15874" max="15874" width="5.25" style="844" customWidth="1"/>
    <col min="15875" max="15881" width="2.5" style="844" customWidth="1"/>
    <col min="15882" max="15908" width="3.625" style="844" customWidth="1"/>
    <col min="15909" max="15909" width="5.125" style="844" customWidth="1"/>
    <col min="15910" max="15910" width="26" style="844" customWidth="1"/>
    <col min="15911" max="15914" width="4.875" style="844" customWidth="1"/>
    <col min="15915" max="15915" width="2.875" style="844" customWidth="1"/>
    <col min="15916" max="16095" width="9.875" style="844" customWidth="1"/>
    <col min="16096" max="16096" width="2.875" style="844" customWidth="1"/>
    <col min="16097" max="16097" width="6" style="844" customWidth="1"/>
    <col min="16098" max="16128" width="2.875" style="844"/>
    <col min="16129" max="16129" width="3.5" style="844" customWidth="1"/>
    <col min="16130" max="16130" width="5.25" style="844" customWidth="1"/>
    <col min="16131" max="16137" width="2.5" style="844" customWidth="1"/>
    <col min="16138" max="16164" width="3.625" style="844" customWidth="1"/>
    <col min="16165" max="16165" width="5.125" style="844" customWidth="1"/>
    <col min="16166" max="16166" width="26" style="844" customWidth="1"/>
    <col min="16167" max="16170" width="4.875" style="844" customWidth="1"/>
    <col min="16171" max="16171" width="2.875" style="844" customWidth="1"/>
    <col min="16172" max="16351" width="9.875" style="844" customWidth="1"/>
    <col min="16352" max="16352" width="2.875" style="844" customWidth="1"/>
    <col min="16353" max="16353" width="6" style="844" customWidth="1"/>
    <col min="16354" max="16384" width="2.875" style="844"/>
  </cols>
  <sheetData>
    <row r="1" spans="1:43" ht="28.7" customHeight="1">
      <c r="A1" s="1905" t="s">
        <v>625</v>
      </c>
      <c r="B1" s="1905"/>
      <c r="C1" s="1905"/>
      <c r="D1" s="1905"/>
      <c r="E1" s="1905"/>
      <c r="F1" s="1905"/>
      <c r="G1" s="1905"/>
      <c r="H1" s="1905"/>
      <c r="I1" s="1905"/>
      <c r="J1" s="1905"/>
      <c r="K1" s="1905"/>
      <c r="L1" s="1905"/>
      <c r="M1" s="1905"/>
      <c r="N1" s="1905"/>
      <c r="O1" s="1905"/>
      <c r="P1" s="1905"/>
      <c r="Q1" s="1905"/>
      <c r="R1" s="1905"/>
      <c r="S1" s="1905"/>
      <c r="T1" s="1905"/>
      <c r="U1" s="1905"/>
      <c r="V1" s="1905"/>
      <c r="W1" s="1905"/>
      <c r="X1" s="1905"/>
      <c r="Y1" s="1905"/>
      <c r="Z1" s="1905"/>
      <c r="AA1" s="1905"/>
      <c r="AB1" s="1905"/>
      <c r="AC1" s="1905"/>
      <c r="AD1" s="1905"/>
      <c r="AE1" s="1905"/>
      <c r="AF1" s="1905"/>
      <c r="AG1" s="1905"/>
      <c r="AH1" s="1905"/>
      <c r="AI1" s="1905"/>
      <c r="AJ1" s="1905"/>
      <c r="AK1" s="1905"/>
      <c r="AL1" s="1905"/>
      <c r="AM1" s="1905"/>
      <c r="AN1" s="1905"/>
      <c r="AO1" s="1905"/>
      <c r="AP1" s="1905"/>
      <c r="AQ1" s="1905"/>
    </row>
    <row r="2" spans="1:43" ht="21.75" customHeight="1" thickBot="1">
      <c r="I2" s="845"/>
      <c r="J2" s="845"/>
    </row>
    <row r="3" spans="1:43" ht="21.75" customHeight="1">
      <c r="A3" s="1906" t="s">
        <v>598</v>
      </c>
      <c r="B3" s="1907"/>
      <c r="C3" s="1907"/>
      <c r="D3" s="1907"/>
      <c r="E3" s="1907"/>
      <c r="F3" s="1907"/>
      <c r="G3" s="1907"/>
      <c r="H3" s="1907"/>
      <c r="I3" s="1908"/>
      <c r="J3" s="1912" t="s">
        <v>626</v>
      </c>
      <c r="K3" s="1907"/>
      <c r="L3" s="1907"/>
      <c r="M3" s="1907"/>
      <c r="N3" s="1907"/>
      <c r="O3" s="1907"/>
      <c r="P3" s="1907"/>
      <c r="Q3" s="1907"/>
      <c r="R3" s="1907"/>
      <c r="S3" s="1907"/>
      <c r="T3" s="1907"/>
      <c r="U3" s="1907"/>
      <c r="V3" s="1907"/>
      <c r="W3" s="1907"/>
      <c r="X3" s="1907"/>
      <c r="Y3" s="1907"/>
      <c r="Z3" s="1907"/>
      <c r="AA3" s="1907"/>
      <c r="AB3" s="1907"/>
      <c r="AC3" s="1907"/>
      <c r="AD3" s="1907"/>
      <c r="AE3" s="1907"/>
      <c r="AF3" s="1907"/>
      <c r="AG3" s="1907"/>
      <c r="AH3" s="1907"/>
      <c r="AI3" s="1907"/>
      <c r="AJ3" s="1907"/>
      <c r="AK3" s="1907"/>
      <c r="AL3" s="1907"/>
      <c r="AM3" s="846"/>
      <c r="AN3" s="846"/>
      <c r="AO3" s="846"/>
      <c r="AP3" s="847"/>
    </row>
    <row r="4" spans="1:43" ht="21.75" customHeight="1" thickBot="1">
      <c r="A4" s="1909"/>
      <c r="B4" s="1910"/>
      <c r="C4" s="1910"/>
      <c r="D4" s="1910"/>
      <c r="E4" s="1910"/>
      <c r="F4" s="1910"/>
      <c r="G4" s="1910"/>
      <c r="H4" s="1910"/>
      <c r="I4" s="1911"/>
      <c r="J4" s="1913"/>
      <c r="K4" s="1910"/>
      <c r="L4" s="1910"/>
      <c r="M4" s="1910"/>
      <c r="N4" s="1910"/>
      <c r="O4" s="1910"/>
      <c r="P4" s="1910"/>
      <c r="Q4" s="1910"/>
      <c r="R4" s="1910"/>
      <c r="S4" s="1910"/>
      <c r="T4" s="1910"/>
      <c r="U4" s="1910"/>
      <c r="V4" s="1910"/>
      <c r="W4" s="1910"/>
      <c r="X4" s="1910"/>
      <c r="Y4" s="1910"/>
      <c r="Z4" s="1910"/>
      <c r="AA4" s="1910"/>
      <c r="AB4" s="1910"/>
      <c r="AC4" s="1910"/>
      <c r="AD4" s="1910"/>
      <c r="AE4" s="1910"/>
      <c r="AF4" s="1910"/>
      <c r="AG4" s="1910"/>
      <c r="AH4" s="1910"/>
      <c r="AI4" s="1910"/>
      <c r="AJ4" s="1910"/>
      <c r="AK4" s="1910"/>
      <c r="AL4" s="1910"/>
      <c r="AM4" s="1914" t="s">
        <v>599</v>
      </c>
      <c r="AN4" s="1915"/>
      <c r="AO4" s="1915"/>
      <c r="AP4" s="1916"/>
    </row>
    <row r="5" spans="1:43" ht="22.7" customHeight="1" thickTop="1">
      <c r="A5" s="1917"/>
      <c r="B5" s="1918" t="s">
        <v>627</v>
      </c>
      <c r="C5" s="1919"/>
      <c r="D5" s="1919"/>
      <c r="E5" s="1919"/>
      <c r="F5" s="1919"/>
      <c r="G5" s="1919"/>
      <c r="H5" s="1919"/>
      <c r="I5" s="1920"/>
      <c r="J5" s="1924" t="s">
        <v>628</v>
      </c>
      <c r="K5" s="1925"/>
      <c r="L5" s="1925"/>
      <c r="M5" s="1925"/>
      <c r="N5" s="1925"/>
      <c r="O5" s="1925"/>
      <c r="P5" s="1925"/>
      <c r="Q5" s="1925"/>
      <c r="R5" s="1925"/>
      <c r="S5" s="1926"/>
      <c r="T5" s="1927" t="s">
        <v>583</v>
      </c>
      <c r="U5" s="1928"/>
      <c r="V5" s="1928"/>
      <c r="W5" s="1928"/>
      <c r="X5" s="1928"/>
      <c r="Y5" s="1928"/>
      <c r="Z5" s="1928"/>
      <c r="AA5" s="1928"/>
      <c r="AB5" s="1928"/>
      <c r="AC5" s="1928"/>
      <c r="AD5" s="1928"/>
      <c r="AE5" s="1928"/>
      <c r="AF5" s="1928"/>
      <c r="AG5" s="1928"/>
      <c r="AH5" s="1928"/>
      <c r="AI5" s="1928"/>
      <c r="AJ5" s="1928"/>
      <c r="AK5" s="1928"/>
      <c r="AL5" s="1929"/>
      <c r="AM5" s="1930"/>
      <c r="AN5" s="1931"/>
      <c r="AO5" s="1931"/>
      <c r="AP5" s="1932"/>
      <c r="AQ5" s="845"/>
    </row>
    <row r="6" spans="1:43" ht="22.7" customHeight="1">
      <c r="A6" s="1917"/>
      <c r="B6" s="1918"/>
      <c r="C6" s="1919"/>
      <c r="D6" s="1919"/>
      <c r="E6" s="1919"/>
      <c r="F6" s="1919"/>
      <c r="G6" s="1919"/>
      <c r="H6" s="1919"/>
      <c r="I6" s="1920"/>
      <c r="J6" s="1933" t="s">
        <v>600</v>
      </c>
      <c r="K6" s="1934"/>
      <c r="L6" s="1934"/>
      <c r="M6" s="1934"/>
      <c r="N6" s="1934"/>
      <c r="O6" s="1934"/>
      <c r="P6" s="1934"/>
      <c r="Q6" s="1934"/>
      <c r="R6" s="1934"/>
      <c r="S6" s="1935"/>
      <c r="T6" s="1927" t="s">
        <v>583</v>
      </c>
      <c r="U6" s="1928"/>
      <c r="V6" s="1928"/>
      <c r="W6" s="1928"/>
      <c r="X6" s="1928"/>
      <c r="Y6" s="1928"/>
      <c r="Z6" s="1928"/>
      <c r="AA6" s="1928"/>
      <c r="AB6" s="1928"/>
      <c r="AC6" s="1928"/>
      <c r="AD6" s="1928"/>
      <c r="AE6" s="1928"/>
      <c r="AF6" s="1928"/>
      <c r="AG6" s="1928"/>
      <c r="AH6" s="1928"/>
      <c r="AI6" s="1928"/>
      <c r="AJ6" s="1928"/>
      <c r="AK6" s="1928"/>
      <c r="AL6" s="1929"/>
      <c r="AM6" s="1930"/>
      <c r="AN6" s="1931"/>
      <c r="AO6" s="1931"/>
      <c r="AP6" s="1932"/>
      <c r="AQ6" s="845"/>
    </row>
    <row r="7" spans="1:43" ht="22.7" customHeight="1">
      <c r="A7" s="1917"/>
      <c r="B7" s="1918"/>
      <c r="C7" s="1919"/>
      <c r="D7" s="1919"/>
      <c r="E7" s="1919"/>
      <c r="F7" s="1919"/>
      <c r="G7" s="1919"/>
      <c r="H7" s="1919"/>
      <c r="I7" s="1920"/>
      <c r="J7" s="1942" t="s">
        <v>734</v>
      </c>
      <c r="K7" s="1943"/>
      <c r="L7" s="1943"/>
      <c r="M7" s="1943"/>
      <c r="N7" s="1943"/>
      <c r="O7" s="1943"/>
      <c r="P7" s="1943"/>
      <c r="Q7" s="1943"/>
      <c r="R7" s="1943"/>
      <c r="S7" s="1944"/>
      <c r="T7" s="1927" t="s">
        <v>583</v>
      </c>
      <c r="U7" s="1928"/>
      <c r="V7" s="1928"/>
      <c r="W7" s="1928"/>
      <c r="X7" s="1928"/>
      <c r="Y7" s="1928"/>
      <c r="Z7" s="1928"/>
      <c r="AA7" s="1928"/>
      <c r="AB7" s="1928"/>
      <c r="AC7" s="1928"/>
      <c r="AD7" s="1928"/>
      <c r="AE7" s="1928"/>
      <c r="AF7" s="1928"/>
      <c r="AG7" s="1928"/>
      <c r="AH7" s="1928"/>
      <c r="AI7" s="1928"/>
      <c r="AJ7" s="1928"/>
      <c r="AK7" s="1928"/>
      <c r="AL7" s="1929"/>
      <c r="AM7" s="992"/>
      <c r="AN7" s="993"/>
      <c r="AO7" s="993"/>
      <c r="AP7" s="994"/>
      <c r="AQ7" s="845"/>
    </row>
    <row r="8" spans="1:43" ht="108.75" customHeight="1">
      <c r="A8" s="1917"/>
      <c r="B8" s="1918"/>
      <c r="C8" s="1919"/>
      <c r="D8" s="1919"/>
      <c r="E8" s="1919"/>
      <c r="F8" s="1919"/>
      <c r="G8" s="1919"/>
      <c r="H8" s="1919"/>
      <c r="I8" s="1920"/>
      <c r="J8" s="1933" t="s">
        <v>629</v>
      </c>
      <c r="K8" s="1934"/>
      <c r="L8" s="1934"/>
      <c r="M8" s="1934"/>
      <c r="N8" s="1934"/>
      <c r="O8" s="1934"/>
      <c r="P8" s="1934"/>
      <c r="Q8" s="1934"/>
      <c r="R8" s="1934"/>
      <c r="S8" s="1935"/>
      <c r="T8" s="1945" t="s">
        <v>583</v>
      </c>
      <c r="U8" s="1946"/>
      <c r="V8" s="1946"/>
      <c r="W8" s="1946"/>
      <c r="X8" s="1946"/>
      <c r="Y8" s="1946"/>
      <c r="Z8" s="1946"/>
      <c r="AA8" s="1946"/>
      <c r="AB8" s="1946"/>
      <c r="AC8" s="1946"/>
      <c r="AD8" s="1946"/>
      <c r="AE8" s="1946"/>
      <c r="AF8" s="1946"/>
      <c r="AG8" s="1946"/>
      <c r="AH8" s="1946"/>
      <c r="AI8" s="1946"/>
      <c r="AJ8" s="1946"/>
      <c r="AK8" s="1946"/>
      <c r="AL8" s="1947"/>
      <c r="AM8" s="1930"/>
      <c r="AN8" s="1931"/>
      <c r="AO8" s="1931"/>
      <c r="AP8" s="1932"/>
      <c r="AQ8" s="845"/>
    </row>
    <row r="9" spans="1:43" ht="22.7" customHeight="1">
      <c r="A9" s="1917"/>
      <c r="B9" s="1921"/>
      <c r="C9" s="1922"/>
      <c r="D9" s="1922"/>
      <c r="E9" s="1922"/>
      <c r="F9" s="1922"/>
      <c r="G9" s="1922"/>
      <c r="H9" s="1922"/>
      <c r="I9" s="1923"/>
      <c r="J9" s="1933" t="s">
        <v>630</v>
      </c>
      <c r="K9" s="1934"/>
      <c r="L9" s="1934"/>
      <c r="M9" s="1934"/>
      <c r="N9" s="1934"/>
      <c r="O9" s="1934"/>
      <c r="P9" s="1934"/>
      <c r="Q9" s="1934"/>
      <c r="R9" s="1934"/>
      <c r="S9" s="1935"/>
      <c r="T9" s="1927" t="s">
        <v>583</v>
      </c>
      <c r="U9" s="1928"/>
      <c r="V9" s="1928"/>
      <c r="W9" s="1928"/>
      <c r="X9" s="1928"/>
      <c r="Y9" s="1928"/>
      <c r="Z9" s="1928"/>
      <c r="AA9" s="1928"/>
      <c r="AB9" s="1928"/>
      <c r="AC9" s="1928"/>
      <c r="AD9" s="1928"/>
      <c r="AE9" s="1928"/>
      <c r="AF9" s="1928"/>
      <c r="AG9" s="1928"/>
      <c r="AH9" s="1928"/>
      <c r="AI9" s="1928"/>
      <c r="AJ9" s="1928"/>
      <c r="AK9" s="1928"/>
      <c r="AL9" s="1929"/>
      <c r="AM9" s="1930"/>
      <c r="AN9" s="1931"/>
      <c r="AO9" s="1931"/>
      <c r="AP9" s="1932"/>
      <c r="AQ9" s="845"/>
    </row>
    <row r="10" spans="1:43" ht="22.7" customHeight="1">
      <c r="A10" s="1917"/>
      <c r="B10" s="1936" t="s">
        <v>631</v>
      </c>
      <c r="C10" s="1937"/>
      <c r="D10" s="1937"/>
      <c r="E10" s="1937"/>
      <c r="F10" s="1937"/>
      <c r="G10" s="1937"/>
      <c r="H10" s="1937"/>
      <c r="I10" s="1938"/>
      <c r="J10" s="1933" t="s">
        <v>628</v>
      </c>
      <c r="K10" s="1934"/>
      <c r="L10" s="1934"/>
      <c r="M10" s="1934"/>
      <c r="N10" s="1934"/>
      <c r="O10" s="1934"/>
      <c r="P10" s="1934"/>
      <c r="Q10" s="1934"/>
      <c r="R10" s="1934"/>
      <c r="S10" s="1935"/>
      <c r="T10" s="1927" t="s">
        <v>583</v>
      </c>
      <c r="U10" s="1928"/>
      <c r="V10" s="1928"/>
      <c r="W10" s="1928"/>
      <c r="X10" s="1928"/>
      <c r="Y10" s="1928"/>
      <c r="Z10" s="1928"/>
      <c r="AA10" s="1928"/>
      <c r="AB10" s="1928"/>
      <c r="AC10" s="1928"/>
      <c r="AD10" s="1928"/>
      <c r="AE10" s="1928"/>
      <c r="AF10" s="1928"/>
      <c r="AG10" s="1928"/>
      <c r="AH10" s="1928"/>
      <c r="AI10" s="1928"/>
      <c r="AJ10" s="1928"/>
      <c r="AK10" s="1928"/>
      <c r="AL10" s="1929"/>
      <c r="AM10" s="1930"/>
      <c r="AN10" s="1931"/>
      <c r="AO10" s="1931"/>
      <c r="AP10" s="1932"/>
      <c r="AQ10" s="845"/>
    </row>
    <row r="11" spans="1:43" ht="22.7" customHeight="1">
      <c r="A11" s="1917"/>
      <c r="B11" s="1936"/>
      <c r="C11" s="1937"/>
      <c r="D11" s="1937"/>
      <c r="E11" s="1937"/>
      <c r="F11" s="1937"/>
      <c r="G11" s="1937"/>
      <c r="H11" s="1937"/>
      <c r="I11" s="1938"/>
      <c r="J11" s="1933" t="s">
        <v>600</v>
      </c>
      <c r="K11" s="1934"/>
      <c r="L11" s="1934"/>
      <c r="M11" s="1934"/>
      <c r="N11" s="1934"/>
      <c r="O11" s="1934"/>
      <c r="P11" s="1934"/>
      <c r="Q11" s="1934"/>
      <c r="R11" s="1934"/>
      <c r="S11" s="1935"/>
      <c r="T11" s="1927" t="s">
        <v>583</v>
      </c>
      <c r="U11" s="1928"/>
      <c r="V11" s="1928"/>
      <c r="W11" s="1928"/>
      <c r="X11" s="1928"/>
      <c r="Y11" s="1928"/>
      <c r="Z11" s="1928"/>
      <c r="AA11" s="1928"/>
      <c r="AB11" s="1928"/>
      <c r="AC11" s="1928"/>
      <c r="AD11" s="1928"/>
      <c r="AE11" s="1928"/>
      <c r="AF11" s="1928"/>
      <c r="AG11" s="1928"/>
      <c r="AH11" s="1928"/>
      <c r="AI11" s="1928"/>
      <c r="AJ11" s="1928"/>
      <c r="AK11" s="1928"/>
      <c r="AL11" s="1929"/>
      <c r="AM11" s="1930"/>
      <c r="AN11" s="1931"/>
      <c r="AO11" s="1931"/>
      <c r="AP11" s="1932"/>
      <c r="AQ11" s="845"/>
    </row>
    <row r="12" spans="1:43" ht="22.7" customHeight="1">
      <c r="A12" s="1917"/>
      <c r="B12" s="1936"/>
      <c r="C12" s="1937"/>
      <c r="D12" s="1937"/>
      <c r="E12" s="1937"/>
      <c r="F12" s="1937"/>
      <c r="G12" s="1937"/>
      <c r="H12" s="1937"/>
      <c r="I12" s="1938"/>
      <c r="J12" s="1942" t="s">
        <v>734</v>
      </c>
      <c r="K12" s="1943"/>
      <c r="L12" s="1943"/>
      <c r="M12" s="1943"/>
      <c r="N12" s="1943"/>
      <c r="O12" s="1943"/>
      <c r="P12" s="1943"/>
      <c r="Q12" s="1943"/>
      <c r="R12" s="1943"/>
      <c r="S12" s="1944"/>
      <c r="T12" s="1927" t="s">
        <v>583</v>
      </c>
      <c r="U12" s="1928"/>
      <c r="V12" s="1928"/>
      <c r="W12" s="1928"/>
      <c r="X12" s="1928"/>
      <c r="Y12" s="1928"/>
      <c r="Z12" s="1928"/>
      <c r="AA12" s="1928"/>
      <c r="AB12" s="1928"/>
      <c r="AC12" s="1928"/>
      <c r="AD12" s="1928"/>
      <c r="AE12" s="1928"/>
      <c r="AF12" s="1928"/>
      <c r="AG12" s="1928"/>
      <c r="AH12" s="1928"/>
      <c r="AI12" s="1928"/>
      <c r="AJ12" s="1928"/>
      <c r="AK12" s="1928"/>
      <c r="AL12" s="1929"/>
      <c r="AM12" s="992"/>
      <c r="AN12" s="993"/>
      <c r="AO12" s="993"/>
      <c r="AP12" s="994"/>
      <c r="AQ12" s="845"/>
    </row>
    <row r="13" spans="1:43" ht="108.75" customHeight="1">
      <c r="A13" s="1917"/>
      <c r="B13" s="1936"/>
      <c r="C13" s="1937"/>
      <c r="D13" s="1937"/>
      <c r="E13" s="1937"/>
      <c r="F13" s="1937"/>
      <c r="G13" s="1937"/>
      <c r="H13" s="1937"/>
      <c r="I13" s="1938"/>
      <c r="J13" s="1933" t="s">
        <v>629</v>
      </c>
      <c r="K13" s="1934"/>
      <c r="L13" s="1934"/>
      <c r="M13" s="1934"/>
      <c r="N13" s="1934"/>
      <c r="O13" s="1934"/>
      <c r="P13" s="1934"/>
      <c r="Q13" s="1934"/>
      <c r="R13" s="1934"/>
      <c r="S13" s="1935"/>
      <c r="T13" s="1945" t="s">
        <v>583</v>
      </c>
      <c r="U13" s="1946"/>
      <c r="V13" s="1946"/>
      <c r="W13" s="1946"/>
      <c r="X13" s="1946"/>
      <c r="Y13" s="1946"/>
      <c r="Z13" s="1946"/>
      <c r="AA13" s="1946"/>
      <c r="AB13" s="1946"/>
      <c r="AC13" s="1946"/>
      <c r="AD13" s="1946"/>
      <c r="AE13" s="1946"/>
      <c r="AF13" s="1946"/>
      <c r="AG13" s="1946"/>
      <c r="AH13" s="1946"/>
      <c r="AI13" s="1946"/>
      <c r="AJ13" s="1946"/>
      <c r="AK13" s="1946"/>
      <c r="AL13" s="1947"/>
      <c r="AM13" s="1930"/>
      <c r="AN13" s="1931"/>
      <c r="AO13" s="1931"/>
      <c r="AP13" s="1932"/>
      <c r="AQ13" s="845"/>
    </row>
    <row r="14" spans="1:43" ht="22.7" customHeight="1">
      <c r="A14" s="1917"/>
      <c r="B14" s="1939"/>
      <c r="C14" s="1940"/>
      <c r="D14" s="1940"/>
      <c r="E14" s="1940"/>
      <c r="F14" s="1940"/>
      <c r="G14" s="1940"/>
      <c r="H14" s="1940"/>
      <c r="I14" s="1941"/>
      <c r="J14" s="1933" t="s">
        <v>630</v>
      </c>
      <c r="K14" s="1934"/>
      <c r="L14" s="1934"/>
      <c r="M14" s="1934"/>
      <c r="N14" s="1934"/>
      <c r="O14" s="1934"/>
      <c r="P14" s="1934"/>
      <c r="Q14" s="1934"/>
      <c r="R14" s="1934"/>
      <c r="S14" s="1935"/>
      <c r="T14" s="1927" t="s">
        <v>583</v>
      </c>
      <c r="U14" s="1928"/>
      <c r="V14" s="1928"/>
      <c r="W14" s="1928"/>
      <c r="X14" s="1928"/>
      <c r="Y14" s="1928"/>
      <c r="Z14" s="1928"/>
      <c r="AA14" s="1928"/>
      <c r="AB14" s="1928"/>
      <c r="AC14" s="1928"/>
      <c r="AD14" s="1928"/>
      <c r="AE14" s="1928"/>
      <c r="AF14" s="1928"/>
      <c r="AG14" s="1928"/>
      <c r="AH14" s="1928"/>
      <c r="AI14" s="1928"/>
      <c r="AJ14" s="1928"/>
      <c r="AK14" s="1928"/>
      <c r="AL14" s="1929"/>
      <c r="AM14" s="1930"/>
      <c r="AN14" s="1931"/>
      <c r="AO14" s="1931"/>
      <c r="AP14" s="1932"/>
      <c r="AQ14" s="845"/>
    </row>
    <row r="15" spans="1:43" ht="22.7" customHeight="1">
      <c r="A15" s="1917"/>
      <c r="B15" s="1936" t="s">
        <v>632</v>
      </c>
      <c r="C15" s="1937"/>
      <c r="D15" s="1937"/>
      <c r="E15" s="1937"/>
      <c r="F15" s="1937"/>
      <c r="G15" s="1937"/>
      <c r="H15" s="1937"/>
      <c r="I15" s="1938"/>
      <c r="J15" s="1933" t="s">
        <v>628</v>
      </c>
      <c r="K15" s="1934"/>
      <c r="L15" s="1934"/>
      <c r="M15" s="1934"/>
      <c r="N15" s="1934"/>
      <c r="O15" s="1934"/>
      <c r="P15" s="1934"/>
      <c r="Q15" s="1934"/>
      <c r="R15" s="1934"/>
      <c r="S15" s="1935"/>
      <c r="T15" s="1927" t="s">
        <v>583</v>
      </c>
      <c r="U15" s="1928"/>
      <c r="V15" s="1928"/>
      <c r="W15" s="1928"/>
      <c r="X15" s="1928"/>
      <c r="Y15" s="1928"/>
      <c r="Z15" s="1928"/>
      <c r="AA15" s="1928"/>
      <c r="AB15" s="1928"/>
      <c r="AC15" s="1928"/>
      <c r="AD15" s="1928"/>
      <c r="AE15" s="1928"/>
      <c r="AF15" s="1928"/>
      <c r="AG15" s="1928"/>
      <c r="AH15" s="1928"/>
      <c r="AI15" s="1928"/>
      <c r="AJ15" s="1928"/>
      <c r="AK15" s="1928"/>
      <c r="AL15" s="1929"/>
      <c r="AM15" s="1930"/>
      <c r="AN15" s="1931"/>
      <c r="AO15" s="1931"/>
      <c r="AP15" s="1932"/>
      <c r="AQ15" s="845"/>
    </row>
    <row r="16" spans="1:43" ht="22.7" customHeight="1">
      <c r="A16" s="1917"/>
      <c r="B16" s="1936"/>
      <c r="C16" s="1937"/>
      <c r="D16" s="1937"/>
      <c r="E16" s="1937"/>
      <c r="F16" s="1937"/>
      <c r="G16" s="1937"/>
      <c r="H16" s="1937"/>
      <c r="I16" s="1938"/>
      <c r="J16" s="1933" t="s">
        <v>600</v>
      </c>
      <c r="K16" s="1934"/>
      <c r="L16" s="1934"/>
      <c r="M16" s="1934"/>
      <c r="N16" s="1934"/>
      <c r="O16" s="1934"/>
      <c r="P16" s="1934"/>
      <c r="Q16" s="1934"/>
      <c r="R16" s="1934"/>
      <c r="S16" s="1935"/>
      <c r="T16" s="1927" t="s">
        <v>583</v>
      </c>
      <c r="U16" s="1928"/>
      <c r="V16" s="1928"/>
      <c r="W16" s="1928"/>
      <c r="X16" s="1928"/>
      <c r="Y16" s="1928"/>
      <c r="Z16" s="1928"/>
      <c r="AA16" s="1928"/>
      <c r="AB16" s="1928"/>
      <c r="AC16" s="1928"/>
      <c r="AD16" s="1928"/>
      <c r="AE16" s="1928"/>
      <c r="AF16" s="1928"/>
      <c r="AG16" s="1928"/>
      <c r="AH16" s="1928"/>
      <c r="AI16" s="1928"/>
      <c r="AJ16" s="1928"/>
      <c r="AK16" s="1928"/>
      <c r="AL16" s="1929"/>
      <c r="AM16" s="1930"/>
      <c r="AN16" s="1931"/>
      <c r="AO16" s="1931"/>
      <c r="AP16" s="1932"/>
      <c r="AQ16" s="845"/>
    </row>
    <row r="17" spans="1:43" ht="22.7" customHeight="1">
      <c r="A17" s="1917"/>
      <c r="B17" s="1936"/>
      <c r="C17" s="1937"/>
      <c r="D17" s="1937"/>
      <c r="E17" s="1937"/>
      <c r="F17" s="1937"/>
      <c r="G17" s="1937"/>
      <c r="H17" s="1937"/>
      <c r="I17" s="1938"/>
      <c r="J17" s="1942" t="s">
        <v>734</v>
      </c>
      <c r="K17" s="1943"/>
      <c r="L17" s="1943"/>
      <c r="M17" s="1943"/>
      <c r="N17" s="1943"/>
      <c r="O17" s="1943"/>
      <c r="P17" s="1943"/>
      <c r="Q17" s="1943"/>
      <c r="R17" s="1943"/>
      <c r="S17" s="1944"/>
      <c r="T17" s="1927" t="s">
        <v>583</v>
      </c>
      <c r="U17" s="1928"/>
      <c r="V17" s="1928"/>
      <c r="W17" s="1928"/>
      <c r="X17" s="1928"/>
      <c r="Y17" s="1928"/>
      <c r="Z17" s="1928"/>
      <c r="AA17" s="1928"/>
      <c r="AB17" s="1928"/>
      <c r="AC17" s="1928"/>
      <c r="AD17" s="1928"/>
      <c r="AE17" s="1928"/>
      <c r="AF17" s="1928"/>
      <c r="AG17" s="1928"/>
      <c r="AH17" s="1928"/>
      <c r="AI17" s="1928"/>
      <c r="AJ17" s="1928"/>
      <c r="AK17" s="1928"/>
      <c r="AL17" s="1929"/>
      <c r="AM17" s="992"/>
      <c r="AN17" s="993"/>
      <c r="AO17" s="993"/>
      <c r="AP17" s="994"/>
      <c r="AQ17" s="845"/>
    </row>
    <row r="18" spans="1:43" ht="108.75" customHeight="1">
      <c r="A18" s="1917"/>
      <c r="B18" s="1936"/>
      <c r="C18" s="1937"/>
      <c r="D18" s="1937"/>
      <c r="E18" s="1937"/>
      <c r="F18" s="1937"/>
      <c r="G18" s="1937"/>
      <c r="H18" s="1937"/>
      <c r="I18" s="1938"/>
      <c r="J18" s="1933" t="s">
        <v>629</v>
      </c>
      <c r="K18" s="1934"/>
      <c r="L18" s="1934"/>
      <c r="M18" s="1934"/>
      <c r="N18" s="1934"/>
      <c r="O18" s="1934"/>
      <c r="P18" s="1934"/>
      <c r="Q18" s="1934"/>
      <c r="R18" s="1934"/>
      <c r="S18" s="1935"/>
      <c r="T18" s="1945" t="s">
        <v>583</v>
      </c>
      <c r="U18" s="1946"/>
      <c r="V18" s="1946"/>
      <c r="W18" s="1946"/>
      <c r="X18" s="1946"/>
      <c r="Y18" s="1946"/>
      <c r="Z18" s="1946"/>
      <c r="AA18" s="1946"/>
      <c r="AB18" s="1946"/>
      <c r="AC18" s="1946"/>
      <c r="AD18" s="1946"/>
      <c r="AE18" s="1946"/>
      <c r="AF18" s="1946"/>
      <c r="AG18" s="1946"/>
      <c r="AH18" s="1946"/>
      <c r="AI18" s="1946"/>
      <c r="AJ18" s="1946"/>
      <c r="AK18" s="1946"/>
      <c r="AL18" s="1947"/>
      <c r="AM18" s="1930"/>
      <c r="AN18" s="1931"/>
      <c r="AO18" s="1931"/>
      <c r="AP18" s="1932"/>
      <c r="AQ18" s="845"/>
    </row>
    <row r="19" spans="1:43" ht="22.7" customHeight="1">
      <c r="A19" s="1917"/>
      <c r="B19" s="1939"/>
      <c r="C19" s="1940"/>
      <c r="D19" s="1940"/>
      <c r="E19" s="1940"/>
      <c r="F19" s="1940"/>
      <c r="G19" s="1940"/>
      <c r="H19" s="1940"/>
      <c r="I19" s="1941"/>
      <c r="J19" s="1933" t="s">
        <v>630</v>
      </c>
      <c r="K19" s="1934"/>
      <c r="L19" s="1934"/>
      <c r="M19" s="1934"/>
      <c r="N19" s="1934"/>
      <c r="O19" s="1934"/>
      <c r="P19" s="1934"/>
      <c r="Q19" s="1934"/>
      <c r="R19" s="1934"/>
      <c r="S19" s="1935"/>
      <c r="T19" s="1927" t="s">
        <v>583</v>
      </c>
      <c r="U19" s="1928"/>
      <c r="V19" s="1928"/>
      <c r="W19" s="1928"/>
      <c r="X19" s="1928"/>
      <c r="Y19" s="1928"/>
      <c r="Z19" s="1928"/>
      <c r="AA19" s="1928"/>
      <c r="AB19" s="1928"/>
      <c r="AC19" s="1928"/>
      <c r="AD19" s="1928"/>
      <c r="AE19" s="1928"/>
      <c r="AF19" s="1928"/>
      <c r="AG19" s="1928"/>
      <c r="AH19" s="1928"/>
      <c r="AI19" s="1928"/>
      <c r="AJ19" s="1928"/>
      <c r="AK19" s="1928"/>
      <c r="AL19" s="1929"/>
      <c r="AM19" s="1930"/>
      <c r="AN19" s="1931"/>
      <c r="AO19" s="1931"/>
      <c r="AP19" s="1932"/>
      <c r="AQ19" s="845"/>
    </row>
    <row r="20" spans="1:43" ht="22.7" customHeight="1">
      <c r="A20" s="1917"/>
      <c r="B20" s="1968" t="s">
        <v>620</v>
      </c>
      <c r="C20" s="1969"/>
      <c r="D20" s="1969"/>
      <c r="E20" s="1969"/>
      <c r="F20" s="1969"/>
      <c r="G20" s="1969"/>
      <c r="H20" s="1969"/>
      <c r="I20" s="1970"/>
      <c r="J20" s="1933" t="s">
        <v>628</v>
      </c>
      <c r="K20" s="1934"/>
      <c r="L20" s="1934"/>
      <c r="M20" s="1934"/>
      <c r="N20" s="1934"/>
      <c r="O20" s="1934"/>
      <c r="P20" s="1934"/>
      <c r="Q20" s="1934"/>
      <c r="R20" s="1934"/>
      <c r="S20" s="1935"/>
      <c r="T20" s="1927" t="s">
        <v>583</v>
      </c>
      <c r="U20" s="1928"/>
      <c r="V20" s="1928"/>
      <c r="W20" s="1928"/>
      <c r="X20" s="1928"/>
      <c r="Y20" s="1928"/>
      <c r="Z20" s="1928"/>
      <c r="AA20" s="1928"/>
      <c r="AB20" s="1928"/>
      <c r="AC20" s="1928"/>
      <c r="AD20" s="1928"/>
      <c r="AE20" s="1928"/>
      <c r="AF20" s="1928"/>
      <c r="AG20" s="1928"/>
      <c r="AH20" s="1928"/>
      <c r="AI20" s="1928"/>
      <c r="AJ20" s="1928"/>
      <c r="AK20" s="1928"/>
      <c r="AL20" s="1929"/>
      <c r="AM20" s="1930"/>
      <c r="AN20" s="1931"/>
      <c r="AO20" s="1931"/>
      <c r="AP20" s="1932"/>
      <c r="AQ20" s="845"/>
    </row>
    <row r="21" spans="1:43" ht="22.7" customHeight="1">
      <c r="A21" s="1917"/>
      <c r="B21" s="1918"/>
      <c r="C21" s="1919"/>
      <c r="D21" s="1919"/>
      <c r="E21" s="1919"/>
      <c r="F21" s="1919"/>
      <c r="G21" s="1919"/>
      <c r="H21" s="1919"/>
      <c r="I21" s="1920"/>
      <c r="J21" s="1933" t="s">
        <v>600</v>
      </c>
      <c r="K21" s="1934"/>
      <c r="L21" s="1934"/>
      <c r="M21" s="1934"/>
      <c r="N21" s="1934"/>
      <c r="O21" s="1934"/>
      <c r="P21" s="1934"/>
      <c r="Q21" s="1934"/>
      <c r="R21" s="1934"/>
      <c r="S21" s="1935"/>
      <c r="T21" s="1927" t="s">
        <v>583</v>
      </c>
      <c r="U21" s="1928"/>
      <c r="V21" s="1928"/>
      <c r="W21" s="1928"/>
      <c r="X21" s="1928"/>
      <c r="Y21" s="1928"/>
      <c r="Z21" s="1928"/>
      <c r="AA21" s="1928"/>
      <c r="AB21" s="1928"/>
      <c r="AC21" s="1928"/>
      <c r="AD21" s="1928"/>
      <c r="AE21" s="1928"/>
      <c r="AF21" s="1928"/>
      <c r="AG21" s="1928"/>
      <c r="AH21" s="1928"/>
      <c r="AI21" s="1928"/>
      <c r="AJ21" s="1928"/>
      <c r="AK21" s="1928"/>
      <c r="AL21" s="1929"/>
      <c r="AM21" s="1930"/>
      <c r="AN21" s="1931"/>
      <c r="AO21" s="1931"/>
      <c r="AP21" s="1932"/>
      <c r="AQ21" s="845"/>
    </row>
    <row r="22" spans="1:43" ht="22.7" customHeight="1">
      <c r="A22" s="1917"/>
      <c r="B22" s="1918"/>
      <c r="C22" s="1919"/>
      <c r="D22" s="1919"/>
      <c r="E22" s="1919"/>
      <c r="F22" s="1919"/>
      <c r="G22" s="1919"/>
      <c r="H22" s="1919"/>
      <c r="I22" s="1920"/>
      <c r="J22" s="1942" t="s">
        <v>734</v>
      </c>
      <c r="K22" s="1943"/>
      <c r="L22" s="1943"/>
      <c r="M22" s="1943"/>
      <c r="N22" s="1943"/>
      <c r="O22" s="1943"/>
      <c r="P22" s="1943"/>
      <c r="Q22" s="1943"/>
      <c r="R22" s="1943"/>
      <c r="S22" s="1944"/>
      <c r="T22" s="989"/>
      <c r="U22" s="990"/>
      <c r="V22" s="990"/>
      <c r="W22" s="990"/>
      <c r="X22" s="990"/>
      <c r="Y22" s="990"/>
      <c r="Z22" s="990"/>
      <c r="AA22" s="990"/>
      <c r="AB22" s="990"/>
      <c r="AC22" s="990"/>
      <c r="AD22" s="990"/>
      <c r="AE22" s="990"/>
      <c r="AF22" s="990"/>
      <c r="AG22" s="990"/>
      <c r="AH22" s="990"/>
      <c r="AI22" s="990"/>
      <c r="AJ22" s="990"/>
      <c r="AK22" s="990"/>
      <c r="AL22" s="991"/>
      <c r="AM22" s="992"/>
      <c r="AN22" s="993"/>
      <c r="AO22" s="993"/>
      <c r="AP22" s="994"/>
      <c r="AQ22" s="845"/>
    </row>
    <row r="23" spans="1:43" ht="108.75" customHeight="1">
      <c r="A23" s="1917"/>
      <c r="B23" s="1921"/>
      <c r="C23" s="1922"/>
      <c r="D23" s="1922"/>
      <c r="E23" s="1922"/>
      <c r="F23" s="1922"/>
      <c r="G23" s="1922"/>
      <c r="H23" s="1922"/>
      <c r="I23" s="1923"/>
      <c r="J23" s="1933" t="s">
        <v>629</v>
      </c>
      <c r="K23" s="1934"/>
      <c r="L23" s="1934"/>
      <c r="M23" s="1934"/>
      <c r="N23" s="1934"/>
      <c r="O23" s="1934"/>
      <c r="P23" s="1934"/>
      <c r="Q23" s="1934"/>
      <c r="R23" s="1934"/>
      <c r="S23" s="1935"/>
      <c r="T23" s="1945" t="s">
        <v>583</v>
      </c>
      <c r="U23" s="1946"/>
      <c r="V23" s="1946"/>
      <c r="W23" s="1946"/>
      <c r="X23" s="1946"/>
      <c r="Y23" s="1946"/>
      <c r="Z23" s="1946"/>
      <c r="AA23" s="1946"/>
      <c r="AB23" s="1946"/>
      <c r="AC23" s="1946"/>
      <c r="AD23" s="1946"/>
      <c r="AE23" s="1946"/>
      <c r="AF23" s="1946"/>
      <c r="AG23" s="1946"/>
      <c r="AH23" s="1946"/>
      <c r="AI23" s="1946"/>
      <c r="AJ23" s="1946"/>
      <c r="AK23" s="1946"/>
      <c r="AL23" s="1947"/>
      <c r="AM23" s="1930"/>
      <c r="AN23" s="1931"/>
      <c r="AO23" s="1931"/>
      <c r="AP23" s="1932"/>
      <c r="AQ23" s="845"/>
    </row>
    <row r="24" spans="1:43" ht="21.95" customHeight="1">
      <c r="A24" s="1917"/>
      <c r="B24" s="1950" t="s">
        <v>633</v>
      </c>
      <c r="C24" s="1951"/>
      <c r="D24" s="1951"/>
      <c r="E24" s="1951"/>
      <c r="F24" s="1951"/>
      <c r="G24" s="1951"/>
      <c r="H24" s="1951"/>
      <c r="I24" s="1952"/>
      <c r="J24" s="1933" t="s">
        <v>628</v>
      </c>
      <c r="K24" s="1934"/>
      <c r="L24" s="1934"/>
      <c r="M24" s="1934"/>
      <c r="N24" s="1934"/>
      <c r="O24" s="1934"/>
      <c r="P24" s="1934"/>
      <c r="Q24" s="1934"/>
      <c r="R24" s="1934"/>
      <c r="S24" s="1935"/>
      <c r="T24" s="1927" t="s">
        <v>583</v>
      </c>
      <c r="U24" s="1928"/>
      <c r="V24" s="1928"/>
      <c r="W24" s="1928"/>
      <c r="X24" s="1928"/>
      <c r="Y24" s="1928"/>
      <c r="Z24" s="1928"/>
      <c r="AA24" s="1928"/>
      <c r="AB24" s="1928"/>
      <c r="AC24" s="1928"/>
      <c r="AD24" s="1928"/>
      <c r="AE24" s="1928"/>
      <c r="AF24" s="1928"/>
      <c r="AG24" s="1928"/>
      <c r="AH24" s="1928"/>
      <c r="AI24" s="1928"/>
      <c r="AJ24" s="1928"/>
      <c r="AK24" s="1928"/>
      <c r="AL24" s="1929"/>
      <c r="AM24" s="1930"/>
      <c r="AN24" s="1931"/>
      <c r="AO24" s="1931"/>
      <c r="AP24" s="1932"/>
      <c r="AQ24" s="845"/>
    </row>
    <row r="25" spans="1:43" ht="22.7" customHeight="1">
      <c r="A25" s="1917"/>
      <c r="B25" s="1936"/>
      <c r="C25" s="1937"/>
      <c r="D25" s="1937"/>
      <c r="E25" s="1937"/>
      <c r="F25" s="1937"/>
      <c r="G25" s="1937"/>
      <c r="H25" s="1937"/>
      <c r="I25" s="1938"/>
      <c r="J25" s="1933" t="s">
        <v>600</v>
      </c>
      <c r="K25" s="1934"/>
      <c r="L25" s="1934"/>
      <c r="M25" s="1934"/>
      <c r="N25" s="1934"/>
      <c r="O25" s="1934"/>
      <c r="P25" s="1934"/>
      <c r="Q25" s="1934"/>
      <c r="R25" s="1934"/>
      <c r="S25" s="1935"/>
      <c r="T25" s="1927" t="s">
        <v>583</v>
      </c>
      <c r="U25" s="1928"/>
      <c r="V25" s="1928"/>
      <c r="W25" s="1928"/>
      <c r="X25" s="1928"/>
      <c r="Y25" s="1928"/>
      <c r="Z25" s="1928"/>
      <c r="AA25" s="1928"/>
      <c r="AB25" s="1928"/>
      <c r="AC25" s="1928"/>
      <c r="AD25" s="1928"/>
      <c r="AE25" s="1928"/>
      <c r="AF25" s="1928"/>
      <c r="AG25" s="1928"/>
      <c r="AH25" s="1928"/>
      <c r="AI25" s="1928"/>
      <c r="AJ25" s="1928"/>
      <c r="AK25" s="1928"/>
      <c r="AL25" s="1929"/>
      <c r="AM25" s="1930"/>
      <c r="AN25" s="1931"/>
      <c r="AO25" s="1931"/>
      <c r="AP25" s="1932"/>
      <c r="AQ25" s="845"/>
    </row>
    <row r="26" spans="1:43" ht="22.7" customHeight="1">
      <c r="A26" s="1917"/>
      <c r="B26" s="1936"/>
      <c r="C26" s="1937"/>
      <c r="D26" s="1937"/>
      <c r="E26" s="1937"/>
      <c r="F26" s="1937"/>
      <c r="G26" s="1937"/>
      <c r="H26" s="1937"/>
      <c r="I26" s="1938"/>
      <c r="J26" s="1942" t="s">
        <v>734</v>
      </c>
      <c r="K26" s="1943"/>
      <c r="L26" s="1943"/>
      <c r="M26" s="1943"/>
      <c r="N26" s="1943"/>
      <c r="O26" s="1943"/>
      <c r="P26" s="1943"/>
      <c r="Q26" s="1943"/>
      <c r="R26" s="1943"/>
      <c r="S26" s="1944"/>
      <c r="T26" s="1927" t="s">
        <v>583</v>
      </c>
      <c r="U26" s="1928"/>
      <c r="V26" s="1928"/>
      <c r="W26" s="1928"/>
      <c r="X26" s="1928"/>
      <c r="Y26" s="1928"/>
      <c r="Z26" s="1928"/>
      <c r="AA26" s="1928"/>
      <c r="AB26" s="1928"/>
      <c r="AC26" s="1928"/>
      <c r="AD26" s="1928"/>
      <c r="AE26" s="1928"/>
      <c r="AF26" s="1928"/>
      <c r="AG26" s="1928"/>
      <c r="AH26" s="1928"/>
      <c r="AI26" s="1928"/>
      <c r="AJ26" s="1928"/>
      <c r="AK26" s="1928"/>
      <c r="AL26" s="1929"/>
      <c r="AM26" s="992"/>
      <c r="AN26" s="993"/>
      <c r="AO26" s="993"/>
      <c r="AP26" s="994"/>
      <c r="AQ26" s="845"/>
    </row>
    <row r="27" spans="1:43" ht="109.7" customHeight="1">
      <c r="A27" s="1917"/>
      <c r="B27" s="1939"/>
      <c r="C27" s="1940"/>
      <c r="D27" s="1940"/>
      <c r="E27" s="1940"/>
      <c r="F27" s="1940"/>
      <c r="G27" s="1940"/>
      <c r="H27" s="1940"/>
      <c r="I27" s="1941"/>
      <c r="J27" s="1933" t="s">
        <v>629</v>
      </c>
      <c r="K27" s="1934"/>
      <c r="L27" s="1934"/>
      <c r="M27" s="1934"/>
      <c r="N27" s="1934"/>
      <c r="O27" s="1934"/>
      <c r="P27" s="1934"/>
      <c r="Q27" s="1934"/>
      <c r="R27" s="1934"/>
      <c r="S27" s="1935"/>
      <c r="T27" s="1945" t="s">
        <v>583</v>
      </c>
      <c r="U27" s="1946"/>
      <c r="V27" s="1946"/>
      <c r="W27" s="1946"/>
      <c r="X27" s="1946"/>
      <c r="Y27" s="1946"/>
      <c r="Z27" s="1946"/>
      <c r="AA27" s="1946"/>
      <c r="AB27" s="1946"/>
      <c r="AC27" s="1946"/>
      <c r="AD27" s="1946"/>
      <c r="AE27" s="1946"/>
      <c r="AF27" s="1946"/>
      <c r="AG27" s="1946"/>
      <c r="AH27" s="1946"/>
      <c r="AI27" s="1946"/>
      <c r="AJ27" s="1946"/>
      <c r="AK27" s="1946"/>
      <c r="AL27" s="1947"/>
      <c r="AM27" s="1930"/>
      <c r="AN27" s="1931"/>
      <c r="AO27" s="1931"/>
      <c r="AP27" s="1932"/>
      <c r="AQ27" s="845"/>
    </row>
    <row r="28" spans="1:43" ht="22.7" customHeight="1">
      <c r="A28" s="1948"/>
      <c r="B28" s="1936" t="s">
        <v>634</v>
      </c>
      <c r="C28" s="1937"/>
      <c r="D28" s="1937"/>
      <c r="E28" s="1937"/>
      <c r="F28" s="1937"/>
      <c r="G28" s="1937"/>
      <c r="H28" s="1937"/>
      <c r="I28" s="1938"/>
      <c r="J28" s="1933" t="s">
        <v>628</v>
      </c>
      <c r="K28" s="1934"/>
      <c r="L28" s="1934"/>
      <c r="M28" s="1934"/>
      <c r="N28" s="1934"/>
      <c r="O28" s="1934"/>
      <c r="P28" s="1934"/>
      <c r="Q28" s="1934"/>
      <c r="R28" s="1934"/>
      <c r="S28" s="1935"/>
      <c r="T28" s="1927" t="s">
        <v>583</v>
      </c>
      <c r="U28" s="1928"/>
      <c r="V28" s="1928"/>
      <c r="W28" s="1928"/>
      <c r="X28" s="1928"/>
      <c r="Y28" s="1928"/>
      <c r="Z28" s="1928"/>
      <c r="AA28" s="1928"/>
      <c r="AB28" s="1928"/>
      <c r="AC28" s="1928"/>
      <c r="AD28" s="1928"/>
      <c r="AE28" s="1928"/>
      <c r="AF28" s="1928"/>
      <c r="AG28" s="1928"/>
      <c r="AH28" s="1928"/>
      <c r="AI28" s="1928"/>
      <c r="AJ28" s="1928"/>
      <c r="AK28" s="1928"/>
      <c r="AL28" s="1929"/>
      <c r="AM28" s="1930"/>
      <c r="AN28" s="1931"/>
      <c r="AO28" s="1931"/>
      <c r="AP28" s="1932"/>
      <c r="AQ28" s="845"/>
    </row>
    <row r="29" spans="1:43" ht="22.7" customHeight="1">
      <c r="A29" s="1948"/>
      <c r="B29" s="1936"/>
      <c r="C29" s="1937"/>
      <c r="D29" s="1937"/>
      <c r="E29" s="1937"/>
      <c r="F29" s="1937"/>
      <c r="G29" s="1937"/>
      <c r="H29" s="1937"/>
      <c r="I29" s="1938"/>
      <c r="J29" s="1933" t="s">
        <v>600</v>
      </c>
      <c r="K29" s="1934"/>
      <c r="L29" s="1934"/>
      <c r="M29" s="1934"/>
      <c r="N29" s="1934"/>
      <c r="O29" s="1934"/>
      <c r="P29" s="1934"/>
      <c r="Q29" s="1934"/>
      <c r="R29" s="1934"/>
      <c r="S29" s="1935"/>
      <c r="T29" s="1927" t="s">
        <v>583</v>
      </c>
      <c r="U29" s="1928"/>
      <c r="V29" s="1928"/>
      <c r="W29" s="1928"/>
      <c r="X29" s="1928"/>
      <c r="Y29" s="1928"/>
      <c r="Z29" s="1928"/>
      <c r="AA29" s="1928"/>
      <c r="AB29" s="1928"/>
      <c r="AC29" s="1928"/>
      <c r="AD29" s="1928"/>
      <c r="AE29" s="1928"/>
      <c r="AF29" s="1928"/>
      <c r="AG29" s="1928"/>
      <c r="AH29" s="1928"/>
      <c r="AI29" s="1928"/>
      <c r="AJ29" s="1928"/>
      <c r="AK29" s="1928"/>
      <c r="AL29" s="1929"/>
      <c r="AM29" s="1930"/>
      <c r="AN29" s="1931"/>
      <c r="AO29" s="1931"/>
      <c r="AP29" s="1932"/>
      <c r="AQ29" s="845"/>
    </row>
    <row r="30" spans="1:43" ht="22.7" customHeight="1">
      <c r="A30" s="1948"/>
      <c r="B30" s="1936"/>
      <c r="C30" s="1937"/>
      <c r="D30" s="1937"/>
      <c r="E30" s="1937"/>
      <c r="F30" s="1937"/>
      <c r="G30" s="1937"/>
      <c r="H30" s="1937"/>
      <c r="I30" s="1938"/>
      <c r="J30" s="1942" t="s">
        <v>734</v>
      </c>
      <c r="K30" s="1943"/>
      <c r="L30" s="1943"/>
      <c r="M30" s="1943"/>
      <c r="N30" s="1943"/>
      <c r="O30" s="1943"/>
      <c r="P30" s="1943"/>
      <c r="Q30" s="1943"/>
      <c r="R30" s="1943"/>
      <c r="S30" s="1944"/>
      <c r="T30" s="989"/>
      <c r="U30" s="990"/>
      <c r="V30" s="990"/>
      <c r="W30" s="990"/>
      <c r="X30" s="990"/>
      <c r="Y30" s="990"/>
      <c r="Z30" s="990"/>
      <c r="AA30" s="990"/>
      <c r="AB30" s="990"/>
      <c r="AC30" s="990"/>
      <c r="AD30" s="990"/>
      <c r="AE30" s="990"/>
      <c r="AF30" s="990"/>
      <c r="AG30" s="990"/>
      <c r="AH30" s="990"/>
      <c r="AI30" s="990"/>
      <c r="AJ30" s="990"/>
      <c r="AK30" s="990"/>
      <c r="AL30" s="991"/>
      <c r="AM30" s="992"/>
      <c r="AN30" s="993"/>
      <c r="AO30" s="993"/>
      <c r="AP30" s="994"/>
      <c r="AQ30" s="845"/>
    </row>
    <row r="31" spans="1:43" ht="108.75" customHeight="1">
      <c r="A31" s="1948"/>
      <c r="B31" s="1936"/>
      <c r="C31" s="1937"/>
      <c r="D31" s="1937"/>
      <c r="E31" s="1937"/>
      <c r="F31" s="1937"/>
      <c r="G31" s="1937"/>
      <c r="H31" s="1937"/>
      <c r="I31" s="1938"/>
      <c r="J31" s="1933" t="s">
        <v>629</v>
      </c>
      <c r="K31" s="1934"/>
      <c r="L31" s="1934"/>
      <c r="M31" s="1934"/>
      <c r="N31" s="1934"/>
      <c r="O31" s="1934"/>
      <c r="P31" s="1934"/>
      <c r="Q31" s="1934"/>
      <c r="R31" s="1934"/>
      <c r="S31" s="1935"/>
      <c r="T31" s="1945" t="s">
        <v>583</v>
      </c>
      <c r="U31" s="1946"/>
      <c r="V31" s="1946"/>
      <c r="W31" s="1946"/>
      <c r="X31" s="1946"/>
      <c r="Y31" s="1946"/>
      <c r="Z31" s="1946"/>
      <c r="AA31" s="1946"/>
      <c r="AB31" s="1946"/>
      <c r="AC31" s="1946"/>
      <c r="AD31" s="1946"/>
      <c r="AE31" s="1946"/>
      <c r="AF31" s="1946"/>
      <c r="AG31" s="1946"/>
      <c r="AH31" s="1946"/>
      <c r="AI31" s="1946"/>
      <c r="AJ31" s="1946"/>
      <c r="AK31" s="1946"/>
      <c r="AL31" s="1947"/>
      <c r="AM31" s="1930"/>
      <c r="AN31" s="1931"/>
      <c r="AO31" s="1931"/>
      <c r="AP31" s="1932"/>
      <c r="AQ31" s="845"/>
    </row>
    <row r="32" spans="1:43" ht="22.7" customHeight="1">
      <c r="A32" s="1948"/>
      <c r="B32" s="1939"/>
      <c r="C32" s="1940"/>
      <c r="D32" s="1940"/>
      <c r="E32" s="1940"/>
      <c r="F32" s="1940"/>
      <c r="G32" s="1940"/>
      <c r="H32" s="1940"/>
      <c r="I32" s="1941"/>
      <c r="J32" s="1933" t="s">
        <v>630</v>
      </c>
      <c r="K32" s="1934"/>
      <c r="L32" s="1934"/>
      <c r="M32" s="1934"/>
      <c r="N32" s="1934"/>
      <c r="O32" s="1934"/>
      <c r="P32" s="1934"/>
      <c r="Q32" s="1934"/>
      <c r="R32" s="1934"/>
      <c r="S32" s="1935"/>
      <c r="T32" s="1927" t="s">
        <v>583</v>
      </c>
      <c r="U32" s="1928"/>
      <c r="V32" s="1928"/>
      <c r="W32" s="1928"/>
      <c r="X32" s="1928"/>
      <c r="Y32" s="1928"/>
      <c r="Z32" s="1928"/>
      <c r="AA32" s="1928"/>
      <c r="AB32" s="1928"/>
      <c r="AC32" s="1928"/>
      <c r="AD32" s="1928"/>
      <c r="AE32" s="1928"/>
      <c r="AF32" s="1928"/>
      <c r="AG32" s="1928"/>
      <c r="AH32" s="1928"/>
      <c r="AI32" s="1928"/>
      <c r="AJ32" s="1928"/>
      <c r="AK32" s="1928"/>
      <c r="AL32" s="1929"/>
      <c r="AM32" s="1930"/>
      <c r="AN32" s="1931"/>
      <c r="AO32" s="1931"/>
      <c r="AP32" s="1932"/>
      <c r="AQ32" s="845"/>
    </row>
    <row r="33" spans="1:233" ht="22.7" customHeight="1">
      <c r="A33" s="1948"/>
      <c r="B33" s="1936" t="s">
        <v>635</v>
      </c>
      <c r="C33" s="1937"/>
      <c r="D33" s="1937"/>
      <c r="E33" s="1937"/>
      <c r="F33" s="1937"/>
      <c r="G33" s="1937"/>
      <c r="H33" s="1937"/>
      <c r="I33" s="1938"/>
      <c r="J33" s="1933" t="s">
        <v>628</v>
      </c>
      <c r="K33" s="1934"/>
      <c r="L33" s="1934"/>
      <c r="M33" s="1934"/>
      <c r="N33" s="1934"/>
      <c r="O33" s="1934"/>
      <c r="P33" s="1934"/>
      <c r="Q33" s="1934"/>
      <c r="R33" s="1934"/>
      <c r="S33" s="1935"/>
      <c r="T33" s="1927" t="s">
        <v>583</v>
      </c>
      <c r="U33" s="1928"/>
      <c r="V33" s="1928"/>
      <c r="W33" s="1928"/>
      <c r="X33" s="1928"/>
      <c r="Y33" s="1928"/>
      <c r="Z33" s="1928"/>
      <c r="AA33" s="1928"/>
      <c r="AB33" s="1928"/>
      <c r="AC33" s="1928"/>
      <c r="AD33" s="1928"/>
      <c r="AE33" s="1928"/>
      <c r="AF33" s="1928"/>
      <c r="AG33" s="1928"/>
      <c r="AH33" s="1928"/>
      <c r="AI33" s="1928"/>
      <c r="AJ33" s="1928"/>
      <c r="AK33" s="1928"/>
      <c r="AL33" s="1929"/>
      <c r="AM33" s="1930"/>
      <c r="AN33" s="1931"/>
      <c r="AO33" s="1931"/>
      <c r="AP33" s="1932"/>
      <c r="AQ33" s="845"/>
    </row>
    <row r="34" spans="1:233" ht="22.7" customHeight="1">
      <c r="A34" s="1948"/>
      <c r="B34" s="1936"/>
      <c r="C34" s="1937"/>
      <c r="D34" s="1937"/>
      <c r="E34" s="1937"/>
      <c r="F34" s="1937"/>
      <c r="G34" s="1937"/>
      <c r="H34" s="1937"/>
      <c r="I34" s="1938"/>
      <c r="J34" s="1933" t="s">
        <v>600</v>
      </c>
      <c r="K34" s="1934"/>
      <c r="L34" s="1934"/>
      <c r="M34" s="1934"/>
      <c r="N34" s="1934"/>
      <c r="O34" s="1934"/>
      <c r="P34" s="1934"/>
      <c r="Q34" s="1934"/>
      <c r="R34" s="1934"/>
      <c r="S34" s="1935"/>
      <c r="T34" s="1927" t="s">
        <v>583</v>
      </c>
      <c r="U34" s="1928"/>
      <c r="V34" s="1928"/>
      <c r="W34" s="1928"/>
      <c r="X34" s="1928"/>
      <c r="Y34" s="1928"/>
      <c r="Z34" s="1928"/>
      <c r="AA34" s="1928"/>
      <c r="AB34" s="1928"/>
      <c r="AC34" s="1928"/>
      <c r="AD34" s="1928"/>
      <c r="AE34" s="1928"/>
      <c r="AF34" s="1928"/>
      <c r="AG34" s="1928"/>
      <c r="AH34" s="1928"/>
      <c r="AI34" s="1928"/>
      <c r="AJ34" s="1928"/>
      <c r="AK34" s="1928"/>
      <c r="AL34" s="1929"/>
      <c r="AM34" s="1930"/>
      <c r="AN34" s="1931"/>
      <c r="AO34" s="1931"/>
      <c r="AP34" s="1932"/>
      <c r="AQ34" s="845"/>
    </row>
    <row r="35" spans="1:233" ht="22.7" customHeight="1">
      <c r="A35" s="1948"/>
      <c r="B35" s="1936"/>
      <c r="C35" s="1937"/>
      <c r="D35" s="1937"/>
      <c r="E35" s="1937"/>
      <c r="F35" s="1937"/>
      <c r="G35" s="1937"/>
      <c r="H35" s="1937"/>
      <c r="I35" s="1938"/>
      <c r="J35" s="1942" t="s">
        <v>734</v>
      </c>
      <c r="K35" s="1943"/>
      <c r="L35" s="1943"/>
      <c r="M35" s="1943"/>
      <c r="N35" s="1943"/>
      <c r="O35" s="1943"/>
      <c r="P35" s="1943"/>
      <c r="Q35" s="1943"/>
      <c r="R35" s="1943"/>
      <c r="S35" s="1944"/>
      <c r="T35" s="1927" t="s">
        <v>583</v>
      </c>
      <c r="U35" s="1928"/>
      <c r="V35" s="1928"/>
      <c r="W35" s="1928"/>
      <c r="X35" s="1928"/>
      <c r="Y35" s="1928"/>
      <c r="Z35" s="1928"/>
      <c r="AA35" s="1928"/>
      <c r="AB35" s="1928"/>
      <c r="AC35" s="1928"/>
      <c r="AD35" s="1928"/>
      <c r="AE35" s="1928"/>
      <c r="AF35" s="1928"/>
      <c r="AG35" s="1928"/>
      <c r="AH35" s="1928"/>
      <c r="AI35" s="1928"/>
      <c r="AJ35" s="1928"/>
      <c r="AK35" s="1928"/>
      <c r="AL35" s="1929"/>
      <c r="AM35" s="992"/>
      <c r="AN35" s="993"/>
      <c r="AO35" s="993"/>
      <c r="AP35" s="994"/>
      <c r="AQ35" s="845"/>
    </row>
    <row r="36" spans="1:233" ht="108.75" customHeight="1">
      <c r="A36" s="1948"/>
      <c r="B36" s="1936"/>
      <c r="C36" s="1937"/>
      <c r="D36" s="1937"/>
      <c r="E36" s="1937"/>
      <c r="F36" s="1937"/>
      <c r="G36" s="1937"/>
      <c r="H36" s="1937"/>
      <c r="I36" s="1938"/>
      <c r="J36" s="1933" t="s">
        <v>629</v>
      </c>
      <c r="K36" s="1934"/>
      <c r="L36" s="1934"/>
      <c r="M36" s="1934"/>
      <c r="N36" s="1934"/>
      <c r="O36" s="1934"/>
      <c r="P36" s="1934"/>
      <c r="Q36" s="1934"/>
      <c r="R36" s="1934"/>
      <c r="S36" s="1935"/>
      <c r="T36" s="1945" t="s">
        <v>583</v>
      </c>
      <c r="U36" s="1946"/>
      <c r="V36" s="1946"/>
      <c r="W36" s="1946"/>
      <c r="X36" s="1946"/>
      <c r="Y36" s="1946"/>
      <c r="Z36" s="1946"/>
      <c r="AA36" s="1946"/>
      <c r="AB36" s="1946"/>
      <c r="AC36" s="1946"/>
      <c r="AD36" s="1946"/>
      <c r="AE36" s="1946"/>
      <c r="AF36" s="1946"/>
      <c r="AG36" s="1946"/>
      <c r="AH36" s="1946"/>
      <c r="AI36" s="1946"/>
      <c r="AJ36" s="1946"/>
      <c r="AK36" s="1946"/>
      <c r="AL36" s="1947"/>
      <c r="AM36" s="1930"/>
      <c r="AN36" s="1931"/>
      <c r="AO36" s="1931"/>
      <c r="AP36" s="1932"/>
      <c r="AQ36" s="845"/>
    </row>
    <row r="37" spans="1:233" ht="22.7" customHeight="1" thickBot="1">
      <c r="A37" s="1949"/>
      <c r="B37" s="1964"/>
      <c r="C37" s="1965"/>
      <c r="D37" s="1965"/>
      <c r="E37" s="1965"/>
      <c r="F37" s="1965"/>
      <c r="G37" s="1965"/>
      <c r="H37" s="1965"/>
      <c r="I37" s="1966"/>
      <c r="J37" s="1954" t="s">
        <v>630</v>
      </c>
      <c r="K37" s="1955"/>
      <c r="L37" s="1955"/>
      <c r="M37" s="1955"/>
      <c r="N37" s="1955"/>
      <c r="O37" s="1955"/>
      <c r="P37" s="1955"/>
      <c r="Q37" s="1955"/>
      <c r="R37" s="1955"/>
      <c r="S37" s="1956"/>
      <c r="T37" s="1957" t="s">
        <v>583</v>
      </c>
      <c r="U37" s="1958"/>
      <c r="V37" s="1958"/>
      <c r="W37" s="1958"/>
      <c r="X37" s="1958"/>
      <c r="Y37" s="1958"/>
      <c r="Z37" s="1958"/>
      <c r="AA37" s="1958"/>
      <c r="AB37" s="1958"/>
      <c r="AC37" s="1958"/>
      <c r="AD37" s="1958"/>
      <c r="AE37" s="1958"/>
      <c r="AF37" s="1958"/>
      <c r="AG37" s="1958"/>
      <c r="AH37" s="1958"/>
      <c r="AI37" s="1958"/>
      <c r="AJ37" s="1958"/>
      <c r="AK37" s="1958"/>
      <c r="AL37" s="1959"/>
      <c r="AM37" s="1960"/>
      <c r="AN37" s="1961"/>
      <c r="AO37" s="1961"/>
      <c r="AP37" s="1962"/>
      <c r="AQ37" s="845"/>
    </row>
    <row r="38" spans="1:233" ht="22.7" customHeight="1">
      <c r="A38" s="845"/>
      <c r="B38" s="848"/>
      <c r="C38" s="1963"/>
      <c r="D38" s="1963"/>
      <c r="E38" s="1963"/>
      <c r="F38" s="1963"/>
      <c r="G38" s="1963"/>
      <c r="H38" s="1963"/>
      <c r="I38" s="1963"/>
      <c r="J38" s="1963"/>
      <c r="K38" s="1963"/>
      <c r="L38" s="1963"/>
      <c r="M38" s="1963"/>
      <c r="N38" s="1963"/>
      <c r="O38" s="1963"/>
      <c r="P38" s="1963"/>
      <c r="Q38" s="1963"/>
      <c r="R38" s="1963"/>
      <c r="S38" s="1963"/>
      <c r="T38" s="1963"/>
      <c r="U38" s="1963"/>
      <c r="V38" s="1963"/>
      <c r="W38" s="1963"/>
      <c r="X38" s="1963"/>
      <c r="Y38" s="1963"/>
      <c r="Z38" s="1963"/>
      <c r="AA38" s="1963"/>
      <c r="AB38" s="1963"/>
      <c r="AC38" s="1963"/>
      <c r="AD38" s="1963"/>
      <c r="AE38" s="1963"/>
      <c r="AF38" s="1963"/>
      <c r="AG38" s="1963"/>
      <c r="AH38" s="1963"/>
      <c r="AI38" s="1963"/>
      <c r="AJ38" s="1963"/>
      <c r="AK38" s="1963"/>
      <c r="AL38" s="1963"/>
      <c r="AM38" s="1963"/>
      <c r="AN38" s="1963"/>
      <c r="AO38" s="1963"/>
      <c r="AP38" s="1963"/>
      <c r="AQ38" s="845"/>
    </row>
    <row r="39" spans="1:233" ht="27" customHeight="1">
      <c r="A39" s="849" t="s">
        <v>636</v>
      </c>
      <c r="B39" s="849"/>
      <c r="C39" s="1953" t="s">
        <v>637</v>
      </c>
      <c r="D39" s="1953"/>
      <c r="E39" s="1953"/>
      <c r="F39" s="1953"/>
      <c r="G39" s="1953"/>
      <c r="H39" s="1953"/>
      <c r="I39" s="1953"/>
      <c r="J39" s="1953"/>
      <c r="K39" s="1953"/>
      <c r="L39" s="1953"/>
      <c r="M39" s="1953"/>
      <c r="N39" s="1953"/>
      <c r="O39" s="1953"/>
      <c r="P39" s="1953"/>
      <c r="Q39" s="1953"/>
      <c r="R39" s="1953"/>
      <c r="S39" s="1953"/>
      <c r="T39" s="1953"/>
      <c r="U39" s="1953"/>
      <c r="V39" s="1953"/>
      <c r="W39" s="1953"/>
      <c r="X39" s="1953"/>
      <c r="Y39" s="1953"/>
      <c r="Z39" s="1953"/>
      <c r="AA39" s="1953"/>
      <c r="AB39" s="1953"/>
      <c r="AC39" s="1953"/>
      <c r="AD39" s="1953"/>
      <c r="AE39" s="1953"/>
      <c r="AF39" s="1953"/>
      <c r="AG39" s="1953"/>
      <c r="AH39" s="1953"/>
      <c r="AI39" s="1953"/>
      <c r="AJ39" s="1953"/>
      <c r="AK39" s="1953"/>
      <c r="AL39" s="1953"/>
      <c r="AM39" s="1953"/>
      <c r="AN39" s="1953"/>
      <c r="AO39" s="1953"/>
      <c r="AP39" s="1953"/>
      <c r="AQ39" s="850"/>
      <c r="AR39" s="851"/>
      <c r="AS39" s="851"/>
      <c r="AT39" s="851"/>
      <c r="AU39" s="851"/>
      <c r="AV39" s="851"/>
      <c r="AW39" s="851"/>
      <c r="AX39" s="851"/>
      <c r="AY39" s="85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851"/>
      <c r="CE39" s="851"/>
      <c r="CF39" s="851"/>
      <c r="CG39" s="851"/>
      <c r="CH39" s="851"/>
      <c r="CI39" s="851"/>
      <c r="CJ39" s="851"/>
      <c r="CK39" s="851"/>
      <c r="CL39" s="851"/>
      <c r="CM39" s="851"/>
      <c r="CN39" s="851"/>
      <c r="CO39" s="851"/>
      <c r="CP39" s="851"/>
      <c r="CQ39" s="851"/>
      <c r="CR39" s="851"/>
      <c r="CS39" s="851"/>
      <c r="CT39" s="851"/>
      <c r="CU39" s="851"/>
      <c r="CV39" s="851"/>
      <c r="CW39" s="851"/>
      <c r="CX39" s="851"/>
      <c r="CY39" s="851"/>
      <c r="CZ39" s="851"/>
      <c r="DA39" s="851"/>
      <c r="DB39" s="851"/>
      <c r="DC39" s="851"/>
      <c r="DD39" s="851"/>
      <c r="DE39" s="851"/>
      <c r="DF39" s="851"/>
      <c r="DG39" s="851"/>
      <c r="DH39" s="851"/>
      <c r="DI39" s="851"/>
      <c r="DJ39" s="851"/>
      <c r="DK39" s="851"/>
      <c r="DL39" s="851"/>
      <c r="DM39" s="851"/>
      <c r="DN39" s="851"/>
      <c r="DO39" s="851"/>
      <c r="DP39" s="851"/>
      <c r="DQ39" s="851"/>
      <c r="DR39" s="851"/>
      <c r="DS39" s="851"/>
      <c r="DT39" s="851"/>
      <c r="DU39" s="851"/>
      <c r="DV39" s="851"/>
      <c r="DW39" s="851"/>
      <c r="DX39" s="851"/>
      <c r="DY39" s="851"/>
      <c r="DZ39" s="851"/>
      <c r="EA39" s="851"/>
      <c r="EB39" s="851"/>
      <c r="EC39" s="851"/>
      <c r="ED39" s="851"/>
      <c r="EE39" s="851"/>
      <c r="EF39" s="851"/>
      <c r="EG39" s="851"/>
      <c r="EH39" s="851"/>
      <c r="EI39" s="851"/>
      <c r="EJ39" s="851"/>
      <c r="EK39" s="851"/>
      <c r="EL39" s="851"/>
      <c r="EM39" s="851"/>
      <c r="EN39" s="851"/>
      <c r="EO39" s="851"/>
      <c r="EP39" s="851"/>
      <c r="EQ39" s="851"/>
      <c r="ER39" s="851"/>
      <c r="ES39" s="851"/>
      <c r="ET39" s="851"/>
      <c r="EU39" s="851"/>
      <c r="EV39" s="851"/>
      <c r="EW39" s="851"/>
      <c r="EX39" s="851"/>
      <c r="EY39" s="851"/>
      <c r="EZ39" s="851"/>
      <c r="FA39" s="851"/>
      <c r="FB39" s="851"/>
      <c r="FC39" s="851"/>
      <c r="FD39" s="851"/>
      <c r="FE39" s="851"/>
      <c r="FF39" s="851"/>
      <c r="FG39" s="851"/>
      <c r="FH39" s="851"/>
      <c r="FI39" s="851"/>
      <c r="FJ39" s="851"/>
      <c r="FK39" s="851"/>
      <c r="FL39" s="851"/>
      <c r="FM39" s="851"/>
      <c r="FN39" s="851"/>
      <c r="FO39" s="851"/>
      <c r="FP39" s="851"/>
      <c r="FQ39" s="851"/>
      <c r="FR39" s="851"/>
      <c r="FS39" s="851"/>
      <c r="FT39" s="851"/>
      <c r="FU39" s="851"/>
      <c r="FV39" s="851"/>
      <c r="FW39" s="851"/>
      <c r="FX39" s="851"/>
      <c r="FY39" s="851"/>
      <c r="FZ39" s="851"/>
      <c r="GA39" s="851"/>
      <c r="GB39" s="851"/>
      <c r="GC39" s="851"/>
      <c r="GD39" s="851"/>
      <c r="GE39" s="851"/>
      <c r="GF39" s="851"/>
      <c r="GG39" s="851"/>
      <c r="GH39" s="851"/>
      <c r="GI39" s="851"/>
      <c r="GJ39" s="851"/>
      <c r="GK39" s="851"/>
      <c r="GL39" s="851"/>
      <c r="GM39" s="851"/>
      <c r="GN39" s="851"/>
      <c r="GO39" s="851"/>
      <c r="GP39" s="851"/>
      <c r="GQ39" s="851"/>
      <c r="GR39" s="851"/>
      <c r="GS39" s="851"/>
      <c r="GT39" s="851"/>
      <c r="GU39" s="851"/>
      <c r="GV39" s="851"/>
      <c r="GW39" s="851"/>
      <c r="GX39" s="851"/>
      <c r="GY39" s="851"/>
      <c r="GZ39" s="851"/>
      <c r="HA39" s="851"/>
      <c r="HB39" s="851"/>
      <c r="HC39" s="851"/>
      <c r="HD39" s="851"/>
      <c r="HE39" s="851"/>
      <c r="HF39" s="851"/>
      <c r="HG39" s="851"/>
      <c r="HH39" s="851"/>
      <c r="HI39" s="851"/>
      <c r="HJ39" s="851"/>
      <c r="HK39" s="851"/>
      <c r="HL39" s="851"/>
      <c r="HM39" s="851"/>
      <c r="HN39" s="851"/>
      <c r="HO39" s="851"/>
      <c r="HP39" s="851"/>
      <c r="HQ39" s="851"/>
      <c r="HR39" s="851"/>
      <c r="HS39" s="851"/>
      <c r="HT39" s="851"/>
      <c r="HU39" s="851"/>
      <c r="HV39" s="851"/>
      <c r="HW39" s="851"/>
      <c r="HX39" s="851"/>
      <c r="HY39" s="851"/>
    </row>
    <row r="40" spans="1:233" ht="27" customHeight="1">
      <c r="A40" s="849" t="s">
        <v>638</v>
      </c>
      <c r="B40" s="849"/>
      <c r="C40" s="1953" t="s">
        <v>639</v>
      </c>
      <c r="D40" s="1953"/>
      <c r="E40" s="1953"/>
      <c r="F40" s="1953"/>
      <c r="G40" s="1953"/>
      <c r="H40" s="1953"/>
      <c r="I40" s="1953"/>
      <c r="J40" s="1953"/>
      <c r="K40" s="1953"/>
      <c r="L40" s="1953"/>
      <c r="M40" s="1953"/>
      <c r="N40" s="1953"/>
      <c r="O40" s="1953"/>
      <c r="P40" s="1953"/>
      <c r="Q40" s="1953"/>
      <c r="R40" s="1953"/>
      <c r="S40" s="1953"/>
      <c r="T40" s="1953"/>
      <c r="U40" s="1953"/>
      <c r="V40" s="1953"/>
      <c r="W40" s="1953"/>
      <c r="X40" s="1953"/>
      <c r="Y40" s="1953"/>
      <c r="Z40" s="1953"/>
      <c r="AA40" s="1953"/>
      <c r="AB40" s="1953"/>
      <c r="AC40" s="1953"/>
      <c r="AD40" s="1953"/>
      <c r="AE40" s="1953"/>
      <c r="AF40" s="1953"/>
      <c r="AG40" s="1953"/>
      <c r="AH40" s="1953"/>
      <c r="AI40" s="1953"/>
      <c r="AJ40" s="1953"/>
      <c r="AK40" s="1953"/>
      <c r="AL40" s="1953"/>
      <c r="AM40" s="1953"/>
      <c r="AN40" s="1953"/>
      <c r="AO40" s="1953"/>
      <c r="AP40" s="1953"/>
      <c r="AQ40" s="850"/>
      <c r="AR40" s="851"/>
      <c r="AS40" s="851"/>
      <c r="AT40" s="851"/>
      <c r="AU40" s="851"/>
      <c r="AV40" s="851"/>
      <c r="AW40" s="851"/>
      <c r="AX40" s="851"/>
      <c r="AY40" s="851"/>
      <c r="AZ40" s="851"/>
      <c r="BA40" s="851"/>
      <c r="BB40" s="851"/>
      <c r="BC40" s="851"/>
      <c r="BD40" s="851"/>
      <c r="BE40" s="851"/>
      <c r="BF40" s="851"/>
      <c r="BG40" s="851"/>
      <c r="BH40" s="851"/>
      <c r="BI40" s="851"/>
      <c r="BJ40" s="851"/>
      <c r="BK40" s="851"/>
      <c r="BL40" s="851"/>
      <c r="BM40" s="851"/>
      <c r="BN40" s="851"/>
      <c r="BO40" s="851"/>
      <c r="BP40" s="851"/>
      <c r="BQ40" s="851"/>
      <c r="BR40" s="851"/>
      <c r="BS40" s="851"/>
      <c r="BT40" s="851"/>
      <c r="BU40" s="851"/>
      <c r="BV40" s="851"/>
      <c r="BW40" s="851"/>
      <c r="BX40" s="851"/>
      <c r="BY40" s="851"/>
      <c r="BZ40" s="851"/>
      <c r="CA40" s="851"/>
      <c r="CB40" s="851"/>
      <c r="CC40" s="851"/>
      <c r="CD40" s="851"/>
      <c r="CE40" s="851"/>
      <c r="CF40" s="851"/>
      <c r="CG40" s="851"/>
      <c r="CH40" s="851"/>
      <c r="CI40" s="851"/>
      <c r="CJ40" s="851"/>
      <c r="CK40" s="851"/>
      <c r="CL40" s="851"/>
      <c r="CM40" s="851"/>
      <c r="CN40" s="851"/>
      <c r="CO40" s="851"/>
      <c r="CP40" s="851"/>
      <c r="CQ40" s="851"/>
      <c r="CR40" s="851"/>
      <c r="CS40" s="851"/>
      <c r="CT40" s="851"/>
      <c r="CU40" s="851"/>
      <c r="CV40" s="851"/>
      <c r="CW40" s="851"/>
      <c r="CX40" s="851"/>
      <c r="CY40" s="851"/>
      <c r="CZ40" s="851"/>
      <c r="DA40" s="851"/>
      <c r="DB40" s="851"/>
      <c r="DC40" s="851"/>
      <c r="DD40" s="851"/>
      <c r="DE40" s="851"/>
      <c r="DF40" s="851"/>
      <c r="DG40" s="851"/>
      <c r="DH40" s="851"/>
      <c r="DI40" s="851"/>
      <c r="DJ40" s="851"/>
      <c r="DK40" s="851"/>
      <c r="DL40" s="851"/>
      <c r="DM40" s="851"/>
      <c r="DN40" s="851"/>
      <c r="DO40" s="851"/>
      <c r="DP40" s="851"/>
      <c r="DQ40" s="851"/>
      <c r="DR40" s="851"/>
      <c r="DS40" s="851"/>
      <c r="DT40" s="851"/>
      <c r="DU40" s="851"/>
      <c r="DV40" s="851"/>
      <c r="DW40" s="851"/>
      <c r="DX40" s="851"/>
      <c r="DY40" s="851"/>
      <c r="DZ40" s="851"/>
      <c r="EA40" s="851"/>
      <c r="EB40" s="851"/>
      <c r="EC40" s="851"/>
      <c r="ED40" s="851"/>
      <c r="EE40" s="851"/>
      <c r="EF40" s="851"/>
      <c r="EG40" s="851"/>
      <c r="EH40" s="851"/>
      <c r="EI40" s="851"/>
      <c r="EJ40" s="851"/>
      <c r="EK40" s="851"/>
      <c r="EL40" s="851"/>
      <c r="EM40" s="851"/>
      <c r="EN40" s="851"/>
      <c r="EO40" s="851"/>
      <c r="EP40" s="851"/>
      <c r="EQ40" s="851"/>
      <c r="ER40" s="851"/>
      <c r="ES40" s="851"/>
      <c r="ET40" s="851"/>
      <c r="EU40" s="851"/>
      <c r="EV40" s="851"/>
      <c r="EW40" s="851"/>
      <c r="EX40" s="851"/>
      <c r="EY40" s="851"/>
      <c r="EZ40" s="851"/>
      <c r="FA40" s="851"/>
      <c r="FB40" s="851"/>
      <c r="FC40" s="851"/>
      <c r="FD40" s="851"/>
      <c r="FE40" s="851"/>
      <c r="FF40" s="851"/>
      <c r="FG40" s="851"/>
      <c r="FH40" s="851"/>
      <c r="FI40" s="851"/>
      <c r="FJ40" s="851"/>
      <c r="FK40" s="851"/>
      <c r="FL40" s="851"/>
      <c r="FM40" s="851"/>
      <c r="FN40" s="851"/>
      <c r="FO40" s="851"/>
      <c r="FP40" s="851"/>
      <c r="FQ40" s="851"/>
      <c r="FR40" s="851"/>
      <c r="FS40" s="851"/>
      <c r="FT40" s="851"/>
      <c r="FU40" s="851"/>
      <c r="FV40" s="851"/>
      <c r="FW40" s="851"/>
      <c r="FX40" s="851"/>
      <c r="FY40" s="851"/>
      <c r="FZ40" s="851"/>
      <c r="GA40" s="851"/>
      <c r="GB40" s="851"/>
      <c r="GC40" s="851"/>
      <c r="GD40" s="851"/>
      <c r="GE40" s="851"/>
      <c r="GF40" s="851"/>
      <c r="GG40" s="851"/>
      <c r="GH40" s="851"/>
      <c r="GI40" s="851"/>
      <c r="GJ40" s="851"/>
      <c r="GK40" s="851"/>
      <c r="GL40" s="851"/>
      <c r="GM40" s="851"/>
      <c r="GN40" s="851"/>
      <c r="GO40" s="851"/>
      <c r="GP40" s="851"/>
      <c r="GQ40" s="851"/>
      <c r="GR40" s="851"/>
      <c r="GS40" s="851"/>
      <c r="GT40" s="851"/>
      <c r="GU40" s="851"/>
      <c r="GV40" s="851"/>
      <c r="GW40" s="851"/>
      <c r="GX40" s="851"/>
      <c r="GY40" s="851"/>
      <c r="GZ40" s="851"/>
      <c r="HA40" s="851"/>
      <c r="HB40" s="851"/>
      <c r="HC40" s="851"/>
      <c r="HD40" s="851"/>
      <c r="HE40" s="851"/>
      <c r="HF40" s="851"/>
      <c r="HG40" s="851"/>
      <c r="HH40" s="851"/>
      <c r="HI40" s="851"/>
      <c r="HJ40" s="851"/>
      <c r="HK40" s="851"/>
      <c r="HL40" s="851"/>
      <c r="HM40" s="851"/>
      <c r="HN40" s="851"/>
      <c r="HO40" s="851"/>
      <c r="HP40" s="851"/>
      <c r="HQ40" s="851"/>
      <c r="HR40" s="851"/>
      <c r="HS40" s="851"/>
      <c r="HT40" s="851"/>
      <c r="HU40" s="851"/>
      <c r="HV40" s="851"/>
      <c r="HW40" s="851"/>
      <c r="HX40" s="851"/>
      <c r="HY40" s="851"/>
    </row>
    <row r="41" spans="1:233">
      <c r="N41" s="852"/>
      <c r="O41" s="852"/>
      <c r="P41" s="852"/>
      <c r="Q41" s="852"/>
      <c r="R41" s="852"/>
      <c r="S41" s="852"/>
    </row>
    <row r="42" spans="1:233">
      <c r="N42" s="852"/>
      <c r="O42" s="852"/>
      <c r="P42" s="852"/>
      <c r="Q42" s="852"/>
      <c r="R42" s="852"/>
      <c r="S42" s="852"/>
    </row>
    <row r="43" spans="1:233">
      <c r="N43" s="852"/>
      <c r="O43" s="852"/>
      <c r="P43" s="852"/>
      <c r="Q43" s="852"/>
      <c r="R43" s="852"/>
      <c r="S43" s="852"/>
    </row>
    <row r="44" spans="1:233">
      <c r="N44" s="852"/>
      <c r="O44" s="852"/>
      <c r="P44" s="852"/>
      <c r="Q44" s="852"/>
      <c r="R44" s="852"/>
      <c r="S44" s="852"/>
    </row>
    <row r="45" spans="1:233">
      <c r="N45" s="852"/>
      <c r="O45" s="852"/>
      <c r="P45" s="852"/>
      <c r="Q45" s="852"/>
      <c r="R45" s="852"/>
      <c r="S45" s="852"/>
    </row>
    <row r="46" spans="1:233">
      <c r="N46" s="852"/>
      <c r="O46" s="852"/>
      <c r="P46" s="852"/>
      <c r="Q46" s="852"/>
      <c r="R46" s="852"/>
      <c r="S46" s="852"/>
    </row>
    <row r="47" spans="1:233">
      <c r="N47" s="852"/>
      <c r="O47" s="852"/>
      <c r="P47" s="852"/>
      <c r="Q47" s="852"/>
      <c r="R47" s="852"/>
      <c r="S47" s="852"/>
    </row>
    <row r="48" spans="1:233">
      <c r="N48" s="852"/>
      <c r="O48" s="852"/>
      <c r="P48" s="852"/>
      <c r="Q48" s="852"/>
      <c r="R48" s="852"/>
      <c r="S48" s="852"/>
    </row>
    <row r="49" spans="14:19">
      <c r="N49" s="852"/>
      <c r="O49" s="852"/>
      <c r="P49" s="852"/>
      <c r="Q49" s="852"/>
      <c r="R49" s="852"/>
      <c r="S49" s="852"/>
    </row>
    <row r="50" spans="14:19">
      <c r="N50" s="852"/>
      <c r="O50" s="852"/>
      <c r="P50" s="852"/>
      <c r="Q50" s="852"/>
      <c r="R50" s="852"/>
      <c r="S50" s="852"/>
    </row>
    <row r="51" spans="14:19">
      <c r="N51" s="852"/>
      <c r="O51" s="852"/>
      <c r="P51" s="852"/>
      <c r="Q51" s="852"/>
      <c r="R51" s="852"/>
      <c r="S51" s="852"/>
    </row>
    <row r="52" spans="14:19">
      <c r="N52" s="852"/>
      <c r="O52" s="852"/>
      <c r="P52" s="852"/>
      <c r="Q52" s="852"/>
      <c r="R52" s="852"/>
      <c r="S52" s="852"/>
    </row>
    <row r="53" spans="14:19">
      <c r="N53" s="852"/>
      <c r="O53" s="852"/>
      <c r="P53" s="852"/>
      <c r="Q53" s="852"/>
      <c r="R53" s="852"/>
      <c r="S53" s="852"/>
    </row>
  </sheetData>
  <sheetProtection selectLockedCells="1"/>
  <mergeCells count="106">
    <mergeCell ref="T7:AL7"/>
    <mergeCell ref="T12:AL12"/>
    <mergeCell ref="T17:AL17"/>
    <mergeCell ref="T26:AL26"/>
    <mergeCell ref="T35:AL35"/>
    <mergeCell ref="J7:S7"/>
    <mergeCell ref="J12:S12"/>
    <mergeCell ref="J17:S17"/>
    <mergeCell ref="J22:S22"/>
    <mergeCell ref="J26:S26"/>
    <mergeCell ref="A1:AQ1"/>
    <mergeCell ref="A3:I4"/>
    <mergeCell ref="J3:AL4"/>
    <mergeCell ref="AM4:AP4"/>
    <mergeCell ref="A5:A27"/>
    <mergeCell ref="B5:I9"/>
    <mergeCell ref="J5:S5"/>
    <mergeCell ref="T5:AL5"/>
    <mergeCell ref="AM5:AP5"/>
    <mergeCell ref="J6:S6"/>
    <mergeCell ref="AM11:AP11"/>
    <mergeCell ref="J13:S13"/>
    <mergeCell ref="T13:AL13"/>
    <mergeCell ref="AM13:AP13"/>
    <mergeCell ref="T6:AL6"/>
    <mergeCell ref="AM6:AP6"/>
    <mergeCell ref="J8:S8"/>
    <mergeCell ref="T8:AL8"/>
    <mergeCell ref="AM8:AP8"/>
    <mergeCell ref="J9:S9"/>
    <mergeCell ref="T9:AL9"/>
    <mergeCell ref="AM9:AP9"/>
    <mergeCell ref="J14:S14"/>
    <mergeCell ref="T14:AL14"/>
    <mergeCell ref="AM14:AP14"/>
    <mergeCell ref="B15:I19"/>
    <mergeCell ref="J15:S15"/>
    <mergeCell ref="T15:AL15"/>
    <mergeCell ref="AM15:AP15"/>
    <mergeCell ref="J16:S16"/>
    <mergeCell ref="T16:AL16"/>
    <mergeCell ref="AM16:AP16"/>
    <mergeCell ref="B10:I14"/>
    <mergeCell ref="J10:S10"/>
    <mergeCell ref="T10:AL10"/>
    <mergeCell ref="AM10:AP10"/>
    <mergeCell ref="J11:S11"/>
    <mergeCell ref="T11:AL11"/>
    <mergeCell ref="J18:S18"/>
    <mergeCell ref="T18:AL18"/>
    <mergeCell ref="AM18:AP18"/>
    <mergeCell ref="J19:S19"/>
    <mergeCell ref="T19:AL19"/>
    <mergeCell ref="AM19:AP19"/>
    <mergeCell ref="B20:I23"/>
    <mergeCell ref="J20:S20"/>
    <mergeCell ref="T20:AL20"/>
    <mergeCell ref="AM20:AP20"/>
    <mergeCell ref="J21:S21"/>
    <mergeCell ref="T21:AL21"/>
    <mergeCell ref="AM21:AP21"/>
    <mergeCell ref="J23:S23"/>
    <mergeCell ref="T23:AL23"/>
    <mergeCell ref="AM23:AP23"/>
    <mergeCell ref="B24:I27"/>
    <mergeCell ref="J24:S24"/>
    <mergeCell ref="T24:AL24"/>
    <mergeCell ref="AM24:AP24"/>
    <mergeCell ref="J25:S25"/>
    <mergeCell ref="T25:AL25"/>
    <mergeCell ref="AM25:AP25"/>
    <mergeCell ref="J27:S27"/>
    <mergeCell ref="T27:AL27"/>
    <mergeCell ref="AM27:AP27"/>
    <mergeCell ref="A28:A37"/>
    <mergeCell ref="B28:I32"/>
    <mergeCell ref="J28:S28"/>
    <mergeCell ref="T28:AL28"/>
    <mergeCell ref="AM28:AP28"/>
    <mergeCell ref="J29:S29"/>
    <mergeCell ref="T29:AL29"/>
    <mergeCell ref="AM29:AP29"/>
    <mergeCell ref="J31:S31"/>
    <mergeCell ref="T31:AL31"/>
    <mergeCell ref="AM31:AP31"/>
    <mergeCell ref="J32:S32"/>
    <mergeCell ref="T32:AL32"/>
    <mergeCell ref="AM32:AP32"/>
    <mergeCell ref="B33:I37"/>
    <mergeCell ref="J33:S33"/>
    <mergeCell ref="T33:AL33"/>
    <mergeCell ref="AM33:AP33"/>
    <mergeCell ref="J34:S34"/>
    <mergeCell ref="T34:AL34"/>
    <mergeCell ref="J30:S30"/>
    <mergeCell ref="J35:S35"/>
    <mergeCell ref="C38:AP38"/>
    <mergeCell ref="C39:AP39"/>
    <mergeCell ref="C40:AP40"/>
    <mergeCell ref="AM34:AP34"/>
    <mergeCell ref="J36:S36"/>
    <mergeCell ref="T36:AL36"/>
    <mergeCell ref="AM36:AP36"/>
    <mergeCell ref="J37:S37"/>
    <mergeCell ref="T37:AL37"/>
    <mergeCell ref="AM37:AP37"/>
  </mergeCells>
  <phoneticPr fontId="9"/>
  <dataValidations count="3">
    <dataValidation type="list" allowBlank="1" showInputMessage="1" showErrorMessage="1" sqref="T24:AL26 T5:AL7 T10:AL12 T20:AL22 T15:AL17 T28:AL30 T33:AL35">
      <formula1>"　,１．なし,２．あり"</formula1>
    </dataValidation>
    <dataValidation type="list" allowBlank="1" showInputMessage="1" showErrorMessage="1" sqref="T8:AL8 T13:AL13 T18:AL18 T23:AL23 T27:AL27 T31:AL31 T36:AL36">
      <formula1>"　,１．Ⅲ（キャリアパス要件（Ⅰ又はⅡ）及び職場環境等要件のいずれも満たす）,２．Ⅴ（キャリアパス要件及び職場環境等要件のいずれも満たさない）,３．Ⅳ（キャリアパス要件を満たさない）,４．Ⅳ（職場環境等要件を満たさない）,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T9:AL9 T14:AL14 T19:AL19 T32:AL32 T37:AL37">
      <formula1>"　,１．Ⅰ,２．Ⅱ"</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65"/>
  <sheetViews>
    <sheetView view="pageBreakPreview" topLeftCell="A7" zoomScale="120" zoomScaleNormal="120" zoomScaleSheetLayoutView="120" workbookViewId="0">
      <selection activeCell="M27" sqref="M27:S27"/>
    </sheetView>
  </sheetViews>
  <sheetFormatPr defaultColWidth="9" defaultRowHeight="13.5"/>
  <cols>
    <col min="1" max="1" width="2.5" style="541" customWidth="1"/>
    <col min="2" max="6" width="2.75" style="541" customWidth="1"/>
    <col min="7" max="35" width="2.5" style="541" customWidth="1"/>
    <col min="36" max="36" width="2.5" style="546" customWidth="1"/>
    <col min="37" max="37" width="4.125" style="541" customWidth="1"/>
    <col min="38" max="43" width="9.25" style="541" customWidth="1"/>
    <col min="44" max="44" width="9.75" style="541" bestFit="1" customWidth="1"/>
    <col min="45" max="16384" width="9" style="541"/>
  </cols>
  <sheetData>
    <row r="1" spans="1:46" ht="14.25" customHeight="1">
      <c r="A1" s="853" t="s">
        <v>640</v>
      </c>
      <c r="B1" s="854"/>
      <c r="C1" s="854"/>
      <c r="D1" s="854"/>
      <c r="E1" s="854"/>
      <c r="F1" s="854"/>
      <c r="G1" s="854"/>
      <c r="H1" s="854"/>
      <c r="I1" s="854"/>
      <c r="J1" s="854"/>
      <c r="K1" s="854"/>
      <c r="L1" s="854"/>
      <c r="M1" s="854"/>
      <c r="N1" s="854"/>
      <c r="O1" s="854"/>
      <c r="P1" s="854"/>
      <c r="Q1" s="854"/>
      <c r="R1" s="854"/>
      <c r="S1" s="854"/>
      <c r="T1" s="854"/>
      <c r="U1" s="854"/>
      <c r="V1" s="854"/>
      <c r="W1" s="855" t="s">
        <v>76</v>
      </c>
      <c r="X1" s="855"/>
      <c r="Y1" s="855"/>
      <c r="Z1" s="2145" t="str">
        <f>IF(基本情報入力シート!R11="","",基本情報入力シート!R11)</f>
        <v/>
      </c>
      <c r="AA1" s="2101"/>
      <c r="AB1" s="2101"/>
      <c r="AC1" s="2101"/>
      <c r="AD1" s="2101"/>
      <c r="AE1" s="2101"/>
      <c r="AF1" s="2101"/>
      <c r="AG1" s="2101"/>
      <c r="AH1" s="2101"/>
      <c r="AI1" s="2101"/>
      <c r="AJ1" s="2117"/>
    </row>
    <row r="2" spans="1:46" ht="8.25" customHeight="1">
      <c r="A2" s="854"/>
      <c r="B2" s="854"/>
      <c r="C2" s="854"/>
      <c r="D2" s="854"/>
      <c r="E2" s="854"/>
      <c r="F2" s="854"/>
      <c r="G2" s="854"/>
      <c r="H2" s="854"/>
      <c r="I2" s="854"/>
      <c r="J2" s="854"/>
      <c r="K2" s="854"/>
      <c r="L2" s="854"/>
      <c r="M2" s="854"/>
      <c r="N2" s="854"/>
      <c r="O2" s="854"/>
      <c r="P2" s="854"/>
      <c r="Q2" s="854"/>
      <c r="R2" s="854"/>
      <c r="S2" s="854"/>
      <c r="T2" s="854"/>
      <c r="U2" s="854"/>
      <c r="V2" s="854"/>
      <c r="W2" s="854"/>
      <c r="X2" s="854"/>
      <c r="Y2" s="856"/>
      <c r="Z2" s="856"/>
      <c r="AA2" s="856"/>
      <c r="AB2" s="856"/>
      <c r="AC2" s="856"/>
      <c r="AD2" s="856"/>
      <c r="AE2" s="856"/>
      <c r="AF2" s="856"/>
      <c r="AG2" s="856"/>
      <c r="AH2" s="856"/>
      <c r="AI2" s="856"/>
      <c r="AJ2" s="542"/>
    </row>
    <row r="3" spans="1:46" ht="3" hidden="1" customHeight="1">
      <c r="A3" s="853"/>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542"/>
    </row>
    <row r="4" spans="1:46" ht="16.5" customHeight="1">
      <c r="A4" s="2146" t="s">
        <v>641</v>
      </c>
      <c r="B4" s="2146"/>
      <c r="C4" s="2146"/>
      <c r="D4" s="2146"/>
      <c r="E4" s="2146"/>
      <c r="F4" s="2146"/>
      <c r="G4" s="2146"/>
      <c r="H4" s="2146"/>
      <c r="I4" s="2146"/>
      <c r="J4" s="2146"/>
      <c r="K4" s="2146"/>
      <c r="L4" s="2146"/>
      <c r="M4" s="2146"/>
      <c r="N4" s="2146"/>
      <c r="O4" s="2146"/>
      <c r="P4" s="2146"/>
      <c r="Q4" s="2146"/>
      <c r="R4" s="2146"/>
      <c r="S4" s="2146"/>
      <c r="T4" s="2146"/>
      <c r="U4" s="2146"/>
      <c r="V4" s="2146"/>
      <c r="W4" s="2146"/>
      <c r="X4" s="2146"/>
      <c r="Y4" s="2146"/>
      <c r="Z4" s="2146"/>
      <c r="AA4" s="2146"/>
      <c r="AB4" s="2146"/>
      <c r="AC4" s="2146"/>
      <c r="AD4" s="2146"/>
      <c r="AE4" s="2146"/>
      <c r="AF4" s="2146"/>
      <c r="AG4" s="2146"/>
      <c r="AH4" s="2146"/>
      <c r="AI4" s="2146"/>
      <c r="AJ4" s="2146"/>
    </row>
    <row r="5" spans="1:46" ht="6" customHeight="1">
      <c r="A5" s="854"/>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542"/>
    </row>
    <row r="6" spans="1:46" ht="15" customHeight="1">
      <c r="A6" s="857" t="s">
        <v>642</v>
      </c>
      <c r="B6" s="854"/>
      <c r="C6" s="854"/>
      <c r="D6" s="854"/>
      <c r="E6" s="854"/>
      <c r="F6" s="854"/>
      <c r="G6" s="854"/>
      <c r="H6" s="854"/>
      <c r="I6" s="854"/>
      <c r="J6" s="854"/>
      <c r="K6" s="854"/>
      <c r="L6" s="854"/>
      <c r="M6" s="854"/>
      <c r="N6" s="854"/>
      <c r="O6" s="854"/>
      <c r="P6" s="854"/>
      <c r="Q6" s="854"/>
      <c r="R6" s="856"/>
      <c r="S6" s="856"/>
      <c r="T6" s="856"/>
      <c r="U6" s="856"/>
      <c r="V6" s="856"/>
      <c r="W6" s="856"/>
      <c r="X6" s="856"/>
      <c r="Y6" s="856"/>
      <c r="Z6" s="856"/>
      <c r="AA6" s="858"/>
      <c r="AB6" s="858"/>
      <c r="AC6" s="859"/>
      <c r="AD6" s="859"/>
      <c r="AE6" s="859"/>
      <c r="AF6" s="859"/>
      <c r="AG6" s="859"/>
      <c r="AH6" s="859"/>
      <c r="AI6" s="859"/>
      <c r="AJ6" s="860"/>
    </row>
    <row r="7" spans="1:46" ht="2.25" customHeight="1">
      <c r="A7" s="854"/>
      <c r="B7" s="854"/>
      <c r="C7" s="854"/>
      <c r="D7" s="854"/>
      <c r="E7" s="854"/>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c r="AI7" s="854"/>
      <c r="AJ7" s="542"/>
    </row>
    <row r="8" spans="1:46" s="543" customFormat="1" ht="12">
      <c r="A8" s="2147" t="s">
        <v>115</v>
      </c>
      <c r="B8" s="2122"/>
      <c r="C8" s="2122"/>
      <c r="D8" s="2122"/>
      <c r="E8" s="2122"/>
      <c r="F8" s="2123"/>
      <c r="G8" s="1222" t="str">
        <f>IF(基本情報入力シート!M15="","",基本情報入力シート!M15)</f>
        <v/>
      </c>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2"/>
      <c r="AF8" s="1222"/>
      <c r="AG8" s="1222"/>
      <c r="AH8" s="1222"/>
      <c r="AI8" s="1222"/>
      <c r="AJ8" s="1223"/>
    </row>
    <row r="9" spans="1:46" s="543" customFormat="1" ht="25.5" customHeight="1">
      <c r="A9" s="2148" t="s">
        <v>6</v>
      </c>
      <c r="B9" s="2149"/>
      <c r="C9" s="2149"/>
      <c r="D9" s="2149"/>
      <c r="E9" s="2149"/>
      <c r="F9" s="2150"/>
      <c r="G9" s="2151" t="str">
        <f>IF(基本情報入力シート!M16="","",基本情報入力シート!M16)</f>
        <v/>
      </c>
      <c r="H9" s="2152"/>
      <c r="I9" s="2152"/>
      <c r="J9" s="2152"/>
      <c r="K9" s="2152"/>
      <c r="L9" s="2152"/>
      <c r="M9" s="2152"/>
      <c r="N9" s="2152"/>
      <c r="O9" s="2152"/>
      <c r="P9" s="2152"/>
      <c r="Q9" s="2152"/>
      <c r="R9" s="2152"/>
      <c r="S9" s="2152"/>
      <c r="T9" s="2152"/>
      <c r="U9" s="2152"/>
      <c r="V9" s="2152"/>
      <c r="W9" s="2152"/>
      <c r="X9" s="2152"/>
      <c r="Y9" s="2152"/>
      <c r="Z9" s="2152"/>
      <c r="AA9" s="2152"/>
      <c r="AB9" s="2152"/>
      <c r="AC9" s="2152"/>
      <c r="AD9" s="2152"/>
      <c r="AE9" s="2152"/>
      <c r="AF9" s="2152"/>
      <c r="AG9" s="2152"/>
      <c r="AH9" s="2152"/>
      <c r="AI9" s="2152"/>
      <c r="AJ9" s="2153"/>
    </row>
    <row r="10" spans="1:46" s="543" customFormat="1" ht="12.75" customHeight="1">
      <c r="A10" s="2138" t="s">
        <v>118</v>
      </c>
      <c r="B10" s="2139"/>
      <c r="C10" s="2139"/>
      <c r="D10" s="2139"/>
      <c r="E10" s="2139"/>
      <c r="F10" s="2140"/>
      <c r="G10" s="861" t="s">
        <v>643</v>
      </c>
      <c r="H10" s="2141" t="str">
        <f>IF(基本情報入力シート!AD17="","",基本情報入力シート!AD17)</f>
        <v>－</v>
      </c>
      <c r="I10" s="2141"/>
      <c r="J10" s="2141"/>
      <c r="K10" s="2141"/>
      <c r="L10" s="2141"/>
      <c r="M10" s="862"/>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4"/>
    </row>
    <row r="11" spans="1:46" s="543" customFormat="1" ht="16.5" customHeight="1">
      <c r="A11" s="2134"/>
      <c r="B11" s="2135"/>
      <c r="C11" s="2135"/>
      <c r="D11" s="2135"/>
      <c r="E11" s="2135"/>
      <c r="F11" s="2136"/>
      <c r="G11" s="1234" t="str">
        <f>IF(基本情報入力シート!M18="","",基本情報入力シート!M18)</f>
        <v/>
      </c>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6"/>
    </row>
    <row r="12" spans="1:46" s="543" customFormat="1" ht="16.5" customHeight="1">
      <c r="A12" s="2134"/>
      <c r="B12" s="2135"/>
      <c r="C12" s="2135"/>
      <c r="D12" s="2135"/>
      <c r="E12" s="2135"/>
      <c r="F12" s="2136"/>
      <c r="G12" s="1237" t="str">
        <f>IF(基本情報入力シート!M19="","",基本情報入力シート!M19)</f>
        <v/>
      </c>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3"/>
    </row>
    <row r="13" spans="1:46" s="543" customFormat="1" ht="12">
      <c r="A13" s="2142" t="s">
        <v>115</v>
      </c>
      <c r="B13" s="2143"/>
      <c r="C13" s="2143"/>
      <c r="D13" s="2143"/>
      <c r="E13" s="2143"/>
      <c r="F13" s="2144"/>
      <c r="G13" s="1230" t="str">
        <f>IF(基本情報入力シート!M22="","",基本情報入力シート!M22)</f>
        <v/>
      </c>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1"/>
    </row>
    <row r="14" spans="1:46" s="543" customFormat="1" ht="25.5" customHeight="1">
      <c r="A14" s="2134" t="s">
        <v>113</v>
      </c>
      <c r="B14" s="2135"/>
      <c r="C14" s="2135"/>
      <c r="D14" s="2135"/>
      <c r="E14" s="2135"/>
      <c r="F14" s="2136"/>
      <c r="G14" s="1232" t="str">
        <f>IF(基本情報入力シート!M23="","",基本情報入力シート!M23)</f>
        <v/>
      </c>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3"/>
    </row>
    <row r="15" spans="1:46" s="543" customFormat="1" ht="15" customHeight="1">
      <c r="A15" s="2137" t="s">
        <v>117</v>
      </c>
      <c r="B15" s="2137"/>
      <c r="C15" s="2137"/>
      <c r="D15" s="2137"/>
      <c r="E15" s="2137"/>
      <c r="F15" s="2137"/>
      <c r="G15" s="2117" t="s">
        <v>0</v>
      </c>
      <c r="H15" s="2118"/>
      <c r="I15" s="2118"/>
      <c r="J15" s="2118"/>
      <c r="K15" s="1228" t="str">
        <f>IF(基本情報入力シート!M24="","",基本情報入力シート!M24)</f>
        <v/>
      </c>
      <c r="L15" s="1228"/>
      <c r="M15" s="1228"/>
      <c r="N15" s="1228"/>
      <c r="O15" s="1228"/>
      <c r="P15" s="2118" t="s">
        <v>1</v>
      </c>
      <c r="Q15" s="2118"/>
      <c r="R15" s="2118"/>
      <c r="S15" s="2118"/>
      <c r="T15" s="1228" t="str">
        <f>IF(基本情報入力シート!M25="","",基本情報入力シート!M25)</f>
        <v/>
      </c>
      <c r="U15" s="1228"/>
      <c r="V15" s="1228"/>
      <c r="W15" s="1228"/>
      <c r="X15" s="1228"/>
      <c r="Y15" s="2118" t="s">
        <v>116</v>
      </c>
      <c r="Z15" s="2118"/>
      <c r="AA15" s="2118"/>
      <c r="AB15" s="2118"/>
      <c r="AC15" s="1229" t="str">
        <f>IF(基本情報入力シート!M26="","",基本情報入力シート!M26)</f>
        <v/>
      </c>
      <c r="AD15" s="1229"/>
      <c r="AE15" s="1229"/>
      <c r="AF15" s="1229"/>
      <c r="AG15" s="1229"/>
      <c r="AH15" s="1229"/>
      <c r="AI15" s="1229"/>
      <c r="AJ15" s="1229"/>
      <c r="AK15" s="545"/>
      <c r="AT15" s="865"/>
    </row>
    <row r="16" spans="1:46" s="543" customFormat="1" ht="8.25" customHeight="1">
      <c r="A16" s="866"/>
      <c r="B16" s="866"/>
      <c r="C16" s="866"/>
      <c r="D16" s="866"/>
      <c r="E16" s="866"/>
      <c r="F16" s="866"/>
      <c r="G16" s="866"/>
      <c r="H16" s="866"/>
      <c r="I16" s="866"/>
      <c r="J16" s="866"/>
      <c r="K16" s="866"/>
      <c r="L16" s="866"/>
      <c r="M16" s="866"/>
      <c r="N16" s="866"/>
      <c r="O16" s="866"/>
      <c r="P16" s="866"/>
      <c r="Q16" s="866"/>
      <c r="R16" s="866"/>
      <c r="S16" s="866"/>
      <c r="T16" s="866"/>
      <c r="U16" s="866"/>
      <c r="V16" s="866"/>
      <c r="W16" s="866"/>
      <c r="X16" s="866"/>
      <c r="Y16" s="866"/>
      <c r="Z16" s="866"/>
      <c r="AA16" s="866"/>
      <c r="AB16" s="866"/>
      <c r="AC16" s="866"/>
      <c r="AD16" s="866"/>
      <c r="AE16" s="866"/>
      <c r="AF16" s="866"/>
      <c r="AG16" s="866"/>
      <c r="AH16" s="866"/>
      <c r="AI16" s="866"/>
      <c r="AJ16" s="867"/>
      <c r="AK16" s="545"/>
      <c r="AT16" s="865"/>
    </row>
    <row r="17" spans="1:46" ht="15" customHeight="1">
      <c r="A17" s="868" t="s">
        <v>644</v>
      </c>
      <c r="B17" s="854"/>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69"/>
      <c r="AD17" s="869"/>
      <c r="AE17" s="869"/>
      <c r="AF17" s="869"/>
      <c r="AG17" s="869"/>
      <c r="AH17" s="869"/>
      <c r="AI17" s="869"/>
      <c r="AJ17" s="542"/>
      <c r="AK17" s="546"/>
      <c r="AT17" s="547"/>
    </row>
    <row r="18" spans="1:46" ht="24" customHeight="1">
      <c r="A18" s="870"/>
      <c r="B18" s="2124" t="s">
        <v>645</v>
      </c>
      <c r="C18" s="2125"/>
      <c r="D18" s="2125"/>
      <c r="E18" s="2125"/>
      <c r="F18" s="2125"/>
      <c r="G18" s="2125"/>
      <c r="H18" s="2125"/>
      <c r="I18" s="2125"/>
      <c r="J18" s="2125"/>
      <c r="K18" s="2125"/>
      <c r="L18" s="2125"/>
      <c r="M18" s="2125"/>
      <c r="N18" s="2125"/>
      <c r="O18" s="2125"/>
      <c r="P18" s="2125"/>
      <c r="Q18" s="2125"/>
      <c r="R18" s="2125"/>
      <c r="S18" s="2125"/>
      <c r="T18" s="2125"/>
      <c r="U18" s="2125"/>
      <c r="V18" s="2125"/>
      <c r="W18" s="2125"/>
      <c r="X18" s="2125"/>
      <c r="Y18" s="2125"/>
      <c r="Z18" s="2125"/>
      <c r="AA18" s="2125"/>
      <c r="AB18" s="2125"/>
      <c r="AC18" s="2125"/>
      <c r="AD18" s="2125"/>
      <c r="AE18" s="2125"/>
      <c r="AF18" s="2125"/>
      <c r="AG18" s="2125"/>
      <c r="AH18" s="2125"/>
      <c r="AI18" s="2125"/>
      <c r="AJ18" s="542"/>
      <c r="AK18" s="546"/>
      <c r="AT18" s="547"/>
    </row>
    <row r="19" spans="1:46" ht="36.75" customHeight="1">
      <c r="A19" s="868"/>
      <c r="B19" s="2124" t="s">
        <v>646</v>
      </c>
      <c r="C19" s="2124"/>
      <c r="D19" s="2124"/>
      <c r="E19" s="2124"/>
      <c r="F19" s="2124"/>
      <c r="G19" s="2124"/>
      <c r="H19" s="2124"/>
      <c r="I19" s="2124"/>
      <c r="J19" s="2124"/>
      <c r="K19" s="2124"/>
      <c r="L19" s="2124"/>
      <c r="M19" s="2124"/>
      <c r="N19" s="2124"/>
      <c r="O19" s="2124"/>
      <c r="P19" s="2124"/>
      <c r="Q19" s="2124"/>
      <c r="R19" s="2124"/>
      <c r="S19" s="2124"/>
      <c r="T19" s="2124"/>
      <c r="U19" s="2124"/>
      <c r="V19" s="2124"/>
      <c r="W19" s="2124"/>
      <c r="X19" s="2124"/>
      <c r="Y19" s="2124"/>
      <c r="Z19" s="2124"/>
      <c r="AA19" s="2124"/>
      <c r="AB19" s="2124"/>
      <c r="AC19" s="2124"/>
      <c r="AD19" s="2124"/>
      <c r="AE19" s="2124"/>
      <c r="AF19" s="2124"/>
      <c r="AG19" s="2124"/>
      <c r="AH19" s="2124"/>
      <c r="AI19" s="2124"/>
      <c r="AJ19" s="542"/>
      <c r="AK19" s="546"/>
      <c r="AT19" s="547"/>
    </row>
    <row r="20" spans="1:46" ht="8.25" customHeight="1" thickBot="1">
      <c r="A20" s="854"/>
      <c r="B20" s="871"/>
      <c r="C20" s="869"/>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69"/>
      <c r="AI20" s="869"/>
      <c r="AJ20" s="2126" t="s">
        <v>647</v>
      </c>
      <c r="AK20" s="546"/>
      <c r="AT20" s="547"/>
    </row>
    <row r="21" spans="1:46" ht="19.5" customHeight="1" thickBot="1">
      <c r="A21" s="2128" t="s">
        <v>648</v>
      </c>
      <c r="B21" s="2098"/>
      <c r="C21" s="2098"/>
      <c r="D21" s="2098"/>
      <c r="E21" s="2098"/>
      <c r="F21" s="2098"/>
      <c r="G21" s="2098"/>
      <c r="H21" s="2098"/>
      <c r="I21" s="2098"/>
      <c r="J21" s="2098"/>
      <c r="K21" s="2098"/>
      <c r="L21" s="2098"/>
      <c r="M21" s="2098"/>
      <c r="N21" s="2098"/>
      <c r="O21" s="2098"/>
      <c r="P21" s="2098"/>
      <c r="Q21" s="2098"/>
      <c r="R21" s="2098"/>
      <c r="S21" s="2098"/>
      <c r="T21" s="2098"/>
      <c r="U21" s="2098"/>
      <c r="V21" s="2098"/>
      <c r="W21" s="2098"/>
      <c r="X21" s="2098"/>
      <c r="Y21" s="2098"/>
      <c r="Z21" s="2129" t="str">
        <f>IF('（参考）交付金様式2-２'!P5=0,"",'（参考）交付金様式2-２'!P5)</f>
        <v/>
      </c>
      <c r="AA21" s="2130"/>
      <c r="AB21" s="2130"/>
      <c r="AC21" s="2130"/>
      <c r="AD21" s="2130"/>
      <c r="AE21" s="2130"/>
      <c r="AF21" s="2131"/>
      <c r="AG21" s="2132" t="s">
        <v>2</v>
      </c>
      <c r="AH21" s="2133"/>
      <c r="AI21" s="545"/>
      <c r="AJ21" s="2127"/>
      <c r="AR21" s="547"/>
    </row>
    <row r="22" spans="1:46" ht="19.5" customHeight="1" thickBot="1">
      <c r="A22" s="2112" t="s">
        <v>649</v>
      </c>
      <c r="B22" s="2113"/>
      <c r="C22" s="2113"/>
      <c r="D22" s="2113"/>
      <c r="E22" s="2113"/>
      <c r="F22" s="2113"/>
      <c r="G22" s="2113"/>
      <c r="H22" s="2113"/>
      <c r="I22" s="2113"/>
      <c r="J22" s="2113"/>
      <c r="K22" s="2113"/>
      <c r="L22" s="2113"/>
      <c r="M22" s="2113"/>
      <c r="N22" s="2113"/>
      <c r="O22" s="2113"/>
      <c r="P22" s="2113"/>
      <c r="Q22" s="2113"/>
      <c r="R22" s="2113"/>
      <c r="S22" s="2113"/>
      <c r="T22" s="2113"/>
      <c r="U22" s="2113"/>
      <c r="V22" s="2113"/>
      <c r="W22" s="2113"/>
      <c r="X22" s="2113"/>
      <c r="Y22" s="2113"/>
      <c r="Z22" s="2114" t="str">
        <f>IF((Z23-Z24)=0,"",(Z23-Z24))</f>
        <v/>
      </c>
      <c r="AA22" s="2115"/>
      <c r="AB22" s="2115"/>
      <c r="AC22" s="2115"/>
      <c r="AD22" s="2115"/>
      <c r="AE22" s="2115"/>
      <c r="AF22" s="2116"/>
      <c r="AG22" s="2117" t="s">
        <v>2</v>
      </c>
      <c r="AH22" s="2118"/>
      <c r="AI22" s="546" t="s">
        <v>650</v>
      </c>
      <c r="AJ22" s="872" t="str">
        <f>IF(Z22="","",IF(Z21="","",IF(Z22&gt;Z21,"○","☓")))</f>
        <v/>
      </c>
      <c r="AK22" s="873" t="s">
        <v>651</v>
      </c>
      <c r="AL22" s="874"/>
      <c r="AM22" s="874"/>
      <c r="AN22" s="874"/>
      <c r="AO22" s="874"/>
      <c r="AP22" s="874"/>
      <c r="AQ22" s="874"/>
      <c r="AR22" s="875"/>
    </row>
    <row r="23" spans="1:46" ht="23.25" customHeight="1">
      <c r="A23" s="876"/>
      <c r="B23" s="2119" t="s">
        <v>652</v>
      </c>
      <c r="C23" s="2120"/>
      <c r="D23" s="2120"/>
      <c r="E23" s="2120"/>
      <c r="F23" s="2120"/>
      <c r="G23" s="2120"/>
      <c r="H23" s="2120"/>
      <c r="I23" s="2120"/>
      <c r="J23" s="2120"/>
      <c r="K23" s="2120"/>
      <c r="L23" s="2120"/>
      <c r="M23" s="2120"/>
      <c r="N23" s="2120"/>
      <c r="O23" s="2120"/>
      <c r="P23" s="2120"/>
      <c r="Q23" s="2120"/>
      <c r="R23" s="2120"/>
      <c r="S23" s="2120"/>
      <c r="T23" s="2120"/>
      <c r="U23" s="2120"/>
      <c r="V23" s="2120"/>
      <c r="W23" s="2120"/>
      <c r="X23" s="2120"/>
      <c r="Y23" s="2120"/>
      <c r="Z23" s="2121"/>
      <c r="AA23" s="2121"/>
      <c r="AB23" s="2121"/>
      <c r="AC23" s="2121"/>
      <c r="AD23" s="2121"/>
      <c r="AE23" s="2121"/>
      <c r="AF23" s="2121"/>
      <c r="AG23" s="2122" t="s">
        <v>2</v>
      </c>
      <c r="AH23" s="2123"/>
      <c r="AI23" s="546"/>
      <c r="AJ23" s="541"/>
      <c r="AR23" s="547"/>
    </row>
    <row r="24" spans="1:46" ht="19.5" customHeight="1">
      <c r="A24" s="877"/>
      <c r="B24" s="2107" t="s">
        <v>653</v>
      </c>
      <c r="C24" s="2108"/>
      <c r="D24" s="2108"/>
      <c r="E24" s="2108"/>
      <c r="F24" s="2108"/>
      <c r="G24" s="2108"/>
      <c r="H24" s="2108"/>
      <c r="I24" s="2108"/>
      <c r="J24" s="2108"/>
      <c r="K24" s="2108"/>
      <c r="L24" s="2108"/>
      <c r="M24" s="2108"/>
      <c r="N24" s="2108"/>
      <c r="O24" s="2108"/>
      <c r="P24" s="2108"/>
      <c r="Q24" s="2108"/>
      <c r="R24" s="2108"/>
      <c r="S24" s="2108"/>
      <c r="T24" s="2108"/>
      <c r="U24" s="2108"/>
      <c r="V24" s="2108"/>
      <c r="W24" s="2108"/>
      <c r="X24" s="2108"/>
      <c r="Y24" s="2108"/>
      <c r="Z24" s="2109"/>
      <c r="AA24" s="2109"/>
      <c r="AB24" s="2109"/>
      <c r="AC24" s="2109"/>
      <c r="AD24" s="2109"/>
      <c r="AE24" s="2109"/>
      <c r="AF24" s="2109"/>
      <c r="AG24" s="2110" t="s">
        <v>2</v>
      </c>
      <c r="AH24" s="2111"/>
      <c r="AI24" s="546"/>
      <c r="AJ24" s="541"/>
      <c r="AR24" s="547"/>
    </row>
    <row r="25" spans="1:46" ht="19.5" customHeight="1" thickBot="1">
      <c r="A25" s="1174" t="s">
        <v>654</v>
      </c>
      <c r="B25" s="1175"/>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1175"/>
      <c r="Y25" s="1176"/>
      <c r="Z25" s="548"/>
      <c r="AA25" s="548"/>
      <c r="AB25" s="549"/>
      <c r="AC25" s="550"/>
      <c r="AD25" s="550"/>
      <c r="AE25" s="551"/>
      <c r="AF25" s="552"/>
      <c r="AG25" s="553"/>
      <c r="AH25" s="553"/>
      <c r="AI25" s="552"/>
      <c r="AJ25" s="554"/>
      <c r="AK25" s="545"/>
      <c r="AT25" s="547"/>
    </row>
    <row r="26" spans="1:46" ht="18.75" customHeight="1" thickBot="1">
      <c r="A26" s="555"/>
      <c r="B26" s="1180" t="s">
        <v>655</v>
      </c>
      <c r="C26" s="1181"/>
      <c r="D26" s="1181"/>
      <c r="E26" s="1181"/>
      <c r="F26" s="1184"/>
      <c r="G26" s="1184"/>
      <c r="H26" s="1184"/>
      <c r="I26" s="1184"/>
      <c r="J26" s="1184"/>
      <c r="K26" s="1184"/>
      <c r="L26" s="1185"/>
      <c r="M26" s="1186">
        <f>SUM('（参考）交付金様式2-２'!AH13:AH112)</f>
        <v>0</v>
      </c>
      <c r="N26" s="1187"/>
      <c r="O26" s="1187"/>
      <c r="P26" s="1187"/>
      <c r="Q26" s="1187"/>
      <c r="R26" s="1187"/>
      <c r="S26" s="1188"/>
      <c r="T26" s="556" t="s">
        <v>2</v>
      </c>
      <c r="U26" s="557"/>
      <c r="V26" s="558"/>
      <c r="W26" s="558"/>
      <c r="X26" s="559"/>
      <c r="Y26" s="560"/>
      <c r="Z26" s="1189" t="s">
        <v>656</v>
      </c>
      <c r="AA26" s="1191" t="str">
        <f>IF(AND($V$27=0,$V$30=0),"×",IF(OR($V$27=0,$V$27&gt;=(200/3)),"○","×"))</f>
        <v>×</v>
      </c>
      <c r="AB26" s="1210" t="s">
        <v>347</v>
      </c>
      <c r="AC26" s="550"/>
      <c r="AD26" s="550"/>
      <c r="AE26" s="550"/>
      <c r="AF26" s="550"/>
      <c r="AG26" s="550"/>
      <c r="AH26" s="550"/>
      <c r="AI26" s="545"/>
      <c r="AJ26" s="541"/>
      <c r="AR26" s="547"/>
    </row>
    <row r="27" spans="1:46" ht="18.75" customHeight="1" thickBot="1">
      <c r="A27" s="555"/>
      <c r="B27" s="1182"/>
      <c r="C27" s="1183"/>
      <c r="D27" s="1183"/>
      <c r="E27" s="1183"/>
      <c r="F27" s="1194" t="s">
        <v>657</v>
      </c>
      <c r="G27" s="1195"/>
      <c r="H27" s="1195"/>
      <c r="I27" s="1195"/>
      <c r="J27" s="1195"/>
      <c r="K27" s="1195"/>
      <c r="L27" s="1195"/>
      <c r="M27" s="1213">
        <f>SUM('（参考）交付金様式2-２'!AI13:AI112)</f>
        <v>0</v>
      </c>
      <c r="N27" s="1214"/>
      <c r="O27" s="1214"/>
      <c r="P27" s="1214"/>
      <c r="Q27" s="1214"/>
      <c r="R27" s="1214"/>
      <c r="S27" s="1215"/>
      <c r="T27" s="561" t="s">
        <v>2</v>
      </c>
      <c r="U27" s="562" t="s">
        <v>658</v>
      </c>
      <c r="V27" s="1201">
        <f>IFERROR($M$27/$M$26*100,0)</f>
        <v>0</v>
      </c>
      <c r="W27" s="1202"/>
      <c r="X27" s="550" t="s">
        <v>176</v>
      </c>
      <c r="Y27" s="563" t="s">
        <v>659</v>
      </c>
      <c r="Z27" s="1189"/>
      <c r="AA27" s="1192"/>
      <c r="AB27" s="1211"/>
      <c r="AC27" s="550"/>
      <c r="AD27" s="550"/>
      <c r="AE27" s="550"/>
      <c r="AF27" s="550"/>
      <c r="AG27" s="550"/>
      <c r="AH27" s="550"/>
      <c r="AI27" s="545"/>
      <c r="AJ27" s="541"/>
      <c r="AR27" s="547"/>
    </row>
    <row r="28" spans="1:46" ht="18.75" customHeight="1" thickBot="1">
      <c r="A28" s="555"/>
      <c r="B28" s="1182"/>
      <c r="C28" s="1183"/>
      <c r="D28" s="1183"/>
      <c r="E28" s="1183"/>
      <c r="F28" s="1196"/>
      <c r="G28" s="1197"/>
      <c r="H28" s="1197"/>
      <c r="I28" s="1197"/>
      <c r="J28" s="1197"/>
      <c r="K28" s="1197"/>
      <c r="L28" s="1197"/>
      <c r="M28" s="1203" t="s">
        <v>349</v>
      </c>
      <c r="N28" s="1204"/>
      <c r="O28" s="1205"/>
      <c r="P28" s="1216">
        <f>$M$27/($AE$32-1)</f>
        <v>0</v>
      </c>
      <c r="Q28" s="1217"/>
      <c r="R28" s="1217"/>
      <c r="S28" s="1218"/>
      <c r="T28" s="564" t="s">
        <v>660</v>
      </c>
      <c r="U28" s="562"/>
      <c r="V28" s="1177"/>
      <c r="W28" s="1177"/>
      <c r="X28" s="550"/>
      <c r="Y28" s="563"/>
      <c r="Z28" s="1189"/>
      <c r="AA28" s="1209"/>
      <c r="AB28" s="1211"/>
      <c r="AC28" s="550"/>
      <c r="AD28" s="550"/>
      <c r="AE28" s="550"/>
      <c r="AF28" s="550"/>
      <c r="AG28" s="550"/>
      <c r="AH28" s="550"/>
      <c r="AI28" s="550"/>
      <c r="AJ28" s="550"/>
      <c r="AK28" s="2102" t="s">
        <v>661</v>
      </c>
      <c r="AL28" s="2103"/>
      <c r="AM28" s="2103"/>
      <c r="AN28" s="2103"/>
      <c r="AO28" s="2103"/>
      <c r="AP28" s="2103"/>
      <c r="AQ28" s="2103"/>
      <c r="AR28" s="2104"/>
      <c r="AT28" s="547"/>
    </row>
    <row r="29" spans="1:46" ht="18.75" customHeight="1" thickBot="1">
      <c r="A29" s="555"/>
      <c r="B29" s="1180" t="s">
        <v>662</v>
      </c>
      <c r="C29" s="1181"/>
      <c r="D29" s="1181"/>
      <c r="E29" s="1181"/>
      <c r="F29" s="1184"/>
      <c r="G29" s="1184"/>
      <c r="H29" s="1184"/>
      <c r="I29" s="1184"/>
      <c r="J29" s="1184"/>
      <c r="K29" s="1184"/>
      <c r="L29" s="1185"/>
      <c r="M29" s="1186">
        <f>SUM('（参考）交付金様式2-２'!AJ13:AJ112)</f>
        <v>0</v>
      </c>
      <c r="N29" s="1187"/>
      <c r="O29" s="1187"/>
      <c r="P29" s="1187"/>
      <c r="Q29" s="1187"/>
      <c r="R29" s="1187"/>
      <c r="S29" s="1188"/>
      <c r="T29" s="556" t="s">
        <v>2</v>
      </c>
      <c r="U29" s="557"/>
      <c r="V29" s="558"/>
      <c r="W29" s="558"/>
      <c r="X29" s="559"/>
      <c r="Y29" s="560"/>
      <c r="Z29" s="1189" t="s">
        <v>173</v>
      </c>
      <c r="AA29" s="1191" t="str">
        <f>IF(AND($V$27=0,$V$30=0),"×",IF(OR($V$30=0,$V$30&gt;=(200/3)),"○","×"))</f>
        <v>×</v>
      </c>
      <c r="AB29" s="1211"/>
      <c r="AC29" s="550"/>
      <c r="AD29" s="550"/>
      <c r="AE29" s="550"/>
      <c r="AF29" s="550"/>
      <c r="AG29" s="550"/>
      <c r="AH29" s="550"/>
      <c r="AI29" s="550"/>
      <c r="AJ29" s="550"/>
      <c r="AK29" s="2105"/>
      <c r="AL29" s="2105"/>
      <c r="AM29" s="2105"/>
      <c r="AN29" s="2105"/>
      <c r="AO29" s="2105"/>
      <c r="AP29" s="2105"/>
      <c r="AQ29" s="2105"/>
      <c r="AR29" s="2106"/>
      <c r="AT29" s="547"/>
    </row>
    <row r="30" spans="1:46" ht="18.75" customHeight="1" thickBot="1">
      <c r="A30" s="555"/>
      <c r="B30" s="1182"/>
      <c r="C30" s="1183"/>
      <c r="D30" s="1183"/>
      <c r="E30" s="1183"/>
      <c r="F30" s="1194" t="s">
        <v>663</v>
      </c>
      <c r="G30" s="1195"/>
      <c r="H30" s="1195"/>
      <c r="I30" s="1195"/>
      <c r="J30" s="1195"/>
      <c r="K30" s="1195"/>
      <c r="L30" s="1195"/>
      <c r="M30" s="1198">
        <f>SUM('（参考）交付金様式2-２'!AK13:AK112)</f>
        <v>0</v>
      </c>
      <c r="N30" s="1199"/>
      <c r="O30" s="1199"/>
      <c r="P30" s="1199"/>
      <c r="Q30" s="1199"/>
      <c r="R30" s="1199"/>
      <c r="S30" s="1200"/>
      <c r="T30" s="561" t="s">
        <v>2</v>
      </c>
      <c r="U30" s="562" t="s">
        <v>658</v>
      </c>
      <c r="V30" s="1201">
        <f>IFERROR($M$30/$M$29*100,0)</f>
        <v>0</v>
      </c>
      <c r="W30" s="1202"/>
      <c r="X30" s="550" t="s">
        <v>664</v>
      </c>
      <c r="Y30" s="563" t="s">
        <v>659</v>
      </c>
      <c r="Z30" s="1189"/>
      <c r="AA30" s="1192"/>
      <c r="AB30" s="1211"/>
      <c r="AC30" s="550"/>
      <c r="AD30" s="550"/>
      <c r="AE30" s="550"/>
      <c r="AF30" s="550"/>
      <c r="AG30" s="550"/>
      <c r="AH30" s="550"/>
      <c r="AI30" s="550"/>
      <c r="AJ30" s="550"/>
      <c r="AK30" s="755"/>
      <c r="AL30" s="755"/>
      <c r="AM30" s="755"/>
      <c r="AN30" s="755"/>
      <c r="AO30" s="755"/>
      <c r="AP30" s="755"/>
      <c r="AQ30" s="755"/>
      <c r="AR30" s="755"/>
      <c r="AT30" s="547"/>
    </row>
    <row r="31" spans="1:46" ht="18.75" customHeight="1">
      <c r="A31" s="555"/>
      <c r="B31" s="1182"/>
      <c r="C31" s="1183"/>
      <c r="D31" s="1183"/>
      <c r="E31" s="1183"/>
      <c r="F31" s="1196"/>
      <c r="G31" s="1197"/>
      <c r="H31" s="1197"/>
      <c r="I31" s="1197"/>
      <c r="J31" s="1197"/>
      <c r="K31" s="1197"/>
      <c r="L31" s="1197"/>
      <c r="M31" s="1203" t="s">
        <v>349</v>
      </c>
      <c r="N31" s="1204"/>
      <c r="O31" s="1205"/>
      <c r="P31" s="1216">
        <f>$M$30/($AE$32-1)</f>
        <v>0</v>
      </c>
      <c r="Q31" s="1217"/>
      <c r="R31" s="1217"/>
      <c r="S31" s="1218"/>
      <c r="T31" s="564" t="s">
        <v>350</v>
      </c>
      <c r="U31" s="562"/>
      <c r="V31" s="1177"/>
      <c r="W31" s="1177"/>
      <c r="X31" s="550"/>
      <c r="Y31" s="563"/>
      <c r="Z31" s="1190"/>
      <c r="AA31" s="1193"/>
      <c r="AB31" s="1212"/>
      <c r="AC31" s="549"/>
      <c r="AD31" s="549"/>
      <c r="AE31" s="550"/>
      <c r="AF31" s="550"/>
      <c r="AG31" s="549"/>
      <c r="AH31" s="550"/>
      <c r="AI31" s="545"/>
      <c r="AJ31" s="541"/>
      <c r="AR31" s="547"/>
    </row>
    <row r="32" spans="1:46" s="543" customFormat="1" ht="18.75" customHeight="1">
      <c r="A32" s="544" t="s">
        <v>665</v>
      </c>
      <c r="B32" s="2098" t="s">
        <v>666</v>
      </c>
      <c r="C32" s="2098"/>
      <c r="D32" s="2098"/>
      <c r="E32" s="2098"/>
      <c r="F32" s="2098"/>
      <c r="G32" s="2098"/>
      <c r="H32" s="2098"/>
      <c r="I32" s="2098"/>
      <c r="J32" s="2098"/>
      <c r="K32" s="2098"/>
      <c r="L32" s="2098"/>
      <c r="M32" s="2099" t="s">
        <v>667</v>
      </c>
      <c r="N32" s="2100"/>
      <c r="O32" s="2100"/>
      <c r="P32" s="2100"/>
      <c r="Q32" s="2100"/>
      <c r="R32" s="2100"/>
      <c r="S32" s="2100"/>
      <c r="T32" s="2100"/>
      <c r="U32" s="2100"/>
      <c r="V32" s="2100"/>
      <c r="W32" s="2100"/>
      <c r="X32" s="2100"/>
      <c r="Y32" s="2100"/>
      <c r="Z32" s="2095"/>
      <c r="AA32" s="2096"/>
      <c r="AB32" s="878" t="s">
        <v>668</v>
      </c>
      <c r="AC32" s="2101" t="s">
        <v>669</v>
      </c>
      <c r="AD32" s="2101"/>
      <c r="AE32" s="2095"/>
      <c r="AF32" s="2096"/>
      <c r="AG32" s="879" t="s">
        <v>14</v>
      </c>
      <c r="AH32" s="880"/>
      <c r="AI32" s="881"/>
      <c r="AJ32" s="545"/>
    </row>
    <row r="33" spans="1:46" ht="3" customHeight="1">
      <c r="A33" s="566"/>
      <c r="B33" s="567"/>
      <c r="C33" s="567"/>
      <c r="D33" s="567"/>
      <c r="E33" s="567"/>
      <c r="F33" s="567"/>
      <c r="G33" s="567"/>
      <c r="H33" s="567"/>
      <c r="I33" s="567"/>
      <c r="J33" s="567"/>
      <c r="K33" s="567"/>
      <c r="L33" s="567"/>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9"/>
      <c r="AK33" s="546"/>
      <c r="AT33" s="547"/>
    </row>
    <row r="34" spans="1:46" ht="13.5" customHeight="1">
      <c r="A34" s="570"/>
      <c r="B34" s="571" t="s">
        <v>351</v>
      </c>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2"/>
      <c r="AK34" s="546"/>
      <c r="AT34" s="547"/>
    </row>
    <row r="35" spans="1:46" ht="24" customHeight="1">
      <c r="A35" s="573" t="s">
        <v>670</v>
      </c>
      <c r="B35" s="2097" t="s">
        <v>671</v>
      </c>
      <c r="C35" s="2097"/>
      <c r="D35" s="2097"/>
      <c r="E35" s="2097"/>
      <c r="F35" s="2097"/>
      <c r="G35" s="2097"/>
      <c r="H35" s="2097"/>
      <c r="I35" s="2097"/>
      <c r="J35" s="2097"/>
      <c r="K35" s="2097"/>
      <c r="L35" s="2097"/>
      <c r="M35" s="2097"/>
      <c r="N35" s="2097"/>
      <c r="O35" s="2097"/>
      <c r="P35" s="2097"/>
      <c r="Q35" s="2097"/>
      <c r="R35" s="2097"/>
      <c r="S35" s="2097"/>
      <c r="T35" s="2097"/>
      <c r="U35" s="2097"/>
      <c r="V35" s="2097"/>
      <c r="W35" s="2097"/>
      <c r="X35" s="2097"/>
      <c r="Y35" s="2097"/>
      <c r="Z35" s="2097"/>
      <c r="AA35" s="2097"/>
      <c r="AB35" s="2097"/>
      <c r="AC35" s="2097"/>
      <c r="AD35" s="2097"/>
      <c r="AE35" s="2097"/>
      <c r="AF35" s="2097"/>
      <c r="AG35" s="2097"/>
      <c r="AH35" s="2097"/>
      <c r="AI35" s="2097"/>
      <c r="AJ35" s="882"/>
      <c r="AK35" s="546"/>
    </row>
    <row r="36" spans="1:46" ht="24" customHeight="1">
      <c r="A36" s="573" t="s">
        <v>670</v>
      </c>
      <c r="B36" s="2097" t="s">
        <v>672</v>
      </c>
      <c r="C36" s="2097"/>
      <c r="D36" s="2097"/>
      <c r="E36" s="2097"/>
      <c r="F36" s="2097"/>
      <c r="G36" s="2097"/>
      <c r="H36" s="2097"/>
      <c r="I36" s="2097"/>
      <c r="J36" s="2097"/>
      <c r="K36" s="2097"/>
      <c r="L36" s="2097"/>
      <c r="M36" s="2097"/>
      <c r="N36" s="2097"/>
      <c r="O36" s="2097"/>
      <c r="P36" s="2097"/>
      <c r="Q36" s="2097"/>
      <c r="R36" s="2097"/>
      <c r="S36" s="2097"/>
      <c r="T36" s="2097"/>
      <c r="U36" s="2097"/>
      <c r="V36" s="2097"/>
      <c r="W36" s="2097"/>
      <c r="X36" s="2097"/>
      <c r="Y36" s="2097"/>
      <c r="Z36" s="2097"/>
      <c r="AA36" s="2097"/>
      <c r="AB36" s="2097"/>
      <c r="AC36" s="2097"/>
      <c r="AD36" s="2097"/>
      <c r="AE36" s="2097"/>
      <c r="AF36" s="2097"/>
      <c r="AG36" s="2097"/>
      <c r="AH36" s="2097"/>
      <c r="AI36" s="2097"/>
      <c r="AJ36" s="882"/>
      <c r="AK36" s="546"/>
    </row>
    <row r="37" spans="1:46" s="883" customFormat="1" ht="5.25" customHeight="1">
      <c r="A37" s="573"/>
      <c r="B37" s="1277"/>
      <c r="C37" s="1277"/>
      <c r="D37" s="1277"/>
      <c r="E37" s="1277"/>
      <c r="F37" s="1277"/>
      <c r="G37" s="1277"/>
      <c r="H37" s="1277"/>
      <c r="I37" s="1277"/>
      <c r="J37" s="1277"/>
      <c r="K37" s="1277"/>
      <c r="L37" s="1277"/>
      <c r="M37" s="1277"/>
      <c r="N37" s="1277"/>
      <c r="O37" s="1277"/>
      <c r="P37" s="1277"/>
      <c r="Q37" s="1277"/>
      <c r="R37" s="1277"/>
      <c r="S37" s="1277"/>
      <c r="T37" s="1277"/>
      <c r="U37" s="1277"/>
      <c r="V37" s="1277"/>
      <c r="W37" s="1277"/>
      <c r="X37" s="1277"/>
      <c r="Y37" s="1277"/>
      <c r="Z37" s="1277"/>
      <c r="AA37" s="1277"/>
      <c r="AB37" s="1277"/>
      <c r="AC37" s="1277"/>
      <c r="AD37" s="1277"/>
      <c r="AE37" s="1277"/>
      <c r="AF37" s="1277"/>
      <c r="AG37" s="1277"/>
      <c r="AH37" s="1277"/>
      <c r="AI37" s="1277"/>
      <c r="AJ37" s="1277"/>
      <c r="AK37" s="541"/>
      <c r="AL37" s="541"/>
      <c r="AM37" s="541"/>
      <c r="AN37" s="541"/>
      <c r="AO37" s="541"/>
      <c r="AT37" s="884"/>
    </row>
    <row r="38" spans="1:46" s="543" customFormat="1" ht="18" customHeight="1">
      <c r="A38" s="885" t="s">
        <v>673</v>
      </c>
      <c r="B38" s="574"/>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7"/>
      <c r="AK38" s="541"/>
      <c r="AL38" s="541"/>
      <c r="AM38" s="541"/>
      <c r="AN38" s="541"/>
      <c r="AO38" s="541"/>
    </row>
    <row r="39" spans="1:46" s="543" customFormat="1" ht="26.25" customHeight="1">
      <c r="A39" s="1146" t="s">
        <v>32</v>
      </c>
      <c r="B39" s="1147"/>
      <c r="C39" s="1147"/>
      <c r="D39" s="1148"/>
      <c r="E39" s="1417" t="s">
        <v>352</v>
      </c>
      <c r="F39" s="1418"/>
      <c r="G39" s="1418"/>
      <c r="H39" s="1419"/>
      <c r="I39" s="888"/>
      <c r="J39" s="1129" t="s">
        <v>30</v>
      </c>
      <c r="K39" s="1129"/>
      <c r="L39" s="1129"/>
      <c r="M39" s="889"/>
      <c r="N39" s="1420" t="s">
        <v>353</v>
      </c>
      <c r="O39" s="1420"/>
      <c r="P39" s="1420"/>
      <c r="Q39" s="1420"/>
      <c r="R39" s="1420"/>
      <c r="S39" s="1420"/>
      <c r="T39" s="889"/>
      <c r="U39" s="1420" t="s">
        <v>354</v>
      </c>
      <c r="V39" s="1420"/>
      <c r="W39" s="1420"/>
      <c r="X39" s="1420"/>
      <c r="Y39" s="1420"/>
      <c r="Z39" s="1420"/>
      <c r="AA39" s="575"/>
      <c r="AB39" s="575"/>
      <c r="AC39" s="575"/>
      <c r="AD39" s="576"/>
      <c r="AE39" s="575"/>
      <c r="AF39" s="575"/>
      <c r="AG39" s="575"/>
      <c r="AH39" s="576"/>
      <c r="AI39" s="576"/>
      <c r="AJ39" s="577"/>
      <c r="AK39" s="541"/>
      <c r="AL39" s="541"/>
      <c r="AM39" s="541"/>
      <c r="AN39" s="541"/>
      <c r="AO39" s="541"/>
      <c r="AP39" s="545"/>
    </row>
    <row r="40" spans="1:46" s="543" customFormat="1" ht="26.25" customHeight="1">
      <c r="A40" s="1152"/>
      <c r="B40" s="1153"/>
      <c r="C40" s="1153"/>
      <c r="D40" s="1154"/>
      <c r="E40" s="1128" t="s">
        <v>26</v>
      </c>
      <c r="F40" s="1128"/>
      <c r="G40" s="1128"/>
      <c r="H40" s="1128"/>
      <c r="I40" s="889"/>
      <c r="J40" s="1129" t="s">
        <v>71</v>
      </c>
      <c r="K40" s="1129"/>
      <c r="L40" s="1129"/>
      <c r="M40" s="889"/>
      <c r="N40" s="1129" t="s">
        <v>674</v>
      </c>
      <c r="O40" s="1129"/>
      <c r="P40" s="1129"/>
      <c r="Q40" s="1129"/>
      <c r="R40" s="1129"/>
      <c r="S40" s="1129"/>
      <c r="T40" s="889"/>
      <c r="U40" s="1130" t="s">
        <v>31</v>
      </c>
      <c r="V40" s="1130"/>
      <c r="W40" s="1130"/>
      <c r="X40" s="1130"/>
      <c r="Y40" s="1130"/>
      <c r="Z40" s="1130"/>
      <c r="AA40" s="889"/>
      <c r="AB40" s="1130" t="s">
        <v>26</v>
      </c>
      <c r="AC40" s="1130"/>
      <c r="AD40" s="1130"/>
      <c r="AE40" s="576" t="s">
        <v>675</v>
      </c>
      <c r="AF40" s="889"/>
      <c r="AG40" s="889"/>
      <c r="AH40" s="889"/>
      <c r="AI40" s="889"/>
      <c r="AJ40" s="578" t="s">
        <v>676</v>
      </c>
      <c r="AK40" s="541"/>
      <c r="AL40" s="541"/>
      <c r="AM40" s="541"/>
      <c r="AN40" s="541"/>
      <c r="AO40" s="541"/>
      <c r="AP40" s="545"/>
    </row>
    <row r="41" spans="1:46" s="543" customFormat="1" ht="19.5" customHeight="1">
      <c r="A41" s="1146" t="s">
        <v>29</v>
      </c>
      <c r="B41" s="1147"/>
      <c r="C41" s="1147"/>
      <c r="D41" s="1147"/>
      <c r="E41" s="890" t="s">
        <v>213</v>
      </c>
      <c r="F41" s="579"/>
      <c r="G41" s="575"/>
      <c r="H41" s="575"/>
      <c r="I41" s="575"/>
      <c r="J41" s="575"/>
      <c r="K41" s="575"/>
      <c r="L41" s="575"/>
      <c r="M41" s="575"/>
      <c r="N41" s="575"/>
      <c r="O41" s="579"/>
      <c r="P41" s="575"/>
      <c r="Q41" s="575"/>
      <c r="R41" s="575"/>
      <c r="S41" s="575"/>
      <c r="T41" s="575"/>
      <c r="U41" s="575"/>
      <c r="V41" s="579"/>
      <c r="W41" s="575"/>
      <c r="X41" s="575"/>
      <c r="Y41" s="575"/>
      <c r="Z41" s="575"/>
      <c r="AA41" s="575"/>
      <c r="AB41" s="575"/>
      <c r="AC41" s="575"/>
      <c r="AD41" s="575"/>
      <c r="AE41" s="575"/>
      <c r="AF41" s="575"/>
      <c r="AG41" s="575"/>
      <c r="AH41" s="575"/>
      <c r="AI41" s="575"/>
      <c r="AJ41" s="580"/>
    </row>
    <row r="42" spans="1:46" s="543" customFormat="1" ht="18" customHeight="1">
      <c r="A42" s="1149"/>
      <c r="B42" s="1150"/>
      <c r="C42" s="1150"/>
      <c r="D42" s="1150"/>
      <c r="E42" s="891"/>
      <c r="F42" s="581" t="s">
        <v>33</v>
      </c>
      <c r="G42" s="582"/>
      <c r="H42" s="582"/>
      <c r="I42" s="582"/>
      <c r="J42" s="582"/>
      <c r="K42" s="892"/>
      <c r="L42" s="581" t="s">
        <v>140</v>
      </c>
      <c r="M42" s="582"/>
      <c r="N42" s="582"/>
      <c r="O42" s="581"/>
      <c r="P42" s="581"/>
      <c r="Q42" s="583"/>
      <c r="R42" s="893"/>
      <c r="S42" s="581" t="s">
        <v>26</v>
      </c>
      <c r="T42" s="581"/>
      <c r="U42" s="581" t="s">
        <v>677</v>
      </c>
      <c r="V42" s="2092"/>
      <c r="W42" s="2092"/>
      <c r="X42" s="2092"/>
      <c r="Y42" s="2092"/>
      <c r="Z42" s="2092"/>
      <c r="AA42" s="2092"/>
      <c r="AB42" s="2092"/>
      <c r="AC42" s="2092"/>
      <c r="AD42" s="2092"/>
      <c r="AE42" s="2092"/>
      <c r="AF42" s="2092"/>
      <c r="AG42" s="2092"/>
      <c r="AH42" s="2092"/>
      <c r="AI42" s="2092"/>
      <c r="AJ42" s="584" t="s">
        <v>676</v>
      </c>
      <c r="AK42" s="541"/>
      <c r="AL42" s="541"/>
      <c r="AM42" s="541"/>
      <c r="AN42" s="541"/>
    </row>
    <row r="43" spans="1:46" s="543" customFormat="1" ht="18" customHeight="1">
      <c r="A43" s="1149"/>
      <c r="B43" s="1150"/>
      <c r="C43" s="1150"/>
      <c r="D43" s="1150"/>
      <c r="E43" s="894" t="s">
        <v>678</v>
      </c>
      <c r="F43" s="583"/>
      <c r="G43" s="582"/>
      <c r="H43" s="582"/>
      <c r="I43" s="582"/>
      <c r="J43" s="582"/>
      <c r="K43" s="574"/>
      <c r="L43" s="582"/>
      <c r="M43" s="574"/>
      <c r="N43" s="574"/>
      <c r="O43" s="581"/>
      <c r="P43" s="583"/>
      <c r="Q43" s="583"/>
      <c r="R43" s="583"/>
      <c r="S43" s="585"/>
      <c r="T43" s="585"/>
      <c r="U43" s="585"/>
      <c r="V43" s="585"/>
      <c r="W43" s="585"/>
      <c r="X43" s="585"/>
      <c r="Y43" s="585"/>
      <c r="Z43" s="585"/>
      <c r="AA43" s="585"/>
      <c r="AB43" s="585"/>
      <c r="AC43" s="585"/>
      <c r="AD43" s="585"/>
      <c r="AE43" s="585"/>
      <c r="AF43" s="585"/>
      <c r="AG43" s="585"/>
      <c r="AH43" s="585"/>
      <c r="AI43" s="585"/>
      <c r="AJ43" s="586"/>
      <c r="AK43" s="545"/>
    </row>
    <row r="44" spans="1:46" s="543" customFormat="1" ht="67.5" customHeight="1">
      <c r="A44" s="1152"/>
      <c r="B44" s="1153"/>
      <c r="C44" s="1153"/>
      <c r="D44" s="1153"/>
      <c r="E44" s="2093"/>
      <c r="F44" s="2094"/>
      <c r="G44" s="2094"/>
      <c r="H44" s="2094"/>
      <c r="I44" s="2094"/>
      <c r="J44" s="2094"/>
      <c r="K44" s="2094"/>
      <c r="L44" s="2094"/>
      <c r="M44" s="2094"/>
      <c r="N44" s="2094"/>
      <c r="O44" s="2094"/>
      <c r="P44" s="2094"/>
      <c r="Q44" s="2094"/>
      <c r="R44" s="2094"/>
      <c r="S44" s="2094"/>
      <c r="T44" s="2094"/>
      <c r="U44" s="2094"/>
      <c r="V44" s="2094"/>
      <c r="W44" s="2094"/>
      <c r="X44" s="2094"/>
      <c r="Y44" s="2094"/>
      <c r="Z44" s="2094"/>
      <c r="AA44" s="2094"/>
      <c r="AB44" s="2094"/>
      <c r="AC44" s="2094"/>
      <c r="AD44" s="2094"/>
      <c r="AE44" s="2094"/>
      <c r="AF44" s="2094"/>
      <c r="AG44" s="2094"/>
      <c r="AH44" s="2094"/>
      <c r="AI44" s="2094"/>
      <c r="AJ44" s="2094"/>
      <c r="AK44" s="545"/>
    </row>
    <row r="45" spans="1:46" s="543" customFormat="1" ht="8.1" customHeight="1">
      <c r="A45" s="895"/>
      <c r="B45" s="895"/>
      <c r="C45" s="895"/>
      <c r="D45" s="895"/>
      <c r="E45" s="896"/>
      <c r="F45" s="897"/>
      <c r="G45" s="897"/>
      <c r="H45" s="897"/>
      <c r="I45" s="897"/>
      <c r="J45" s="897"/>
      <c r="K45" s="897"/>
      <c r="L45" s="581"/>
      <c r="M45" s="581"/>
      <c r="N45" s="897"/>
      <c r="O45" s="898"/>
      <c r="P45" s="898"/>
      <c r="Q45" s="898"/>
      <c r="R45" s="898"/>
      <c r="S45" s="898"/>
      <c r="T45" s="898"/>
      <c r="U45" s="897"/>
      <c r="V45" s="897"/>
      <c r="W45" s="899"/>
      <c r="X45" s="897"/>
      <c r="Y45" s="897"/>
      <c r="Z45" s="897"/>
      <c r="AA45" s="898"/>
      <c r="AB45" s="897"/>
      <c r="AC45" s="897"/>
      <c r="AD45" s="897"/>
      <c r="AE45" s="897"/>
      <c r="AF45" s="897"/>
      <c r="AG45" s="897"/>
      <c r="AH45" s="897"/>
      <c r="AI45" s="897"/>
      <c r="AJ45" s="900"/>
    </row>
    <row r="46" spans="1:46" ht="15.95" customHeight="1">
      <c r="A46" s="2002" t="s">
        <v>679</v>
      </c>
      <c r="B46" s="2002"/>
      <c r="C46" s="2002"/>
      <c r="D46" s="2002"/>
      <c r="E46" s="2002"/>
      <c r="F46" s="2002"/>
      <c r="G46" s="2002"/>
      <c r="H46" s="2002"/>
      <c r="I46" s="2002"/>
      <c r="J46" s="2002"/>
      <c r="K46" s="2002"/>
      <c r="L46" s="2002"/>
      <c r="M46" s="2002"/>
      <c r="N46" s="2002"/>
      <c r="O46" s="2002"/>
      <c r="P46" s="2002"/>
      <c r="Q46" s="2002"/>
      <c r="R46" s="2002"/>
      <c r="S46" s="2002"/>
      <c r="T46" s="2002"/>
      <c r="U46" s="2002"/>
      <c r="V46" s="2002"/>
      <c r="W46" s="2002"/>
      <c r="X46" s="2002"/>
      <c r="Y46" s="2002"/>
      <c r="Z46" s="2002"/>
      <c r="AA46" s="2002"/>
      <c r="AB46" s="2002"/>
      <c r="AC46" s="2002"/>
      <c r="AD46" s="858"/>
      <c r="AE46" s="858"/>
      <c r="AF46" s="858"/>
      <c r="AG46" s="858"/>
      <c r="AH46" s="858"/>
      <c r="AI46" s="858"/>
      <c r="AJ46" s="901"/>
      <c r="AK46" s="902"/>
      <c r="AT46" s="547"/>
    </row>
    <row r="47" spans="1:46" ht="21.95" customHeight="1" thickBot="1">
      <c r="A47" s="903" t="s">
        <v>680</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4"/>
      <c r="Z47" s="904"/>
      <c r="AA47" s="904"/>
      <c r="AB47" s="904"/>
      <c r="AC47" s="904"/>
      <c r="AD47" s="858"/>
      <c r="AE47" s="858"/>
      <c r="AF47" s="858"/>
      <c r="AG47" s="858"/>
      <c r="AH47" s="858"/>
      <c r="AI47" s="858"/>
      <c r="AJ47" s="901"/>
      <c r="AK47" s="902"/>
      <c r="AT47" s="547"/>
    </row>
    <row r="48" spans="1:46" ht="15.95" customHeight="1">
      <c r="A48" s="2085"/>
      <c r="B48" s="2087" t="s">
        <v>681</v>
      </c>
      <c r="C48" s="2087"/>
      <c r="D48" s="2087"/>
      <c r="E48" s="2087"/>
      <c r="F48" s="2087"/>
      <c r="G48" s="2087"/>
      <c r="H48" s="2087"/>
      <c r="I48" s="2087"/>
      <c r="J48" s="2087"/>
      <c r="K48" s="2087"/>
      <c r="L48" s="2087"/>
      <c r="M48" s="2087"/>
      <c r="N48" s="2087"/>
      <c r="O48" s="2087"/>
      <c r="P48" s="2088"/>
      <c r="Q48" s="2091" t="s">
        <v>682</v>
      </c>
      <c r="R48" s="2091"/>
      <c r="S48" s="2091"/>
      <c r="T48" s="2091"/>
      <c r="U48" s="2091"/>
      <c r="V48" s="2091"/>
      <c r="W48" s="2091"/>
      <c r="X48" s="2091"/>
      <c r="Y48" s="2091"/>
      <c r="Z48" s="2091"/>
      <c r="AA48" s="2091"/>
      <c r="AB48" s="2091"/>
      <c r="AC48" s="2091"/>
      <c r="AD48" s="2091"/>
      <c r="AE48" s="2091"/>
      <c r="AF48" s="2091"/>
      <c r="AG48" s="2091"/>
      <c r="AH48" s="2091"/>
      <c r="AI48" s="2091"/>
      <c r="AJ48" s="2091"/>
      <c r="AS48" s="547"/>
    </row>
    <row r="49" spans="1:46" ht="23.1" customHeight="1" thickBot="1">
      <c r="A49" s="2086"/>
      <c r="B49" s="2089"/>
      <c r="C49" s="2089"/>
      <c r="D49" s="2089"/>
      <c r="E49" s="2089"/>
      <c r="F49" s="2089"/>
      <c r="G49" s="2089"/>
      <c r="H49" s="2089"/>
      <c r="I49" s="2089"/>
      <c r="J49" s="2089"/>
      <c r="K49" s="2089"/>
      <c r="L49" s="2089"/>
      <c r="M49" s="2089"/>
      <c r="N49" s="2089"/>
      <c r="O49" s="2089"/>
      <c r="P49" s="2090"/>
      <c r="Q49" s="2091"/>
      <c r="R49" s="2091"/>
      <c r="S49" s="2091"/>
      <c r="T49" s="2091"/>
      <c r="U49" s="2091"/>
      <c r="V49" s="2091"/>
      <c r="W49" s="2091"/>
      <c r="X49" s="2091"/>
      <c r="Y49" s="2091"/>
      <c r="Z49" s="2091"/>
      <c r="AA49" s="2091"/>
      <c r="AB49" s="2091"/>
      <c r="AC49" s="2091"/>
      <c r="AD49" s="2091"/>
      <c r="AE49" s="2091"/>
      <c r="AF49" s="2091"/>
      <c r="AG49" s="2091"/>
      <c r="AH49" s="2091"/>
      <c r="AI49" s="2091"/>
      <c r="AJ49" s="2091"/>
      <c r="AS49" s="547"/>
    </row>
    <row r="50" spans="1:46" ht="15.95" customHeight="1">
      <c r="A50" s="905" t="s">
        <v>683</v>
      </c>
      <c r="B50" s="905" t="s">
        <v>684</v>
      </c>
      <c r="C50" s="543"/>
      <c r="D50" s="905"/>
      <c r="E50" s="905"/>
      <c r="F50" s="905"/>
      <c r="G50" s="905"/>
      <c r="H50" s="905"/>
      <c r="I50" s="905"/>
      <c r="J50" s="905"/>
      <c r="K50" s="905"/>
      <c r="L50" s="905"/>
      <c r="M50" s="905"/>
      <c r="N50" s="905"/>
      <c r="O50" s="905"/>
      <c r="P50" s="905"/>
      <c r="Q50" s="905"/>
      <c r="R50" s="905"/>
      <c r="S50" s="905"/>
      <c r="T50" s="905"/>
      <c r="U50" s="905"/>
      <c r="V50" s="905"/>
      <c r="W50" s="905"/>
      <c r="X50" s="905"/>
      <c r="Y50" s="905"/>
      <c r="Z50" s="904"/>
      <c r="AA50" s="904"/>
      <c r="AB50" s="904"/>
      <c r="AC50" s="858"/>
      <c r="AD50" s="858"/>
      <c r="AE50" s="858"/>
      <c r="AF50" s="858"/>
      <c r="AG50" s="858"/>
      <c r="AH50" s="858"/>
      <c r="AI50" s="901"/>
      <c r="AJ50" s="902"/>
      <c r="AS50" s="547"/>
    </row>
    <row r="51" spans="1:46" ht="3.6" customHeight="1">
      <c r="A51" s="904"/>
      <c r="B51" s="904"/>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858"/>
      <c r="AD51" s="858"/>
      <c r="AE51" s="858"/>
      <c r="AF51" s="858"/>
      <c r="AG51" s="858"/>
      <c r="AH51" s="858"/>
      <c r="AI51" s="901"/>
      <c r="AJ51" s="902"/>
      <c r="AS51" s="547"/>
    </row>
    <row r="52" spans="1:46" ht="15.95" customHeight="1">
      <c r="A52" s="905" t="s">
        <v>685</v>
      </c>
      <c r="B52" s="543"/>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4"/>
      <c r="AB52" s="904"/>
      <c r="AC52" s="904"/>
      <c r="AD52" s="858"/>
      <c r="AE52" s="858"/>
      <c r="AF52" s="858"/>
      <c r="AG52" s="858"/>
      <c r="AH52" s="858"/>
      <c r="AI52" s="858"/>
      <c r="AJ52" s="901"/>
      <c r="AK52" s="902"/>
      <c r="AT52" s="547"/>
    </row>
    <row r="53" spans="1:46" ht="20.100000000000001" customHeight="1">
      <c r="A53" s="905" t="s">
        <v>686</v>
      </c>
      <c r="B53" s="543"/>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4"/>
      <c r="AB53" s="904"/>
      <c r="AC53" s="904"/>
      <c r="AD53" s="858"/>
      <c r="AE53" s="858"/>
      <c r="AF53" s="858"/>
      <c r="AG53" s="858"/>
      <c r="AH53" s="858"/>
      <c r="AI53" s="858"/>
      <c r="AJ53" s="901"/>
      <c r="AK53" s="902"/>
      <c r="AL53" s="587"/>
      <c r="AM53" s="587"/>
      <c r="AT53" s="547"/>
    </row>
    <row r="54" spans="1:46" ht="20.100000000000001" customHeight="1">
      <c r="A54" s="2075" t="s">
        <v>687</v>
      </c>
      <c r="B54" s="2075"/>
      <c r="C54" s="2075"/>
      <c r="D54" s="2075"/>
      <c r="E54" s="2075"/>
      <c r="F54" s="2075"/>
      <c r="G54" s="2075"/>
      <c r="H54" s="2075"/>
      <c r="I54" s="2075"/>
      <c r="J54" s="2075"/>
      <c r="K54" s="2075"/>
      <c r="L54" s="2075"/>
      <c r="M54" s="2075"/>
      <c r="N54" s="2075"/>
      <c r="O54" s="2075"/>
      <c r="P54" s="2075"/>
      <c r="Q54" s="2075"/>
      <c r="R54" s="2075"/>
      <c r="S54" s="2075"/>
      <c r="T54" s="2075"/>
      <c r="U54" s="2075"/>
      <c r="V54" s="2075"/>
      <c r="W54" s="2075"/>
      <c r="X54" s="2075"/>
      <c r="Y54" s="2075"/>
      <c r="Z54" s="2075"/>
      <c r="AA54" s="2075"/>
      <c r="AB54" s="2075"/>
      <c r="AC54" s="2075"/>
      <c r="AD54" s="2075"/>
      <c r="AE54" s="2075"/>
      <c r="AF54" s="2075"/>
      <c r="AG54" s="2075"/>
      <c r="AH54" s="2075"/>
      <c r="AI54" s="2075"/>
      <c r="AJ54" s="2075"/>
      <c r="AK54" s="902"/>
      <c r="AL54" s="587"/>
      <c r="AM54" s="587"/>
      <c r="AT54" s="547"/>
    </row>
    <row r="55" spans="1:46" ht="20.100000000000001" customHeight="1">
      <c r="A55" s="2076" t="s">
        <v>688</v>
      </c>
      <c r="B55" s="2077"/>
      <c r="C55" s="2077"/>
      <c r="D55" s="2077"/>
      <c r="E55" s="2077"/>
      <c r="F55" s="2077"/>
      <c r="G55" s="2077"/>
      <c r="H55" s="2077"/>
      <c r="I55" s="2077" t="s">
        <v>689</v>
      </c>
      <c r="J55" s="2077"/>
      <c r="K55" s="2077"/>
      <c r="L55" s="2077"/>
      <c r="M55" s="2077"/>
      <c r="N55" s="2077"/>
      <c r="O55" s="2077"/>
      <c r="P55" s="2077"/>
      <c r="Q55" s="2077" t="s">
        <v>40</v>
      </c>
      <c r="R55" s="2077"/>
      <c r="S55" s="2076" t="s">
        <v>690</v>
      </c>
      <c r="T55" s="2077"/>
      <c r="U55" s="2077"/>
      <c r="V55" s="2077"/>
      <c r="W55" s="2077"/>
      <c r="X55" s="2077"/>
      <c r="Y55" s="2077"/>
      <c r="Z55" s="2017" t="s">
        <v>691</v>
      </c>
      <c r="AA55" s="2018"/>
      <c r="AB55" s="2018"/>
      <c r="AC55" s="2018"/>
      <c r="AD55" s="2018"/>
      <c r="AE55" s="2018"/>
      <c r="AF55" s="2018"/>
      <c r="AG55" s="2018"/>
      <c r="AH55" s="2018"/>
      <c r="AI55" s="2018"/>
      <c r="AJ55" s="2019"/>
      <c r="AK55" s="906"/>
      <c r="AL55" s="906"/>
      <c r="AM55" s="906"/>
      <c r="AT55" s="547"/>
    </row>
    <row r="56" spans="1:46" ht="12.95" customHeight="1">
      <c r="A56" s="2077"/>
      <c r="B56" s="2077"/>
      <c r="C56" s="2077"/>
      <c r="D56" s="2077"/>
      <c r="E56" s="2077"/>
      <c r="F56" s="2077"/>
      <c r="G56" s="2077"/>
      <c r="H56" s="2077"/>
      <c r="I56" s="2077"/>
      <c r="J56" s="2077"/>
      <c r="K56" s="2077"/>
      <c r="L56" s="2077"/>
      <c r="M56" s="2077"/>
      <c r="N56" s="2077"/>
      <c r="O56" s="2077"/>
      <c r="P56" s="2077"/>
      <c r="Q56" s="2077"/>
      <c r="R56" s="2077"/>
      <c r="S56" s="2077"/>
      <c r="T56" s="2077"/>
      <c r="U56" s="2077"/>
      <c r="V56" s="2077"/>
      <c r="W56" s="2077"/>
      <c r="X56" s="2077"/>
      <c r="Y56" s="2077"/>
      <c r="Z56" s="2020"/>
      <c r="AA56" s="2021"/>
      <c r="AB56" s="2021"/>
      <c r="AC56" s="2021"/>
      <c r="AD56" s="2021"/>
      <c r="AE56" s="2021"/>
      <c r="AF56" s="2021"/>
      <c r="AG56" s="2021"/>
      <c r="AH56" s="2021"/>
      <c r="AI56" s="2021"/>
      <c r="AJ56" s="2022"/>
      <c r="AK56" s="906"/>
      <c r="AL56" s="906"/>
      <c r="AM56" s="906"/>
      <c r="AT56" s="547"/>
    </row>
    <row r="57" spans="1:46" ht="20.100000000000001" customHeight="1">
      <c r="A57" s="2066"/>
      <c r="B57" s="2053"/>
      <c r="C57" s="2053"/>
      <c r="D57" s="2053"/>
      <c r="E57" s="2053"/>
      <c r="F57" s="2053"/>
      <c r="G57" s="2053"/>
      <c r="H57" s="2055"/>
      <c r="I57" s="2082"/>
      <c r="J57" s="2083"/>
      <c r="K57" s="2083"/>
      <c r="L57" s="2083"/>
      <c r="M57" s="2083"/>
      <c r="N57" s="2083"/>
      <c r="O57" s="2083"/>
      <c r="P57" s="2084"/>
      <c r="Q57" s="2071" t="s">
        <v>692</v>
      </c>
      <c r="R57" s="2072"/>
      <c r="S57" s="2066"/>
      <c r="T57" s="2051"/>
      <c r="U57" s="2053"/>
      <c r="V57" s="2051"/>
      <c r="W57" s="2053"/>
      <c r="X57" s="2051"/>
      <c r="Y57" s="2055"/>
      <c r="Z57" s="2057"/>
      <c r="AA57" s="2058"/>
      <c r="AB57" s="2058"/>
      <c r="AC57" s="2058"/>
      <c r="AD57" s="2058"/>
      <c r="AE57" s="2058"/>
      <c r="AF57" s="2058"/>
      <c r="AG57" s="2058"/>
      <c r="AH57" s="2058"/>
      <c r="AI57" s="2058"/>
      <c r="AJ57" s="2059"/>
      <c r="AK57" s="907"/>
      <c r="AL57" s="907"/>
      <c r="AM57" s="907"/>
      <c r="AT57" s="547"/>
    </row>
    <row r="58" spans="1:46" ht="20.100000000000001" customHeight="1">
      <c r="A58" s="2067"/>
      <c r="B58" s="2054"/>
      <c r="C58" s="2054"/>
      <c r="D58" s="2054"/>
      <c r="E58" s="2054"/>
      <c r="F58" s="2054"/>
      <c r="G58" s="2054"/>
      <c r="H58" s="2056"/>
      <c r="I58" s="2060" t="s">
        <v>693</v>
      </c>
      <c r="J58" s="2061"/>
      <c r="K58" s="2061"/>
      <c r="L58" s="2061"/>
      <c r="M58" s="2062"/>
      <c r="N58" s="908"/>
      <c r="O58" s="909"/>
      <c r="P58" s="910"/>
      <c r="Q58" s="2073"/>
      <c r="R58" s="2074"/>
      <c r="S58" s="2067"/>
      <c r="T58" s="2052"/>
      <c r="U58" s="2054"/>
      <c r="V58" s="2052"/>
      <c r="W58" s="2054"/>
      <c r="X58" s="2052"/>
      <c r="Y58" s="2056"/>
      <c r="Z58" s="2063"/>
      <c r="AA58" s="2064"/>
      <c r="AB58" s="2064"/>
      <c r="AC58" s="2064"/>
      <c r="AD58" s="2064"/>
      <c r="AE58" s="2064"/>
      <c r="AF58" s="2064"/>
      <c r="AG58" s="2064"/>
      <c r="AH58" s="2064"/>
      <c r="AI58" s="2064"/>
      <c r="AJ58" s="2065"/>
      <c r="AK58" s="907"/>
      <c r="AL58" s="907"/>
      <c r="AM58" s="907"/>
      <c r="AT58" s="547"/>
    </row>
    <row r="59" spans="1:46" ht="6.6" customHeight="1">
      <c r="A59" s="906"/>
      <c r="B59" s="906"/>
      <c r="C59" s="906"/>
      <c r="D59" s="906"/>
      <c r="E59" s="906"/>
      <c r="F59" s="906"/>
      <c r="G59" s="906"/>
      <c r="H59" s="906"/>
      <c r="I59" s="911"/>
      <c r="J59" s="912"/>
      <c r="K59" s="913"/>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914"/>
      <c r="AJ59" s="915"/>
      <c r="AK59" s="914"/>
      <c r="AL59" s="914"/>
      <c r="AM59" s="914"/>
      <c r="AT59" s="547"/>
    </row>
    <row r="60" spans="1:46" ht="20.100000000000001" customHeight="1">
      <c r="A60" s="2017" t="s">
        <v>694</v>
      </c>
      <c r="B60" s="2018"/>
      <c r="C60" s="2018"/>
      <c r="D60" s="2018"/>
      <c r="E60" s="2018"/>
      <c r="F60" s="2018"/>
      <c r="G60" s="2018"/>
      <c r="H60" s="2018"/>
      <c r="I60" s="2019"/>
      <c r="J60" s="2017" t="s">
        <v>695</v>
      </c>
      <c r="K60" s="2018"/>
      <c r="L60" s="2018"/>
      <c r="M60" s="2018"/>
      <c r="N60" s="2018"/>
      <c r="O60" s="2018"/>
      <c r="P60" s="2023"/>
      <c r="Q60" s="2024"/>
      <c r="R60" s="2017" t="s">
        <v>690</v>
      </c>
      <c r="S60" s="2018"/>
      <c r="T60" s="2018"/>
      <c r="U60" s="2018"/>
      <c r="V60" s="2018"/>
      <c r="W60" s="2018"/>
      <c r="X60" s="2018"/>
      <c r="Y60" s="2019"/>
      <c r="Z60" s="2017" t="s">
        <v>691</v>
      </c>
      <c r="AA60" s="2018"/>
      <c r="AB60" s="2018"/>
      <c r="AC60" s="2018"/>
      <c r="AD60" s="2018"/>
      <c r="AE60" s="2018"/>
      <c r="AF60" s="2018"/>
      <c r="AG60" s="2018"/>
      <c r="AH60" s="2018"/>
      <c r="AI60" s="2018"/>
      <c r="AJ60" s="2019"/>
      <c r="AK60" s="906"/>
      <c r="AL60" s="906"/>
      <c r="AM60" s="906"/>
      <c r="AT60" s="547"/>
    </row>
    <row r="61" spans="1:46" ht="27" customHeight="1">
      <c r="A61" s="2020"/>
      <c r="B61" s="2021"/>
      <c r="C61" s="2021"/>
      <c r="D61" s="2021"/>
      <c r="E61" s="2021"/>
      <c r="F61" s="2021"/>
      <c r="G61" s="2021"/>
      <c r="H61" s="2021"/>
      <c r="I61" s="2022"/>
      <c r="J61" s="2020"/>
      <c r="K61" s="2021"/>
      <c r="L61" s="2021"/>
      <c r="M61" s="2021"/>
      <c r="N61" s="2021"/>
      <c r="O61" s="2021"/>
      <c r="P61" s="2025"/>
      <c r="Q61" s="2026"/>
      <c r="R61" s="2020"/>
      <c r="S61" s="2021"/>
      <c r="T61" s="2021"/>
      <c r="U61" s="2021"/>
      <c r="V61" s="2021"/>
      <c r="W61" s="2021"/>
      <c r="X61" s="2021"/>
      <c r="Y61" s="2022"/>
      <c r="Z61" s="2020"/>
      <c r="AA61" s="2021"/>
      <c r="AB61" s="2021"/>
      <c r="AC61" s="2021"/>
      <c r="AD61" s="2021"/>
      <c r="AE61" s="2021"/>
      <c r="AF61" s="2021"/>
      <c r="AG61" s="2021"/>
      <c r="AH61" s="2021"/>
      <c r="AI61" s="2021"/>
      <c r="AJ61" s="2022"/>
      <c r="AK61" s="906"/>
      <c r="AL61" s="906"/>
      <c r="AM61" s="906"/>
      <c r="AT61" s="547"/>
    </row>
    <row r="62" spans="1:46" ht="20.100000000000001" customHeight="1">
      <c r="A62" s="2029" t="s">
        <v>696</v>
      </c>
      <c r="B62" s="2030"/>
      <c r="C62" s="2030"/>
      <c r="D62" s="2030"/>
      <c r="E62" s="2030"/>
      <c r="F62" s="2030"/>
      <c r="G62" s="2030"/>
      <c r="H62" s="2030"/>
      <c r="I62" s="2078"/>
      <c r="J62" s="2080"/>
      <c r="K62" s="2035"/>
      <c r="L62" s="2037"/>
      <c r="M62" s="2035"/>
      <c r="N62" s="2037"/>
      <c r="O62" s="2047"/>
      <c r="P62" s="2025"/>
      <c r="Q62" s="2026"/>
      <c r="R62" s="2049"/>
      <c r="S62" s="2035"/>
      <c r="T62" s="2035"/>
      <c r="U62" s="2037"/>
      <c r="V62" s="2035"/>
      <c r="W62" s="2037"/>
      <c r="X62" s="2035"/>
      <c r="Y62" s="2039"/>
      <c r="Z62" s="2041"/>
      <c r="AA62" s="2042"/>
      <c r="AB62" s="2042"/>
      <c r="AC62" s="2042"/>
      <c r="AD62" s="2042"/>
      <c r="AE62" s="2042"/>
      <c r="AF62" s="2042"/>
      <c r="AG62" s="2042"/>
      <c r="AH62" s="2042"/>
      <c r="AI62" s="2042"/>
      <c r="AJ62" s="2043"/>
      <c r="AK62" s="907"/>
      <c r="AL62" s="907"/>
      <c r="AM62" s="907"/>
      <c r="AT62" s="547"/>
    </row>
    <row r="63" spans="1:46" ht="20.100000000000001" customHeight="1">
      <c r="A63" s="2032"/>
      <c r="B63" s="2033"/>
      <c r="C63" s="2033"/>
      <c r="D63" s="2033"/>
      <c r="E63" s="2033"/>
      <c r="F63" s="2033"/>
      <c r="G63" s="2033"/>
      <c r="H63" s="2033"/>
      <c r="I63" s="2079"/>
      <c r="J63" s="2081"/>
      <c r="K63" s="2036"/>
      <c r="L63" s="2038"/>
      <c r="M63" s="2036"/>
      <c r="N63" s="2038"/>
      <c r="O63" s="2048"/>
      <c r="P63" s="2027"/>
      <c r="Q63" s="2028"/>
      <c r="R63" s="2050"/>
      <c r="S63" s="2036"/>
      <c r="T63" s="2036"/>
      <c r="U63" s="2038"/>
      <c r="V63" s="2036"/>
      <c r="W63" s="2038"/>
      <c r="X63" s="2036"/>
      <c r="Y63" s="2040"/>
      <c r="Z63" s="2044"/>
      <c r="AA63" s="2045"/>
      <c r="AB63" s="2045"/>
      <c r="AC63" s="2045"/>
      <c r="AD63" s="2045"/>
      <c r="AE63" s="2045"/>
      <c r="AF63" s="2045"/>
      <c r="AG63" s="2045"/>
      <c r="AH63" s="2045"/>
      <c r="AI63" s="2045"/>
      <c r="AJ63" s="2046"/>
      <c r="AK63" s="907"/>
      <c r="AL63" s="907"/>
      <c r="AM63" s="907"/>
      <c r="AT63" s="547"/>
    </row>
    <row r="64" spans="1:46" ht="5.0999999999999996" customHeight="1">
      <c r="A64" s="904"/>
      <c r="B64" s="904"/>
      <c r="C64" s="904"/>
      <c r="D64" s="904"/>
      <c r="E64" s="904"/>
      <c r="F64" s="904"/>
      <c r="G64" s="904"/>
      <c r="H64" s="904"/>
      <c r="I64" s="904"/>
      <c r="J64" s="904"/>
      <c r="K64" s="904"/>
      <c r="L64" s="904"/>
      <c r="M64" s="904"/>
      <c r="N64" s="904"/>
      <c r="O64" s="904"/>
      <c r="P64" s="904"/>
      <c r="Q64" s="904"/>
      <c r="R64" s="904"/>
      <c r="S64" s="904"/>
      <c r="T64" s="904"/>
      <c r="U64" s="904"/>
      <c r="V64" s="904"/>
      <c r="W64" s="904"/>
      <c r="X64" s="904"/>
      <c r="Y64" s="904"/>
      <c r="Z64" s="904"/>
      <c r="AA64" s="904"/>
      <c r="AB64" s="904"/>
      <c r="AC64" s="904"/>
      <c r="AD64" s="858"/>
      <c r="AE64" s="858"/>
      <c r="AF64" s="858"/>
      <c r="AG64" s="858"/>
      <c r="AH64" s="858"/>
      <c r="AI64" s="858"/>
      <c r="AJ64" s="901"/>
      <c r="AK64" s="902"/>
      <c r="AL64" s="587"/>
      <c r="AM64" s="587"/>
      <c r="AT64" s="547"/>
    </row>
    <row r="65" spans="1:46" ht="18.95" customHeight="1">
      <c r="A65" s="905" t="s">
        <v>697</v>
      </c>
      <c r="B65" s="905"/>
      <c r="C65" s="905"/>
      <c r="D65" s="905"/>
      <c r="E65" s="905"/>
      <c r="F65" s="905"/>
      <c r="G65" s="905"/>
      <c r="H65" s="905"/>
      <c r="I65" s="905"/>
      <c r="J65" s="905"/>
      <c r="K65" s="905"/>
      <c r="L65" s="905"/>
      <c r="M65" s="905"/>
      <c r="N65" s="905"/>
      <c r="O65" s="905"/>
      <c r="P65" s="905"/>
      <c r="Q65" s="905"/>
      <c r="R65" s="904"/>
      <c r="S65" s="904"/>
      <c r="T65" s="904"/>
      <c r="U65" s="904"/>
      <c r="V65" s="904"/>
      <c r="W65" s="904"/>
      <c r="X65" s="904"/>
      <c r="Y65" s="904"/>
      <c r="Z65" s="904"/>
      <c r="AA65" s="904"/>
      <c r="AB65" s="904"/>
      <c r="AC65" s="904"/>
      <c r="AD65" s="858"/>
      <c r="AE65" s="858"/>
      <c r="AF65" s="858"/>
      <c r="AG65" s="858"/>
      <c r="AH65" s="858"/>
      <c r="AI65" s="858"/>
      <c r="AJ65" s="901"/>
      <c r="AK65" s="902"/>
      <c r="AL65" s="587"/>
      <c r="AM65" s="587"/>
      <c r="AT65" s="547"/>
    </row>
    <row r="66" spans="1:46" ht="18.95" customHeight="1">
      <c r="A66" s="543" t="s">
        <v>686</v>
      </c>
      <c r="B66" s="543"/>
      <c r="C66" s="905"/>
      <c r="D66" s="905"/>
      <c r="E66" s="905"/>
      <c r="F66" s="905"/>
      <c r="G66" s="905"/>
      <c r="H66" s="905"/>
      <c r="I66" s="905"/>
      <c r="J66" s="905"/>
      <c r="K66" s="905"/>
      <c r="L66" s="905"/>
      <c r="M66" s="905"/>
      <c r="N66" s="905"/>
      <c r="O66" s="905"/>
      <c r="P66" s="905"/>
      <c r="Q66" s="905"/>
      <c r="R66" s="904"/>
      <c r="S66" s="904"/>
      <c r="T66" s="904"/>
      <c r="U66" s="904"/>
      <c r="V66" s="904"/>
      <c r="W66" s="904"/>
      <c r="X66" s="904"/>
      <c r="Y66" s="904"/>
      <c r="Z66" s="904"/>
      <c r="AA66" s="904"/>
      <c r="AB66" s="904"/>
      <c r="AC66" s="904"/>
      <c r="AD66" s="858"/>
      <c r="AE66" s="858"/>
      <c r="AF66" s="858"/>
      <c r="AG66" s="858"/>
      <c r="AH66" s="858"/>
      <c r="AI66" s="858"/>
      <c r="AJ66" s="901"/>
      <c r="AK66" s="902"/>
      <c r="AL66" s="587"/>
      <c r="AM66" s="587"/>
      <c r="AT66" s="547"/>
    </row>
    <row r="67" spans="1:46" ht="15" customHeight="1">
      <c r="A67" s="2075" t="s">
        <v>687</v>
      </c>
      <c r="B67" s="2075"/>
      <c r="C67" s="2075"/>
      <c r="D67" s="2075"/>
      <c r="E67" s="2075"/>
      <c r="F67" s="2075"/>
      <c r="G67" s="2075"/>
      <c r="H67" s="2075"/>
      <c r="I67" s="2075"/>
      <c r="J67" s="2075"/>
      <c r="K67" s="2075"/>
      <c r="L67" s="2075"/>
      <c r="M67" s="2075"/>
      <c r="N67" s="2075"/>
      <c r="O67" s="2075"/>
      <c r="P67" s="2075"/>
      <c r="Q67" s="2075"/>
      <c r="R67" s="2075"/>
      <c r="S67" s="2075"/>
      <c r="T67" s="2075"/>
      <c r="U67" s="2075"/>
      <c r="V67" s="2075"/>
      <c r="W67" s="2075"/>
      <c r="X67" s="2075"/>
      <c r="Y67" s="2075"/>
      <c r="Z67" s="2075"/>
      <c r="AA67" s="2075"/>
      <c r="AB67" s="2075"/>
      <c r="AC67" s="2075"/>
      <c r="AD67" s="2075"/>
      <c r="AE67" s="2075"/>
      <c r="AF67" s="2075"/>
      <c r="AG67" s="2075"/>
      <c r="AH67" s="2075"/>
      <c r="AI67" s="2075"/>
      <c r="AJ67" s="2075"/>
      <c r="AK67" s="902"/>
      <c r="AL67" s="587"/>
      <c r="AM67" s="587"/>
      <c r="AT67" s="547"/>
    </row>
    <row r="68" spans="1:46" ht="18.95" customHeight="1">
      <c r="A68" s="2076" t="s">
        <v>688</v>
      </c>
      <c r="B68" s="2077"/>
      <c r="C68" s="2077"/>
      <c r="D68" s="2077"/>
      <c r="E68" s="2077"/>
      <c r="F68" s="2077"/>
      <c r="G68" s="2077"/>
      <c r="H68" s="2077"/>
      <c r="I68" s="2077" t="s">
        <v>689</v>
      </c>
      <c r="J68" s="2077"/>
      <c r="K68" s="2077"/>
      <c r="L68" s="2077"/>
      <c r="M68" s="2077"/>
      <c r="N68" s="2077"/>
      <c r="O68" s="2077"/>
      <c r="P68" s="2077"/>
      <c r="Q68" s="2077" t="s">
        <v>40</v>
      </c>
      <c r="R68" s="2077"/>
      <c r="S68" s="2076" t="s">
        <v>690</v>
      </c>
      <c r="T68" s="2077"/>
      <c r="U68" s="2077"/>
      <c r="V68" s="2077"/>
      <c r="W68" s="2077"/>
      <c r="X68" s="2077"/>
      <c r="Y68" s="2077"/>
      <c r="Z68" s="2017" t="s">
        <v>691</v>
      </c>
      <c r="AA68" s="2018"/>
      <c r="AB68" s="2018"/>
      <c r="AC68" s="2018"/>
      <c r="AD68" s="2018"/>
      <c r="AE68" s="2018"/>
      <c r="AF68" s="2018"/>
      <c r="AG68" s="2018"/>
      <c r="AH68" s="2018"/>
      <c r="AI68" s="2018"/>
      <c r="AJ68" s="2019"/>
      <c r="AK68" s="902"/>
      <c r="AL68" s="587"/>
      <c r="AM68" s="587"/>
      <c r="AT68" s="547"/>
    </row>
    <row r="69" spans="1:46" ht="13.5" customHeight="1">
      <c r="A69" s="2077"/>
      <c r="B69" s="2077"/>
      <c r="C69" s="2077"/>
      <c r="D69" s="2077"/>
      <c r="E69" s="2077"/>
      <c r="F69" s="2077"/>
      <c r="G69" s="2077"/>
      <c r="H69" s="2077"/>
      <c r="I69" s="2077"/>
      <c r="J69" s="2077"/>
      <c r="K69" s="2077"/>
      <c r="L69" s="2077"/>
      <c r="M69" s="2077"/>
      <c r="N69" s="2077"/>
      <c r="O69" s="2077"/>
      <c r="P69" s="2077"/>
      <c r="Q69" s="2077"/>
      <c r="R69" s="2077"/>
      <c r="S69" s="2077"/>
      <c r="T69" s="2077"/>
      <c r="U69" s="2077"/>
      <c r="V69" s="2077"/>
      <c r="W69" s="2077"/>
      <c r="X69" s="2077"/>
      <c r="Y69" s="2077"/>
      <c r="Z69" s="2020"/>
      <c r="AA69" s="2021"/>
      <c r="AB69" s="2021"/>
      <c r="AC69" s="2021"/>
      <c r="AD69" s="2021"/>
      <c r="AE69" s="2021"/>
      <c r="AF69" s="2021"/>
      <c r="AG69" s="2021"/>
      <c r="AH69" s="2021"/>
      <c r="AI69" s="2021"/>
      <c r="AJ69" s="2022"/>
      <c r="AK69" s="902"/>
      <c r="AL69" s="587"/>
      <c r="AM69" s="587"/>
      <c r="AT69" s="547"/>
    </row>
    <row r="70" spans="1:46" ht="18.95" customHeight="1">
      <c r="A70" s="2066"/>
      <c r="B70" s="2053"/>
      <c r="C70" s="2053"/>
      <c r="D70" s="2053"/>
      <c r="E70" s="2053"/>
      <c r="F70" s="2053"/>
      <c r="G70" s="2053"/>
      <c r="H70" s="2055"/>
      <c r="I70" s="2068"/>
      <c r="J70" s="2069"/>
      <c r="K70" s="2069"/>
      <c r="L70" s="2069"/>
      <c r="M70" s="2069"/>
      <c r="N70" s="2069"/>
      <c r="O70" s="2069"/>
      <c r="P70" s="2070"/>
      <c r="Q70" s="2071" t="s">
        <v>692</v>
      </c>
      <c r="R70" s="2072"/>
      <c r="S70" s="2066"/>
      <c r="T70" s="2051"/>
      <c r="U70" s="2053"/>
      <c r="V70" s="2051"/>
      <c r="W70" s="2053"/>
      <c r="X70" s="2051"/>
      <c r="Y70" s="2055"/>
      <c r="Z70" s="2057"/>
      <c r="AA70" s="2058"/>
      <c r="AB70" s="2058"/>
      <c r="AC70" s="2058"/>
      <c r="AD70" s="2058"/>
      <c r="AE70" s="2058"/>
      <c r="AF70" s="2058"/>
      <c r="AG70" s="2058"/>
      <c r="AH70" s="2058"/>
      <c r="AI70" s="2058"/>
      <c r="AJ70" s="2059"/>
      <c r="AK70" s="902"/>
      <c r="AL70" s="587"/>
      <c r="AM70" s="587"/>
      <c r="AT70" s="547"/>
    </row>
    <row r="71" spans="1:46" ht="18.95" customHeight="1">
      <c r="A71" s="2067"/>
      <c r="B71" s="2054"/>
      <c r="C71" s="2054"/>
      <c r="D71" s="2054"/>
      <c r="E71" s="2054"/>
      <c r="F71" s="2054"/>
      <c r="G71" s="2054"/>
      <c r="H71" s="2056"/>
      <c r="I71" s="2060" t="s">
        <v>693</v>
      </c>
      <c r="J71" s="2061"/>
      <c r="K71" s="2061"/>
      <c r="L71" s="2061"/>
      <c r="M71" s="2062"/>
      <c r="N71" s="916"/>
      <c r="O71" s="917"/>
      <c r="P71" s="918"/>
      <c r="Q71" s="2073"/>
      <c r="R71" s="2074"/>
      <c r="S71" s="2067"/>
      <c r="T71" s="2052"/>
      <c r="U71" s="2054"/>
      <c r="V71" s="2052"/>
      <c r="W71" s="2054"/>
      <c r="X71" s="2052"/>
      <c r="Y71" s="2056"/>
      <c r="Z71" s="2063"/>
      <c r="AA71" s="2064"/>
      <c r="AB71" s="2064"/>
      <c r="AC71" s="2064"/>
      <c r="AD71" s="2064"/>
      <c r="AE71" s="2064"/>
      <c r="AF71" s="2064"/>
      <c r="AG71" s="2064"/>
      <c r="AH71" s="2064"/>
      <c r="AI71" s="2064"/>
      <c r="AJ71" s="2065"/>
      <c r="AK71" s="902"/>
      <c r="AL71" s="587"/>
      <c r="AM71" s="587"/>
      <c r="AT71" s="547"/>
    </row>
    <row r="72" spans="1:46" ht="8.1" customHeight="1">
      <c r="A72" s="906"/>
      <c r="B72" s="906"/>
      <c r="C72" s="906"/>
      <c r="D72" s="906"/>
      <c r="E72" s="906"/>
      <c r="F72" s="906"/>
      <c r="G72" s="906"/>
      <c r="H72" s="906"/>
      <c r="I72" s="911"/>
      <c r="J72" s="912"/>
      <c r="K72" s="913"/>
      <c r="L72" s="914"/>
      <c r="M72" s="914"/>
      <c r="N72" s="914"/>
      <c r="O72" s="914"/>
      <c r="P72" s="914"/>
      <c r="Q72" s="914"/>
      <c r="R72" s="914"/>
      <c r="S72" s="914"/>
      <c r="T72" s="914"/>
      <c r="U72" s="914"/>
      <c r="V72" s="914"/>
      <c r="W72" s="914"/>
      <c r="X72" s="914"/>
      <c r="Y72" s="914"/>
      <c r="Z72" s="914"/>
      <c r="AA72" s="914"/>
      <c r="AB72" s="914"/>
      <c r="AC72" s="914"/>
      <c r="AD72" s="914"/>
      <c r="AE72" s="914"/>
      <c r="AF72" s="914"/>
      <c r="AG72" s="914"/>
      <c r="AH72" s="914"/>
      <c r="AI72" s="914"/>
      <c r="AJ72" s="915"/>
      <c r="AK72" s="902"/>
      <c r="AT72" s="547"/>
    </row>
    <row r="73" spans="1:46" ht="20.100000000000001" customHeight="1">
      <c r="A73" s="2017" t="s">
        <v>694</v>
      </c>
      <c r="B73" s="2018"/>
      <c r="C73" s="2018"/>
      <c r="D73" s="2018"/>
      <c r="E73" s="2018"/>
      <c r="F73" s="2018"/>
      <c r="G73" s="2018"/>
      <c r="H73" s="2018"/>
      <c r="I73" s="2019"/>
      <c r="J73" s="2017" t="s">
        <v>695</v>
      </c>
      <c r="K73" s="2018"/>
      <c r="L73" s="2018"/>
      <c r="M73" s="2018"/>
      <c r="N73" s="2018"/>
      <c r="O73" s="2018"/>
      <c r="P73" s="2023"/>
      <c r="Q73" s="2024"/>
      <c r="R73" s="2017" t="s">
        <v>690</v>
      </c>
      <c r="S73" s="2018"/>
      <c r="T73" s="2018"/>
      <c r="U73" s="2018"/>
      <c r="V73" s="2018"/>
      <c r="W73" s="2018"/>
      <c r="X73" s="2018"/>
      <c r="Y73" s="2019"/>
      <c r="Z73" s="2017" t="s">
        <v>691</v>
      </c>
      <c r="AA73" s="2018"/>
      <c r="AB73" s="2018"/>
      <c r="AC73" s="2018"/>
      <c r="AD73" s="2018"/>
      <c r="AE73" s="2018"/>
      <c r="AF73" s="2018"/>
      <c r="AG73" s="2018"/>
      <c r="AH73" s="2018"/>
      <c r="AI73" s="2018"/>
      <c r="AJ73" s="2019"/>
      <c r="AK73" s="902"/>
      <c r="AT73" s="547"/>
    </row>
    <row r="74" spans="1:46" ht="26.45" customHeight="1">
      <c r="A74" s="2020"/>
      <c r="B74" s="2021"/>
      <c r="C74" s="2021"/>
      <c r="D74" s="2021"/>
      <c r="E74" s="2021"/>
      <c r="F74" s="2021"/>
      <c r="G74" s="2021"/>
      <c r="H74" s="2021"/>
      <c r="I74" s="2022"/>
      <c r="J74" s="2020"/>
      <c r="K74" s="2021"/>
      <c r="L74" s="2021"/>
      <c r="M74" s="2021"/>
      <c r="N74" s="2021"/>
      <c r="O74" s="2021"/>
      <c r="P74" s="2025"/>
      <c r="Q74" s="2026"/>
      <c r="R74" s="2020"/>
      <c r="S74" s="2021"/>
      <c r="T74" s="2021"/>
      <c r="U74" s="2021"/>
      <c r="V74" s="2021"/>
      <c r="W74" s="2021"/>
      <c r="X74" s="2021"/>
      <c r="Y74" s="2022"/>
      <c r="Z74" s="2020"/>
      <c r="AA74" s="2021"/>
      <c r="AB74" s="2021"/>
      <c r="AC74" s="2021"/>
      <c r="AD74" s="2021"/>
      <c r="AE74" s="2021"/>
      <c r="AF74" s="2021"/>
      <c r="AG74" s="2021"/>
      <c r="AH74" s="2021"/>
      <c r="AI74" s="2021"/>
      <c r="AJ74" s="2022"/>
      <c r="AK74" s="902"/>
      <c r="AT74" s="547"/>
    </row>
    <row r="75" spans="1:46" ht="20.100000000000001" customHeight="1">
      <c r="A75" s="2029" t="s">
        <v>696</v>
      </c>
      <c r="B75" s="2030"/>
      <c r="C75" s="2030"/>
      <c r="D75" s="2030"/>
      <c r="E75" s="2030"/>
      <c r="F75" s="2030"/>
      <c r="G75" s="2030"/>
      <c r="H75" s="2030"/>
      <c r="I75" s="2031"/>
      <c r="J75" s="2035"/>
      <c r="K75" s="2035"/>
      <c r="L75" s="2037"/>
      <c r="M75" s="2035"/>
      <c r="N75" s="2037"/>
      <c r="O75" s="2047"/>
      <c r="P75" s="2025"/>
      <c r="Q75" s="2026"/>
      <c r="R75" s="2049"/>
      <c r="S75" s="2035"/>
      <c r="T75" s="2035"/>
      <c r="U75" s="2037"/>
      <c r="V75" s="2035"/>
      <c r="W75" s="2037"/>
      <c r="X75" s="2035"/>
      <c r="Y75" s="2039"/>
      <c r="Z75" s="2041"/>
      <c r="AA75" s="2042"/>
      <c r="AB75" s="2042"/>
      <c r="AC75" s="2042"/>
      <c r="AD75" s="2042"/>
      <c r="AE75" s="2042"/>
      <c r="AF75" s="2042"/>
      <c r="AG75" s="2042"/>
      <c r="AH75" s="2042"/>
      <c r="AI75" s="2042"/>
      <c r="AJ75" s="2043"/>
      <c r="AK75" s="902"/>
      <c r="AT75" s="547"/>
    </row>
    <row r="76" spans="1:46" ht="20.100000000000001" customHeight="1">
      <c r="A76" s="2032"/>
      <c r="B76" s="2033"/>
      <c r="C76" s="2033"/>
      <c r="D76" s="2033"/>
      <c r="E76" s="2033"/>
      <c r="F76" s="2033"/>
      <c r="G76" s="2033"/>
      <c r="H76" s="2033"/>
      <c r="I76" s="2034"/>
      <c r="J76" s="2036"/>
      <c r="K76" s="2036"/>
      <c r="L76" s="2038"/>
      <c r="M76" s="2036"/>
      <c r="N76" s="2038"/>
      <c r="O76" s="2048"/>
      <c r="P76" s="2027"/>
      <c r="Q76" s="2028"/>
      <c r="R76" s="2050"/>
      <c r="S76" s="2036"/>
      <c r="T76" s="2036"/>
      <c r="U76" s="2038"/>
      <c r="V76" s="2036"/>
      <c r="W76" s="2038"/>
      <c r="X76" s="2036"/>
      <c r="Y76" s="2040"/>
      <c r="Z76" s="2044"/>
      <c r="AA76" s="2045"/>
      <c r="AB76" s="2045"/>
      <c r="AC76" s="2045"/>
      <c r="AD76" s="2045"/>
      <c r="AE76" s="2045"/>
      <c r="AF76" s="2045"/>
      <c r="AG76" s="2045"/>
      <c r="AH76" s="2045"/>
      <c r="AI76" s="2045"/>
      <c r="AJ76" s="2046"/>
      <c r="AK76" s="902"/>
      <c r="AT76" s="547"/>
    </row>
    <row r="77" spans="1:46" s="543" customFormat="1" ht="13.5" customHeight="1">
      <c r="A77" s="895"/>
      <c r="B77" s="882"/>
      <c r="C77" s="882"/>
      <c r="D77" s="882"/>
      <c r="E77" s="882"/>
      <c r="F77" s="882"/>
      <c r="G77" s="882"/>
      <c r="H77" s="882"/>
      <c r="I77" s="882"/>
      <c r="J77" s="882"/>
      <c r="K77" s="882"/>
      <c r="L77" s="882"/>
      <c r="M77" s="882"/>
      <c r="N77" s="882"/>
      <c r="O77" s="882"/>
      <c r="P77" s="882"/>
      <c r="Q77" s="882"/>
      <c r="R77" s="882"/>
      <c r="S77" s="882"/>
      <c r="T77" s="882"/>
      <c r="U77" s="882"/>
      <c r="V77" s="882"/>
      <c r="W77" s="882"/>
      <c r="X77" s="882"/>
      <c r="Y77" s="882"/>
      <c r="Z77" s="882"/>
      <c r="AA77" s="882"/>
      <c r="AB77" s="882"/>
      <c r="AC77" s="882"/>
      <c r="AD77" s="882"/>
      <c r="AE77" s="882"/>
      <c r="AF77" s="882"/>
      <c r="AG77" s="882"/>
      <c r="AH77" s="882"/>
      <c r="AI77" s="882"/>
      <c r="AJ77" s="900"/>
    </row>
    <row r="78" spans="1:46" s="543" customFormat="1" ht="7.5" customHeight="1">
      <c r="A78" s="919"/>
      <c r="B78" s="886"/>
      <c r="C78" s="886"/>
      <c r="D78" s="886"/>
      <c r="E78" s="896"/>
      <c r="F78" s="897"/>
      <c r="G78" s="897"/>
      <c r="H78" s="897"/>
      <c r="I78" s="897"/>
      <c r="J78" s="897"/>
      <c r="K78" s="897"/>
      <c r="L78" s="898"/>
      <c r="M78" s="898"/>
      <c r="N78" s="898"/>
      <c r="O78" s="898"/>
      <c r="P78" s="898"/>
      <c r="Q78" s="898"/>
      <c r="R78" s="898"/>
      <c r="S78" s="898"/>
      <c r="T78" s="897"/>
      <c r="U78" s="897"/>
      <c r="V78" s="899"/>
      <c r="W78" s="897"/>
      <c r="X78" s="897"/>
      <c r="Y78" s="897"/>
      <c r="Z78" s="898"/>
      <c r="AA78" s="897"/>
      <c r="AB78" s="897"/>
      <c r="AC78" s="897"/>
      <c r="AD78" s="897"/>
      <c r="AE78" s="897"/>
      <c r="AF78" s="897"/>
      <c r="AG78" s="897"/>
      <c r="AH78" s="897"/>
      <c r="AI78" s="897"/>
      <c r="AJ78" s="900"/>
    </row>
    <row r="79" spans="1:46" ht="12.95" customHeight="1">
      <c r="A79" s="2002" t="s">
        <v>698</v>
      </c>
      <c r="B79" s="2002"/>
      <c r="C79" s="2002"/>
      <c r="D79" s="2002"/>
      <c r="E79" s="2002"/>
      <c r="F79" s="2002"/>
      <c r="G79" s="2002"/>
      <c r="H79" s="2002"/>
      <c r="I79" s="2002"/>
      <c r="J79" s="2002"/>
      <c r="K79" s="2002"/>
      <c r="L79" s="2002"/>
      <c r="M79" s="2002"/>
      <c r="N79" s="2002"/>
      <c r="O79" s="2002"/>
      <c r="P79" s="2002"/>
      <c r="Q79" s="2002"/>
      <c r="R79" s="2002"/>
      <c r="S79" s="2002"/>
      <c r="T79" s="2002"/>
      <c r="U79" s="2002"/>
      <c r="V79" s="2002"/>
      <c r="W79" s="2002"/>
      <c r="X79" s="2002"/>
      <c r="Y79" s="2002"/>
      <c r="Z79" s="2002"/>
      <c r="AA79" s="2002"/>
      <c r="AB79" s="2002"/>
      <c r="AC79" s="2002"/>
      <c r="AD79" s="858"/>
      <c r="AE79" s="858"/>
      <c r="AF79" s="858"/>
      <c r="AG79" s="858"/>
      <c r="AH79" s="858"/>
      <c r="AI79" s="858"/>
      <c r="AJ79" s="901"/>
      <c r="AK79" s="902"/>
      <c r="AT79" s="547"/>
    </row>
    <row r="80" spans="1:46" ht="3.6" hidden="1" customHeight="1">
      <c r="A80" s="854"/>
      <c r="B80" s="854"/>
      <c r="C80" s="854"/>
      <c r="D80" s="854"/>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542"/>
      <c r="AK80" s="546"/>
      <c r="AT80" s="547"/>
    </row>
    <row r="81" spans="1:37" ht="15.75" customHeight="1">
      <c r="A81" s="920"/>
      <c r="B81" s="921" t="s">
        <v>57</v>
      </c>
      <c r="C81" s="920"/>
      <c r="D81" s="920"/>
      <c r="E81" s="920"/>
      <c r="F81" s="920"/>
      <c r="G81" s="920"/>
      <c r="H81" s="920"/>
      <c r="I81" s="920"/>
      <c r="J81" s="920"/>
      <c r="K81" s="920"/>
      <c r="L81" s="920"/>
      <c r="M81" s="920"/>
      <c r="N81" s="920"/>
      <c r="O81" s="920"/>
      <c r="P81" s="920"/>
      <c r="Q81" s="920"/>
      <c r="R81" s="920"/>
      <c r="S81" s="920"/>
      <c r="T81" s="920"/>
      <c r="U81" s="920"/>
      <c r="V81" s="920"/>
      <c r="W81" s="920"/>
      <c r="X81" s="920"/>
      <c r="Y81" s="920"/>
      <c r="Z81" s="920"/>
      <c r="AA81" s="920"/>
      <c r="AB81" s="920"/>
      <c r="AC81" s="920"/>
      <c r="AD81" s="920"/>
      <c r="AE81" s="920"/>
      <c r="AF81" s="920"/>
      <c r="AG81" s="920"/>
      <c r="AH81" s="920"/>
      <c r="AI81" s="920"/>
      <c r="AJ81" s="922"/>
      <c r="AK81" s="546"/>
    </row>
    <row r="82" spans="1:37" ht="14.25" thickBot="1">
      <c r="A82" s="920"/>
      <c r="B82" s="2003" t="s">
        <v>77</v>
      </c>
      <c r="C82" s="2004"/>
      <c r="D82" s="2004"/>
      <c r="E82" s="2004"/>
      <c r="F82" s="2004"/>
      <c r="G82" s="2004"/>
      <c r="H82" s="2004"/>
      <c r="I82" s="2004"/>
      <c r="J82" s="2004"/>
      <c r="K82" s="2004"/>
      <c r="L82" s="2004"/>
      <c r="M82" s="2004"/>
      <c r="N82" s="2004"/>
      <c r="O82" s="2004"/>
      <c r="P82" s="2004"/>
      <c r="Q82" s="2004"/>
      <c r="R82" s="2004"/>
      <c r="S82" s="2004"/>
      <c r="T82" s="2004"/>
      <c r="U82" s="2004"/>
      <c r="V82" s="2004"/>
      <c r="W82" s="2004"/>
      <c r="X82" s="2004"/>
      <c r="Y82" s="2005"/>
      <c r="Z82" s="2006" t="s">
        <v>53</v>
      </c>
      <c r="AA82" s="2007"/>
      <c r="AB82" s="2007"/>
      <c r="AC82" s="2007"/>
      <c r="AD82" s="2007"/>
      <c r="AE82" s="2007"/>
      <c r="AF82" s="2007"/>
      <c r="AG82" s="2007"/>
      <c r="AH82" s="2008"/>
      <c r="AI82" s="923"/>
      <c r="AJ82" s="922"/>
      <c r="AK82" s="546"/>
    </row>
    <row r="83" spans="1:37" ht="17.25" customHeight="1">
      <c r="A83" s="920"/>
      <c r="B83" s="924"/>
      <c r="C83" s="2009" t="s">
        <v>699</v>
      </c>
      <c r="D83" s="2009"/>
      <c r="E83" s="2009"/>
      <c r="F83" s="2009"/>
      <c r="G83" s="2009"/>
      <c r="H83" s="2009"/>
      <c r="I83" s="2009"/>
      <c r="J83" s="2009"/>
      <c r="K83" s="2009"/>
      <c r="L83" s="2009"/>
      <c r="M83" s="2009"/>
      <c r="N83" s="2009"/>
      <c r="O83" s="2009"/>
      <c r="P83" s="2009"/>
      <c r="Q83" s="2009"/>
      <c r="R83" s="2009"/>
      <c r="S83" s="2009"/>
      <c r="T83" s="2009"/>
      <c r="U83" s="2009"/>
      <c r="V83" s="2009"/>
      <c r="W83" s="2009"/>
      <c r="X83" s="2009"/>
      <c r="Y83" s="2010"/>
      <c r="Z83" s="2011" t="s">
        <v>700</v>
      </c>
      <c r="AA83" s="2012"/>
      <c r="AB83" s="2012"/>
      <c r="AC83" s="2012"/>
      <c r="AD83" s="2012"/>
      <c r="AE83" s="2012"/>
      <c r="AF83" s="2012"/>
      <c r="AG83" s="2012"/>
      <c r="AH83" s="2013"/>
      <c r="AI83" s="923"/>
      <c r="AJ83" s="922"/>
      <c r="AK83" s="546"/>
    </row>
    <row r="84" spans="1:37" s="927" customFormat="1" ht="25.5" customHeight="1">
      <c r="A84" s="920"/>
      <c r="B84" s="925"/>
      <c r="C84" s="2014" t="s">
        <v>701</v>
      </c>
      <c r="D84" s="2014"/>
      <c r="E84" s="2014"/>
      <c r="F84" s="2014"/>
      <c r="G84" s="2014"/>
      <c r="H84" s="2014"/>
      <c r="I84" s="2014"/>
      <c r="J84" s="2014"/>
      <c r="K84" s="2014"/>
      <c r="L84" s="2014"/>
      <c r="M84" s="2014"/>
      <c r="N84" s="2014"/>
      <c r="O84" s="2014"/>
      <c r="P84" s="2014"/>
      <c r="Q84" s="2014"/>
      <c r="R84" s="2014"/>
      <c r="S84" s="2014"/>
      <c r="T84" s="2014"/>
      <c r="U84" s="2014"/>
      <c r="V84" s="2014"/>
      <c r="W84" s="2014"/>
      <c r="X84" s="2014"/>
      <c r="Y84" s="2015"/>
      <c r="Z84" s="1152" t="s">
        <v>126</v>
      </c>
      <c r="AA84" s="1153"/>
      <c r="AB84" s="1153"/>
      <c r="AC84" s="1153"/>
      <c r="AD84" s="1153"/>
      <c r="AE84" s="1153"/>
      <c r="AF84" s="1153"/>
      <c r="AG84" s="1153"/>
      <c r="AH84" s="2016"/>
      <c r="AI84" s="923"/>
      <c r="AJ84" s="922"/>
      <c r="AK84" s="926"/>
    </row>
    <row r="85" spans="1:37" ht="16.5" customHeight="1">
      <c r="A85" s="920"/>
      <c r="B85" s="928"/>
      <c r="C85" s="1994" t="s">
        <v>702</v>
      </c>
      <c r="D85" s="1994"/>
      <c r="E85" s="1994"/>
      <c r="F85" s="1994"/>
      <c r="G85" s="1994"/>
      <c r="H85" s="1994"/>
      <c r="I85" s="1994"/>
      <c r="J85" s="1994"/>
      <c r="K85" s="1994"/>
      <c r="L85" s="1994"/>
      <c r="M85" s="1994"/>
      <c r="N85" s="1994"/>
      <c r="O85" s="1994"/>
      <c r="P85" s="1994"/>
      <c r="Q85" s="1994"/>
      <c r="R85" s="1994"/>
      <c r="S85" s="1994"/>
      <c r="T85" s="1994"/>
      <c r="U85" s="1994"/>
      <c r="V85" s="1994"/>
      <c r="W85" s="1994"/>
      <c r="X85" s="1994"/>
      <c r="Y85" s="1995"/>
      <c r="Z85" s="1996" t="s">
        <v>55</v>
      </c>
      <c r="AA85" s="1997"/>
      <c r="AB85" s="1997"/>
      <c r="AC85" s="1997"/>
      <c r="AD85" s="1997"/>
      <c r="AE85" s="1997"/>
      <c r="AF85" s="1997"/>
      <c r="AG85" s="1997"/>
      <c r="AH85" s="1998"/>
      <c r="AI85" s="920"/>
      <c r="AJ85" s="922"/>
      <c r="AK85" s="546"/>
    </row>
    <row r="86" spans="1:37" ht="16.5" customHeight="1">
      <c r="A86" s="920"/>
      <c r="B86" s="928"/>
      <c r="C86" s="929" t="s">
        <v>703</v>
      </c>
      <c r="D86" s="930"/>
      <c r="E86" s="930"/>
      <c r="F86" s="930"/>
      <c r="G86" s="930"/>
      <c r="H86" s="930"/>
      <c r="I86" s="930"/>
      <c r="J86" s="930"/>
      <c r="K86" s="930"/>
      <c r="L86" s="930"/>
      <c r="M86" s="930"/>
      <c r="N86" s="930"/>
      <c r="O86" s="930"/>
      <c r="P86" s="930"/>
      <c r="Q86" s="930"/>
      <c r="R86" s="930"/>
      <c r="S86" s="930"/>
      <c r="T86" s="930"/>
      <c r="U86" s="930"/>
      <c r="V86" s="930"/>
      <c r="W86" s="930"/>
      <c r="X86" s="930"/>
      <c r="Y86" s="931"/>
      <c r="Z86" s="1996" t="s">
        <v>56</v>
      </c>
      <c r="AA86" s="1997"/>
      <c r="AB86" s="1997"/>
      <c r="AC86" s="1997"/>
      <c r="AD86" s="1997"/>
      <c r="AE86" s="1997"/>
      <c r="AF86" s="1997"/>
      <c r="AG86" s="1997"/>
      <c r="AH86" s="1998"/>
      <c r="AI86" s="920"/>
      <c r="AJ86" s="922"/>
      <c r="AK86" s="546"/>
    </row>
    <row r="87" spans="1:37" ht="16.5" customHeight="1">
      <c r="A87" s="920"/>
      <c r="B87" s="928"/>
      <c r="C87" s="929" t="s">
        <v>704</v>
      </c>
      <c r="D87" s="930"/>
      <c r="E87" s="930"/>
      <c r="F87" s="930"/>
      <c r="G87" s="930"/>
      <c r="H87" s="930"/>
      <c r="I87" s="930"/>
      <c r="J87" s="930"/>
      <c r="K87" s="930"/>
      <c r="L87" s="930"/>
      <c r="M87" s="930"/>
      <c r="N87" s="930"/>
      <c r="O87" s="930"/>
      <c r="P87" s="930"/>
      <c r="Q87" s="930"/>
      <c r="R87" s="930"/>
      <c r="S87" s="930"/>
      <c r="T87" s="930"/>
      <c r="U87" s="930"/>
      <c r="V87" s="930"/>
      <c r="W87" s="930"/>
      <c r="X87" s="930"/>
      <c r="Y87" s="931"/>
      <c r="Z87" s="1996" t="s">
        <v>705</v>
      </c>
      <c r="AA87" s="1997"/>
      <c r="AB87" s="1997"/>
      <c r="AC87" s="1997"/>
      <c r="AD87" s="1997"/>
      <c r="AE87" s="1997"/>
      <c r="AF87" s="1997"/>
      <c r="AG87" s="1997"/>
      <c r="AH87" s="1998"/>
      <c r="AI87" s="920"/>
      <c r="AJ87" s="922"/>
      <c r="AK87" s="546"/>
    </row>
    <row r="88" spans="1:37" ht="25.5" customHeight="1">
      <c r="A88" s="920"/>
      <c r="B88" s="928"/>
      <c r="C88" s="1977" t="s">
        <v>124</v>
      </c>
      <c r="D88" s="1977"/>
      <c r="E88" s="1977"/>
      <c r="F88" s="1977"/>
      <c r="G88" s="1977"/>
      <c r="H88" s="1977"/>
      <c r="I88" s="1977"/>
      <c r="J88" s="1977"/>
      <c r="K88" s="1977"/>
      <c r="L88" s="1977"/>
      <c r="M88" s="1977"/>
      <c r="N88" s="1977"/>
      <c r="O88" s="1977"/>
      <c r="P88" s="1977"/>
      <c r="Q88" s="1977"/>
      <c r="R88" s="1977"/>
      <c r="S88" s="1977"/>
      <c r="T88" s="1977"/>
      <c r="U88" s="1977"/>
      <c r="V88" s="1977"/>
      <c r="W88" s="1977"/>
      <c r="X88" s="1977"/>
      <c r="Y88" s="1978"/>
      <c r="Z88" s="1999" t="s">
        <v>706</v>
      </c>
      <c r="AA88" s="2000"/>
      <c r="AB88" s="2000"/>
      <c r="AC88" s="2000"/>
      <c r="AD88" s="2000"/>
      <c r="AE88" s="2000"/>
      <c r="AF88" s="2000"/>
      <c r="AG88" s="2000"/>
      <c r="AH88" s="2001"/>
      <c r="AI88" s="920"/>
      <c r="AJ88" s="922"/>
      <c r="AK88" s="546"/>
    </row>
    <row r="89" spans="1:37" ht="25.5" customHeight="1">
      <c r="A89" s="920"/>
      <c r="B89" s="928"/>
      <c r="C89" s="1977" t="s">
        <v>125</v>
      </c>
      <c r="D89" s="1977"/>
      <c r="E89" s="1977"/>
      <c r="F89" s="1977"/>
      <c r="G89" s="1977"/>
      <c r="H89" s="1977"/>
      <c r="I89" s="1977"/>
      <c r="J89" s="1977"/>
      <c r="K89" s="1977"/>
      <c r="L89" s="1977"/>
      <c r="M89" s="1977"/>
      <c r="N89" s="1977"/>
      <c r="O89" s="1977"/>
      <c r="P89" s="1977"/>
      <c r="Q89" s="1977"/>
      <c r="R89" s="1977"/>
      <c r="S89" s="1977"/>
      <c r="T89" s="1977"/>
      <c r="U89" s="1977"/>
      <c r="V89" s="1977"/>
      <c r="W89" s="1977"/>
      <c r="X89" s="1977"/>
      <c r="Y89" s="1978"/>
      <c r="Z89" s="1979" t="s">
        <v>127</v>
      </c>
      <c r="AA89" s="1980"/>
      <c r="AB89" s="1980"/>
      <c r="AC89" s="1980"/>
      <c r="AD89" s="1980"/>
      <c r="AE89" s="1980"/>
      <c r="AF89" s="1980"/>
      <c r="AG89" s="1980"/>
      <c r="AH89" s="1981"/>
      <c r="AI89" s="920"/>
      <c r="AJ89" s="922"/>
      <c r="AK89" s="932"/>
    </row>
    <row r="90" spans="1:37" ht="16.5" customHeight="1" thickBot="1">
      <c r="A90" s="920"/>
      <c r="B90" s="933"/>
      <c r="C90" s="934" t="s">
        <v>96</v>
      </c>
      <c r="D90" s="935"/>
      <c r="E90" s="935"/>
      <c r="F90" s="935"/>
      <c r="G90" s="935"/>
      <c r="H90" s="935"/>
      <c r="I90" s="935"/>
      <c r="J90" s="935"/>
      <c r="K90" s="935"/>
      <c r="L90" s="935"/>
      <c r="M90" s="935"/>
      <c r="N90" s="935"/>
      <c r="O90" s="935"/>
      <c r="P90" s="935"/>
      <c r="Q90" s="935"/>
      <c r="R90" s="935"/>
      <c r="S90" s="935"/>
      <c r="T90" s="935"/>
      <c r="U90" s="935"/>
      <c r="V90" s="935"/>
      <c r="W90" s="935"/>
      <c r="X90" s="935"/>
      <c r="Y90" s="936"/>
      <c r="Z90" s="1982" t="s">
        <v>54</v>
      </c>
      <c r="AA90" s="1983"/>
      <c r="AB90" s="1983"/>
      <c r="AC90" s="1983"/>
      <c r="AD90" s="1983"/>
      <c r="AE90" s="1983"/>
      <c r="AF90" s="1983"/>
      <c r="AG90" s="1983"/>
      <c r="AH90" s="1984"/>
      <c r="AI90" s="920"/>
      <c r="AJ90" s="922"/>
      <c r="AK90" s="932"/>
    </row>
    <row r="91" spans="1:37" ht="4.5" customHeight="1">
      <c r="A91" s="920"/>
      <c r="B91" s="920"/>
      <c r="C91" s="921"/>
      <c r="D91" s="920"/>
      <c r="E91" s="920"/>
      <c r="F91" s="920"/>
      <c r="G91" s="920"/>
      <c r="H91" s="920"/>
      <c r="I91" s="920"/>
      <c r="J91" s="920"/>
      <c r="K91" s="920"/>
      <c r="L91" s="920"/>
      <c r="M91" s="920"/>
      <c r="N91" s="920"/>
      <c r="O91" s="920"/>
      <c r="P91" s="920"/>
      <c r="Q91" s="920"/>
      <c r="R91" s="920"/>
      <c r="S91" s="920"/>
      <c r="T91" s="920"/>
      <c r="U91" s="920"/>
      <c r="V91" s="920"/>
      <c r="W91" s="920"/>
      <c r="X91" s="920"/>
      <c r="Y91" s="920"/>
      <c r="Z91" s="921"/>
      <c r="AA91" s="921"/>
      <c r="AB91" s="921"/>
      <c r="AC91" s="921"/>
      <c r="AD91" s="921"/>
      <c r="AE91" s="921"/>
      <c r="AF91" s="921"/>
      <c r="AG91" s="921"/>
      <c r="AH91" s="921"/>
      <c r="AI91" s="920"/>
      <c r="AJ91" s="922"/>
    </row>
    <row r="92" spans="1:37" ht="12" customHeight="1">
      <c r="A92" s="920"/>
      <c r="B92" s="937" t="s">
        <v>707</v>
      </c>
      <c r="C92" s="938" t="s">
        <v>708</v>
      </c>
      <c r="D92" s="920"/>
      <c r="E92" s="920"/>
      <c r="F92" s="920"/>
      <c r="G92" s="920"/>
      <c r="H92" s="920"/>
      <c r="I92" s="920"/>
      <c r="J92" s="920"/>
      <c r="K92" s="920"/>
      <c r="L92" s="920"/>
      <c r="M92" s="920"/>
      <c r="N92" s="920"/>
      <c r="O92" s="920"/>
      <c r="P92" s="920"/>
      <c r="Q92" s="920"/>
      <c r="R92" s="920"/>
      <c r="S92" s="920"/>
      <c r="T92" s="920"/>
      <c r="U92" s="920"/>
      <c r="V92" s="920"/>
      <c r="W92" s="920"/>
      <c r="X92" s="920"/>
      <c r="Y92" s="920"/>
      <c r="Z92" s="921"/>
      <c r="AA92" s="921"/>
      <c r="AB92" s="921"/>
      <c r="AC92" s="921"/>
      <c r="AD92" s="921"/>
      <c r="AE92" s="921"/>
      <c r="AF92" s="921"/>
      <c r="AG92" s="921"/>
      <c r="AH92" s="921"/>
      <c r="AI92" s="920"/>
      <c r="AJ92" s="922"/>
    </row>
    <row r="93" spans="1:37" ht="12" customHeight="1">
      <c r="A93" s="920"/>
      <c r="B93" s="939" t="s">
        <v>134</v>
      </c>
      <c r="C93" s="1985" t="s">
        <v>709</v>
      </c>
      <c r="D93" s="1985"/>
      <c r="E93" s="1985"/>
      <c r="F93" s="1985"/>
      <c r="G93" s="1985"/>
      <c r="H93" s="1985"/>
      <c r="I93" s="1985"/>
      <c r="J93" s="1985"/>
      <c r="K93" s="1985"/>
      <c r="L93" s="1985"/>
      <c r="M93" s="1985"/>
      <c r="N93" s="1985"/>
      <c r="O93" s="1985"/>
      <c r="P93" s="1985"/>
      <c r="Q93" s="1985"/>
      <c r="R93" s="1985"/>
      <c r="S93" s="1985"/>
      <c r="T93" s="1985"/>
      <c r="U93" s="1985"/>
      <c r="V93" s="1985"/>
      <c r="W93" s="1985"/>
      <c r="X93" s="1985"/>
      <c r="Y93" s="1985"/>
      <c r="Z93" s="1985"/>
      <c r="AA93" s="1985"/>
      <c r="AB93" s="1985"/>
      <c r="AC93" s="1985"/>
      <c r="AD93" s="1985"/>
      <c r="AE93" s="1985"/>
      <c r="AF93" s="1985"/>
      <c r="AG93" s="1985"/>
      <c r="AH93" s="1985"/>
      <c r="AI93" s="1985"/>
      <c r="AJ93" s="1985"/>
    </row>
    <row r="94" spans="1:37" ht="3.75" customHeight="1" thickBot="1">
      <c r="A94" s="935"/>
      <c r="B94" s="935"/>
      <c r="C94" s="940"/>
      <c r="D94" s="940"/>
      <c r="E94" s="940"/>
      <c r="F94" s="940"/>
      <c r="G94" s="940"/>
      <c r="H94" s="940"/>
      <c r="I94" s="940"/>
      <c r="J94" s="940"/>
      <c r="K94" s="940"/>
      <c r="L94" s="940"/>
      <c r="M94" s="940"/>
      <c r="N94" s="940"/>
      <c r="O94" s="940"/>
      <c r="P94" s="940"/>
      <c r="Q94" s="940"/>
      <c r="R94" s="940"/>
      <c r="S94" s="940"/>
      <c r="T94" s="940"/>
      <c r="U94" s="940"/>
      <c r="V94" s="940"/>
      <c r="W94" s="940"/>
      <c r="X94" s="940"/>
      <c r="Y94" s="940"/>
      <c r="Z94" s="940"/>
      <c r="AA94" s="940"/>
      <c r="AB94" s="940"/>
      <c r="AC94" s="940"/>
      <c r="AD94" s="940"/>
      <c r="AE94" s="940"/>
      <c r="AF94" s="940"/>
      <c r="AG94" s="940"/>
      <c r="AH94" s="940"/>
      <c r="AI94" s="940"/>
      <c r="AJ94" s="941"/>
    </row>
    <row r="95" spans="1:37" ht="1.5" customHeight="1">
      <c r="A95" s="942"/>
      <c r="B95" s="943"/>
      <c r="C95" s="943"/>
      <c r="D95" s="943"/>
      <c r="E95" s="943"/>
      <c r="F95" s="943"/>
      <c r="G95" s="943"/>
      <c r="H95" s="943"/>
      <c r="I95" s="943"/>
      <c r="J95" s="943"/>
      <c r="K95" s="943"/>
      <c r="L95" s="943"/>
      <c r="M95" s="943"/>
      <c r="N95" s="943"/>
      <c r="O95" s="943"/>
      <c r="P95" s="943"/>
      <c r="Q95" s="943"/>
      <c r="R95" s="943"/>
      <c r="S95" s="943"/>
      <c r="T95" s="943"/>
      <c r="U95" s="943"/>
      <c r="V95" s="943"/>
      <c r="W95" s="943"/>
      <c r="X95" s="943"/>
      <c r="Y95" s="943"/>
      <c r="Z95" s="943"/>
      <c r="AA95" s="943"/>
      <c r="AB95" s="943"/>
      <c r="AC95" s="943"/>
      <c r="AD95" s="943"/>
      <c r="AE95" s="943"/>
      <c r="AF95" s="943"/>
      <c r="AG95" s="943"/>
      <c r="AH95" s="943"/>
      <c r="AI95" s="943"/>
      <c r="AJ95" s="944"/>
    </row>
    <row r="96" spans="1:37" ht="30.75" customHeight="1">
      <c r="A96" s="945"/>
      <c r="B96" s="1986" t="s">
        <v>219</v>
      </c>
      <c r="C96" s="1986"/>
      <c r="D96" s="1986"/>
      <c r="E96" s="1986"/>
      <c r="F96" s="1986"/>
      <c r="G96" s="1986"/>
      <c r="H96" s="1986"/>
      <c r="I96" s="1986"/>
      <c r="J96" s="1986"/>
      <c r="K96" s="1986"/>
      <c r="L96" s="1986"/>
      <c r="M96" s="1986"/>
      <c r="N96" s="1986"/>
      <c r="O96" s="1986"/>
      <c r="P96" s="1986"/>
      <c r="Q96" s="1986"/>
      <c r="R96" s="1986"/>
      <c r="S96" s="1986"/>
      <c r="T96" s="1986"/>
      <c r="U96" s="1986"/>
      <c r="V96" s="1986"/>
      <c r="W96" s="1986"/>
      <c r="X96" s="1986"/>
      <c r="Y96" s="1986"/>
      <c r="Z96" s="1986"/>
      <c r="AA96" s="1986"/>
      <c r="AB96" s="1986"/>
      <c r="AC96" s="1986"/>
      <c r="AD96" s="1986"/>
      <c r="AE96" s="1986"/>
      <c r="AF96" s="1986"/>
      <c r="AG96" s="1986"/>
      <c r="AH96" s="1986"/>
      <c r="AI96" s="1986"/>
      <c r="AJ96" s="946"/>
    </row>
    <row r="97" spans="1:36" ht="4.5" customHeight="1">
      <c r="A97" s="945"/>
      <c r="B97" s="921"/>
      <c r="C97" s="920"/>
      <c r="D97" s="920"/>
      <c r="E97" s="920"/>
      <c r="F97" s="920"/>
      <c r="G97" s="920"/>
      <c r="H97" s="920"/>
      <c r="I97" s="920"/>
      <c r="J97" s="920"/>
      <c r="K97" s="920"/>
      <c r="L97" s="920"/>
      <c r="M97" s="920"/>
      <c r="N97" s="920"/>
      <c r="O97" s="920"/>
      <c r="P97" s="920"/>
      <c r="Q97" s="920"/>
      <c r="R97" s="920"/>
      <c r="S97" s="920"/>
      <c r="T97" s="920"/>
      <c r="U97" s="920"/>
      <c r="V97" s="920"/>
      <c r="W97" s="920"/>
      <c r="X97" s="920"/>
      <c r="Y97" s="920"/>
      <c r="Z97" s="920"/>
      <c r="AA97" s="920"/>
      <c r="AB97" s="920"/>
      <c r="AC97" s="920"/>
      <c r="AD97" s="920"/>
      <c r="AE97" s="920"/>
      <c r="AF97" s="920"/>
      <c r="AG97" s="920"/>
      <c r="AH97" s="920"/>
      <c r="AI97" s="920"/>
      <c r="AJ97" s="946"/>
    </row>
    <row r="98" spans="1:36" s="950" customFormat="1" ht="13.5" customHeight="1">
      <c r="A98" s="947"/>
      <c r="B98" s="948" t="s">
        <v>17</v>
      </c>
      <c r="C98" s="948"/>
      <c r="D98" s="1987">
        <v>4</v>
      </c>
      <c r="E98" s="1988"/>
      <c r="F98" s="948" t="s">
        <v>5</v>
      </c>
      <c r="G98" s="1989"/>
      <c r="H98" s="1990"/>
      <c r="I98" s="948" t="s">
        <v>4</v>
      </c>
      <c r="J98" s="1989"/>
      <c r="K98" s="1990"/>
      <c r="L98" s="948" t="s">
        <v>3</v>
      </c>
      <c r="M98" s="949"/>
      <c r="N98" s="1991" t="s">
        <v>6</v>
      </c>
      <c r="O98" s="1991"/>
      <c r="P98" s="1991"/>
      <c r="Q98" s="1992" t="str">
        <f>IF(G9="","",G9)</f>
        <v/>
      </c>
      <c r="R98" s="1992"/>
      <c r="S98" s="1992"/>
      <c r="T98" s="1992"/>
      <c r="U98" s="1992"/>
      <c r="V98" s="1992"/>
      <c r="W98" s="1992"/>
      <c r="X98" s="1992"/>
      <c r="Y98" s="1992"/>
      <c r="Z98" s="1992"/>
      <c r="AA98" s="1992"/>
      <c r="AB98" s="1992"/>
      <c r="AC98" s="1992"/>
      <c r="AD98" s="1992"/>
      <c r="AE98" s="1992"/>
      <c r="AF98" s="1992"/>
      <c r="AG98" s="1992"/>
      <c r="AH98" s="1992"/>
      <c r="AI98" s="1992"/>
      <c r="AJ98" s="1993"/>
    </row>
    <row r="99" spans="1:36" s="950" customFormat="1" ht="13.5" customHeight="1">
      <c r="A99" s="951"/>
      <c r="B99" s="952"/>
      <c r="C99" s="953"/>
      <c r="D99" s="953"/>
      <c r="E99" s="953"/>
      <c r="F99" s="953"/>
      <c r="G99" s="953"/>
      <c r="H99" s="953"/>
      <c r="I99" s="953"/>
      <c r="J99" s="953"/>
      <c r="K99" s="953"/>
      <c r="L99" s="953"/>
      <c r="M99" s="953"/>
      <c r="N99" s="1971" t="s">
        <v>73</v>
      </c>
      <c r="O99" s="1971"/>
      <c r="P99" s="1971"/>
      <c r="Q99" s="1972" t="s">
        <v>74</v>
      </c>
      <c r="R99" s="1972"/>
      <c r="S99" s="1973"/>
      <c r="T99" s="1973"/>
      <c r="U99" s="1973"/>
      <c r="V99" s="1973"/>
      <c r="W99" s="1973"/>
      <c r="X99" s="1974" t="s">
        <v>75</v>
      </c>
      <c r="Y99" s="1974"/>
      <c r="Z99" s="1973"/>
      <c r="AA99" s="1973"/>
      <c r="AB99" s="1973"/>
      <c r="AC99" s="1973"/>
      <c r="AD99" s="1973"/>
      <c r="AE99" s="1973"/>
      <c r="AF99" s="1973"/>
      <c r="AG99" s="1973"/>
      <c r="AH99" s="1973"/>
      <c r="AI99" s="1975"/>
      <c r="AJ99" s="1976"/>
    </row>
    <row r="100" spans="1:36" s="950" customFormat="1" ht="4.5" customHeight="1" thickBot="1">
      <c r="A100" s="954"/>
      <c r="B100" s="955"/>
      <c r="C100" s="956"/>
      <c r="D100" s="956"/>
      <c r="E100" s="956"/>
      <c r="F100" s="956"/>
      <c r="G100" s="956"/>
      <c r="H100" s="956"/>
      <c r="I100" s="956"/>
      <c r="J100" s="956"/>
      <c r="K100" s="956"/>
      <c r="L100" s="956"/>
      <c r="M100" s="956"/>
      <c r="N100" s="956"/>
      <c r="O100" s="956"/>
      <c r="P100" s="955"/>
      <c r="Q100" s="957"/>
      <c r="R100" s="958"/>
      <c r="S100" s="958"/>
      <c r="T100" s="958"/>
      <c r="U100" s="958"/>
      <c r="V100" s="958"/>
      <c r="W100" s="959"/>
      <c r="X100" s="959"/>
      <c r="Y100" s="959"/>
      <c r="Z100" s="959"/>
      <c r="AA100" s="959"/>
      <c r="AB100" s="959"/>
      <c r="AC100" s="959"/>
      <c r="AD100" s="959"/>
      <c r="AE100" s="959"/>
      <c r="AF100" s="959"/>
      <c r="AG100" s="959"/>
      <c r="AH100" s="959"/>
      <c r="AI100" s="960"/>
      <c r="AJ100" s="961"/>
    </row>
    <row r="101" spans="1:36" ht="13.5" customHeight="1">
      <c r="A101" s="962"/>
      <c r="B101" s="963"/>
      <c r="C101" s="964"/>
      <c r="D101" s="964"/>
      <c r="E101" s="964"/>
      <c r="F101" s="964"/>
      <c r="G101" s="964"/>
      <c r="H101" s="964"/>
      <c r="I101" s="964"/>
      <c r="J101" s="964"/>
      <c r="K101" s="964"/>
      <c r="L101" s="964"/>
      <c r="M101" s="964"/>
      <c r="N101" s="964"/>
      <c r="O101" s="964"/>
      <c r="P101" s="964"/>
      <c r="Q101" s="964"/>
      <c r="R101" s="964"/>
      <c r="S101" s="964"/>
      <c r="T101" s="964"/>
      <c r="U101" s="964"/>
      <c r="V101" s="964"/>
      <c r="W101" s="964"/>
      <c r="X101" s="964"/>
      <c r="Y101" s="964"/>
      <c r="Z101" s="964"/>
      <c r="AA101" s="964"/>
      <c r="AB101" s="964"/>
      <c r="AC101" s="964"/>
      <c r="AD101" s="964"/>
      <c r="AE101" s="964"/>
      <c r="AF101" s="964"/>
      <c r="AG101" s="964"/>
      <c r="AH101" s="964"/>
      <c r="AI101" s="964"/>
      <c r="AJ101" s="965"/>
    </row>
    <row r="102" spans="1:36">
      <c r="B102" s="966"/>
    </row>
    <row r="103" spans="1:36" ht="17.25">
      <c r="A103" s="967"/>
      <c r="B103" s="587"/>
      <c r="C103" s="967"/>
      <c r="D103" s="967"/>
      <c r="E103" s="967"/>
      <c r="F103" s="967"/>
      <c r="G103" s="967"/>
      <c r="H103" s="967"/>
      <c r="I103" s="967"/>
      <c r="J103" s="967"/>
      <c r="K103" s="967"/>
      <c r="L103" s="967"/>
      <c r="M103" s="967"/>
      <c r="N103" s="967"/>
      <c r="O103" s="967"/>
      <c r="P103" s="967"/>
      <c r="Q103" s="967"/>
      <c r="R103" s="967"/>
      <c r="S103" s="967"/>
      <c r="T103" s="967"/>
      <c r="U103" s="967"/>
      <c r="V103" s="967"/>
      <c r="W103" s="967"/>
      <c r="X103" s="967"/>
      <c r="Y103" s="967"/>
      <c r="Z103" s="967"/>
      <c r="AA103" s="967"/>
      <c r="AB103" s="967"/>
      <c r="AC103" s="967"/>
      <c r="AD103" s="967"/>
      <c r="AE103" s="968"/>
      <c r="AF103" s="967"/>
      <c r="AG103" s="967"/>
      <c r="AH103" s="967"/>
      <c r="AI103" s="967"/>
      <c r="AJ103" s="967"/>
    </row>
    <row r="104" spans="1:36">
      <c r="A104" s="969"/>
      <c r="B104" s="967" t="s">
        <v>710</v>
      </c>
      <c r="C104" s="969"/>
      <c r="D104" s="969"/>
      <c r="E104" s="969"/>
      <c r="F104" s="969"/>
      <c r="G104" s="969"/>
      <c r="H104" s="969"/>
      <c r="I104" s="969"/>
      <c r="J104" s="969"/>
      <c r="K104" s="969"/>
      <c r="L104" s="969"/>
      <c r="M104" s="969"/>
      <c r="N104" s="969"/>
      <c r="O104" s="969"/>
      <c r="P104" s="969"/>
      <c r="Q104" s="969"/>
      <c r="R104" s="969"/>
      <c r="S104" s="969"/>
      <c r="T104" s="969"/>
      <c r="U104" s="969"/>
      <c r="V104" s="969"/>
      <c r="W104" s="969"/>
      <c r="X104" s="969"/>
      <c r="Y104" s="969"/>
      <c r="Z104" s="969"/>
      <c r="AA104" s="969"/>
      <c r="AB104" s="969"/>
      <c r="AC104" s="969"/>
      <c r="AD104" s="969"/>
      <c r="AE104" s="969"/>
      <c r="AF104" s="969"/>
      <c r="AG104" s="969"/>
      <c r="AH104" s="969"/>
      <c r="AI104" s="969"/>
      <c r="AJ104" s="969"/>
    </row>
    <row r="105" spans="1:36">
      <c r="A105" s="969"/>
      <c r="B105" s="969"/>
      <c r="C105" s="969"/>
      <c r="D105" s="969"/>
      <c r="E105" s="969"/>
      <c r="F105" s="969"/>
      <c r="G105" s="969"/>
      <c r="H105" s="969"/>
      <c r="I105" s="969"/>
      <c r="J105" s="969"/>
      <c r="K105" s="969"/>
      <c r="L105" s="969"/>
      <c r="M105" s="969"/>
      <c r="N105" s="969"/>
      <c r="O105" s="969"/>
      <c r="P105" s="969"/>
      <c r="Q105" s="969"/>
      <c r="R105" s="969"/>
      <c r="S105" s="969"/>
      <c r="T105" s="969"/>
      <c r="U105" s="969"/>
      <c r="V105" s="969"/>
      <c r="W105" s="969"/>
      <c r="X105" s="969"/>
      <c r="Y105" s="969"/>
      <c r="Z105" s="969"/>
      <c r="AA105" s="969"/>
      <c r="AB105" s="969"/>
      <c r="AC105" s="969"/>
      <c r="AD105" s="969"/>
      <c r="AE105" s="969"/>
      <c r="AF105" s="969"/>
      <c r="AG105" s="969"/>
      <c r="AH105" s="969"/>
      <c r="AI105" s="969"/>
      <c r="AJ105" s="969"/>
    </row>
    <row r="106" spans="1:36">
      <c r="A106" s="969"/>
      <c r="B106" s="969"/>
      <c r="C106" s="969"/>
      <c r="D106" s="969"/>
      <c r="E106" s="969"/>
      <c r="F106" s="969"/>
      <c r="G106" s="969"/>
      <c r="H106" s="969"/>
      <c r="I106" s="969"/>
      <c r="J106" s="969"/>
      <c r="K106" s="969"/>
      <c r="L106" s="969"/>
      <c r="M106" s="969"/>
      <c r="N106" s="969"/>
      <c r="O106" s="969"/>
      <c r="P106" s="969"/>
      <c r="Q106" s="969"/>
      <c r="R106" s="969"/>
      <c r="S106" s="969"/>
      <c r="T106" s="969"/>
      <c r="U106" s="969"/>
      <c r="V106" s="969"/>
      <c r="W106" s="969"/>
      <c r="X106" s="969"/>
      <c r="Y106" s="969"/>
      <c r="Z106" s="969"/>
      <c r="AA106" s="969"/>
      <c r="AB106" s="969"/>
      <c r="AC106" s="969"/>
      <c r="AD106" s="969"/>
      <c r="AE106" s="969"/>
      <c r="AF106" s="969"/>
      <c r="AG106" s="969"/>
      <c r="AH106" s="969"/>
      <c r="AI106" s="969"/>
      <c r="AJ106" s="969"/>
    </row>
    <row r="107" spans="1:36">
      <c r="A107" s="969"/>
      <c r="B107" s="969"/>
      <c r="C107" s="969"/>
      <c r="D107" s="969"/>
      <c r="E107" s="969"/>
      <c r="F107" s="969"/>
      <c r="G107" s="969"/>
      <c r="H107" s="969"/>
      <c r="I107" s="969"/>
      <c r="J107" s="969"/>
      <c r="K107" s="969"/>
      <c r="L107" s="969"/>
      <c r="M107" s="969"/>
      <c r="N107" s="969"/>
      <c r="O107" s="969"/>
      <c r="P107" s="969"/>
      <c r="Q107" s="969"/>
      <c r="R107" s="969"/>
      <c r="S107" s="969"/>
      <c r="T107" s="969"/>
      <c r="U107" s="969"/>
      <c r="V107" s="969"/>
      <c r="W107" s="969"/>
      <c r="X107" s="969"/>
      <c r="Y107" s="969"/>
      <c r="Z107" s="969"/>
      <c r="AA107" s="969"/>
      <c r="AB107" s="969"/>
      <c r="AC107" s="969"/>
      <c r="AD107" s="969"/>
      <c r="AE107" s="969"/>
      <c r="AF107" s="969"/>
      <c r="AG107" s="969"/>
      <c r="AH107" s="969"/>
      <c r="AI107" s="969"/>
      <c r="AJ107" s="969"/>
    </row>
    <row r="108" spans="1:36">
      <c r="A108" s="969"/>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row>
    <row r="109" spans="1:36">
      <c r="A109" s="969"/>
      <c r="B109" s="969"/>
      <c r="C109" s="969"/>
      <c r="D109" s="969"/>
      <c r="E109" s="969"/>
      <c r="F109" s="969"/>
      <c r="G109" s="969"/>
      <c r="H109" s="969"/>
      <c r="I109" s="969"/>
      <c r="J109" s="969"/>
      <c r="K109" s="969"/>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69"/>
      <c r="AI109" s="969"/>
      <c r="AJ109" s="969"/>
    </row>
    <row r="110" spans="1:36">
      <c r="A110" s="969"/>
      <c r="B110" s="969"/>
      <c r="C110" s="969"/>
      <c r="D110" s="969"/>
      <c r="E110" s="969"/>
      <c r="F110" s="969"/>
      <c r="G110" s="969"/>
      <c r="H110" s="969"/>
      <c r="I110" s="969"/>
      <c r="J110" s="969"/>
      <c r="K110" s="969"/>
      <c r="L110" s="969"/>
      <c r="M110" s="969"/>
      <c r="N110" s="969"/>
      <c r="O110" s="969"/>
      <c r="P110" s="969"/>
      <c r="Q110" s="969"/>
      <c r="R110" s="969"/>
      <c r="S110" s="969"/>
      <c r="T110" s="969"/>
      <c r="U110" s="969"/>
      <c r="V110" s="969"/>
      <c r="W110" s="969"/>
      <c r="X110" s="969"/>
      <c r="Y110" s="969"/>
      <c r="Z110" s="969"/>
      <c r="AA110" s="969"/>
      <c r="AB110" s="969"/>
      <c r="AC110" s="969"/>
      <c r="AD110" s="969"/>
      <c r="AE110" s="969"/>
      <c r="AF110" s="969"/>
      <c r="AG110" s="969"/>
      <c r="AH110" s="969"/>
      <c r="AI110" s="969"/>
      <c r="AJ110" s="969"/>
    </row>
    <row r="111" spans="1:36">
      <c r="A111" s="969"/>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69"/>
      <c r="AA111" s="969"/>
      <c r="AB111" s="969"/>
      <c r="AC111" s="969"/>
      <c r="AD111" s="969"/>
      <c r="AE111" s="969"/>
      <c r="AF111" s="969"/>
      <c r="AG111" s="969"/>
      <c r="AH111" s="969"/>
      <c r="AI111" s="969"/>
      <c r="AJ111" s="969"/>
    </row>
    <row r="112" spans="1:36">
      <c r="A112" s="969"/>
      <c r="B112" s="969"/>
      <c r="C112" s="969"/>
      <c r="D112" s="969"/>
      <c r="E112" s="969"/>
      <c r="F112" s="969"/>
      <c r="G112" s="969"/>
      <c r="H112" s="969"/>
      <c r="I112" s="969"/>
      <c r="J112" s="969"/>
      <c r="K112" s="969"/>
      <c r="L112" s="969"/>
      <c r="M112" s="969"/>
      <c r="N112" s="969"/>
      <c r="O112" s="969"/>
      <c r="P112" s="969"/>
      <c r="Q112" s="969"/>
      <c r="R112" s="969"/>
      <c r="S112" s="969"/>
      <c r="T112" s="969"/>
      <c r="U112" s="969"/>
      <c r="V112" s="969"/>
      <c r="W112" s="969"/>
      <c r="X112" s="969"/>
      <c r="Y112" s="969"/>
      <c r="Z112" s="969"/>
      <c r="AA112" s="969"/>
      <c r="AB112" s="969"/>
      <c r="AC112" s="969"/>
      <c r="AD112" s="969"/>
      <c r="AE112" s="969"/>
      <c r="AF112" s="969"/>
      <c r="AG112" s="969"/>
      <c r="AH112" s="969"/>
      <c r="AI112" s="969"/>
      <c r="AJ112" s="969"/>
    </row>
    <row r="113" spans="1:36">
      <c r="A113" s="969"/>
      <c r="B113" s="969"/>
      <c r="C113" s="969"/>
      <c r="D113" s="969"/>
      <c r="E113" s="969"/>
      <c r="F113" s="969"/>
      <c r="G113" s="969"/>
      <c r="H113" s="969"/>
      <c r="I113" s="969"/>
      <c r="J113" s="969"/>
      <c r="K113" s="969"/>
      <c r="L113" s="969"/>
      <c r="M113" s="969"/>
      <c r="N113" s="969"/>
      <c r="O113" s="969"/>
      <c r="P113" s="969"/>
      <c r="Q113" s="969"/>
      <c r="R113" s="969"/>
      <c r="S113" s="969"/>
      <c r="T113" s="969"/>
      <c r="U113" s="969"/>
      <c r="V113" s="969"/>
      <c r="W113" s="969"/>
      <c r="X113" s="969"/>
      <c r="Y113" s="969"/>
      <c r="Z113" s="969"/>
      <c r="AA113" s="969"/>
      <c r="AB113" s="969"/>
      <c r="AC113" s="969"/>
      <c r="AD113" s="969"/>
      <c r="AE113" s="969"/>
      <c r="AF113" s="969"/>
      <c r="AG113" s="969"/>
      <c r="AH113" s="969"/>
      <c r="AI113" s="969"/>
      <c r="AJ113" s="969"/>
    </row>
    <row r="114" spans="1:36">
      <c r="A114" s="969"/>
      <c r="B114" s="969"/>
      <c r="C114" s="969"/>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969"/>
      <c r="Z114" s="969"/>
      <c r="AA114" s="969"/>
      <c r="AB114" s="969"/>
      <c r="AC114" s="969"/>
      <c r="AD114" s="969"/>
      <c r="AE114" s="969"/>
      <c r="AF114" s="969"/>
      <c r="AG114" s="969"/>
      <c r="AH114" s="969"/>
      <c r="AI114" s="969"/>
      <c r="AJ114" s="969"/>
    </row>
    <row r="115" spans="1:36">
      <c r="A115" s="969"/>
      <c r="B115" s="969"/>
      <c r="C115" s="969"/>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69"/>
      <c r="AA115" s="969"/>
      <c r="AB115" s="969"/>
      <c r="AC115" s="969"/>
      <c r="AD115" s="969"/>
      <c r="AE115" s="969"/>
      <c r="AF115" s="969"/>
      <c r="AG115" s="969"/>
      <c r="AH115" s="969"/>
      <c r="AI115" s="969"/>
      <c r="AJ115" s="969"/>
    </row>
    <row r="116" spans="1:36">
      <c r="A116" s="969"/>
      <c r="B116" s="969"/>
      <c r="C116" s="969"/>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69"/>
      <c r="AA116" s="969"/>
      <c r="AB116" s="969"/>
      <c r="AC116" s="969"/>
      <c r="AD116" s="969"/>
      <c r="AE116" s="969"/>
      <c r="AF116" s="969"/>
      <c r="AG116" s="969"/>
      <c r="AH116" s="969"/>
      <c r="AI116" s="969"/>
      <c r="AJ116" s="969"/>
    </row>
    <row r="117" spans="1:36">
      <c r="A117" s="969"/>
      <c r="B117" s="969"/>
      <c r="C117" s="969"/>
      <c r="D117" s="969"/>
      <c r="E117" s="969"/>
      <c r="F117" s="969"/>
      <c r="G117" s="969"/>
      <c r="H117" s="969"/>
      <c r="I117" s="969"/>
      <c r="J117" s="969"/>
      <c r="K117" s="969"/>
      <c r="L117" s="969"/>
      <c r="M117" s="969"/>
      <c r="N117" s="969"/>
      <c r="O117" s="969"/>
      <c r="P117" s="969"/>
      <c r="Q117" s="969"/>
      <c r="R117" s="969"/>
      <c r="S117" s="969"/>
      <c r="T117" s="969"/>
      <c r="U117" s="969"/>
      <c r="V117" s="969"/>
      <c r="W117" s="969"/>
      <c r="X117" s="969"/>
      <c r="Y117" s="969"/>
      <c r="Z117" s="969"/>
      <c r="AA117" s="969"/>
      <c r="AB117" s="969"/>
      <c r="AC117" s="969"/>
      <c r="AD117" s="969"/>
      <c r="AE117" s="969"/>
      <c r="AF117" s="969"/>
      <c r="AG117" s="969"/>
      <c r="AH117" s="969"/>
      <c r="AI117" s="969"/>
      <c r="AJ117" s="969"/>
    </row>
    <row r="118" spans="1:36">
      <c r="A118" s="969"/>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69"/>
      <c r="AE118" s="969"/>
      <c r="AF118" s="969"/>
      <c r="AG118" s="969"/>
      <c r="AH118" s="969"/>
      <c r="AI118" s="969"/>
      <c r="AJ118" s="969"/>
    </row>
    <row r="119" spans="1:36">
      <c r="A119" s="969"/>
      <c r="B119" s="969"/>
      <c r="C119" s="969"/>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69"/>
      <c r="AA119" s="969"/>
      <c r="AB119" s="969"/>
      <c r="AC119" s="969"/>
      <c r="AD119" s="969"/>
      <c r="AE119" s="969"/>
      <c r="AF119" s="969"/>
      <c r="AG119" s="969"/>
      <c r="AH119" s="969"/>
      <c r="AI119" s="969"/>
      <c r="AJ119" s="969"/>
    </row>
    <row r="120" spans="1:36">
      <c r="A120" s="969"/>
      <c r="B120" s="969"/>
      <c r="C120" s="969"/>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69"/>
      <c r="AA120" s="969"/>
      <c r="AB120" s="969"/>
      <c r="AC120" s="969"/>
      <c r="AD120" s="969"/>
      <c r="AE120" s="969"/>
      <c r="AF120" s="969"/>
      <c r="AG120" s="969"/>
      <c r="AH120" s="969"/>
      <c r="AI120" s="969"/>
      <c r="AJ120" s="969"/>
    </row>
    <row r="121" spans="1:36">
      <c r="A121" s="969"/>
      <c r="B121" s="969"/>
      <c r="C121" s="969"/>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69"/>
      <c r="AA121" s="969"/>
      <c r="AB121" s="969"/>
      <c r="AC121" s="969"/>
      <c r="AD121" s="969"/>
      <c r="AE121" s="969"/>
      <c r="AF121" s="969"/>
      <c r="AG121" s="969"/>
      <c r="AH121" s="969"/>
      <c r="AI121" s="969"/>
      <c r="AJ121" s="969"/>
    </row>
    <row r="122" spans="1:36">
      <c r="A122" s="969"/>
      <c r="B122" s="969"/>
      <c r="C122" s="969"/>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69"/>
      <c r="AA122" s="969"/>
      <c r="AB122" s="969"/>
      <c r="AC122" s="969"/>
      <c r="AD122" s="969"/>
      <c r="AE122" s="969"/>
      <c r="AF122" s="969"/>
      <c r="AG122" s="969"/>
      <c r="AH122" s="969"/>
      <c r="AI122" s="969"/>
      <c r="AJ122" s="969"/>
    </row>
    <row r="123" spans="1:36">
      <c r="A123" s="969"/>
      <c r="B123" s="969"/>
      <c r="C123" s="969"/>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69"/>
      <c r="AA123" s="969"/>
      <c r="AB123" s="969"/>
      <c r="AC123" s="969"/>
      <c r="AD123" s="969"/>
      <c r="AE123" s="969"/>
      <c r="AF123" s="969"/>
      <c r="AG123" s="969"/>
      <c r="AH123" s="969"/>
      <c r="AI123" s="969"/>
      <c r="AJ123" s="969"/>
    </row>
    <row r="124" spans="1:36">
      <c r="A124" s="969"/>
      <c r="B124" s="969"/>
      <c r="C124" s="969"/>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69"/>
      <c r="AA124" s="969"/>
      <c r="AB124" s="969"/>
      <c r="AC124" s="969"/>
      <c r="AD124" s="969"/>
      <c r="AE124" s="969"/>
      <c r="AF124" s="969"/>
      <c r="AG124" s="969"/>
      <c r="AH124" s="969"/>
      <c r="AI124" s="969"/>
      <c r="AJ124" s="969"/>
    </row>
    <row r="125" spans="1:36">
      <c r="A125" s="969"/>
      <c r="B125" s="969"/>
      <c r="C125" s="969"/>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69"/>
      <c r="AA125" s="969"/>
      <c r="AB125" s="969"/>
      <c r="AC125" s="969"/>
      <c r="AD125" s="969"/>
      <c r="AE125" s="969"/>
      <c r="AF125" s="969"/>
      <c r="AG125" s="969"/>
      <c r="AH125" s="969"/>
      <c r="AI125" s="969"/>
      <c r="AJ125" s="969"/>
    </row>
    <row r="126" spans="1:36">
      <c r="A126" s="969"/>
      <c r="B126" s="969"/>
      <c r="C126" s="969"/>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69"/>
      <c r="AA126" s="969"/>
      <c r="AB126" s="969"/>
      <c r="AC126" s="969"/>
      <c r="AD126" s="969"/>
      <c r="AE126" s="969"/>
      <c r="AF126" s="969"/>
      <c r="AG126" s="969"/>
      <c r="AH126" s="969"/>
      <c r="AI126" s="969"/>
      <c r="AJ126" s="969"/>
    </row>
    <row r="127" spans="1:36">
      <c r="A127" s="969"/>
      <c r="B127" s="969"/>
      <c r="C127" s="969"/>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69"/>
      <c r="AA127" s="969"/>
      <c r="AB127" s="969"/>
      <c r="AC127" s="969"/>
      <c r="AD127" s="969"/>
      <c r="AE127" s="969"/>
      <c r="AF127" s="969"/>
      <c r="AG127" s="969"/>
      <c r="AH127" s="969"/>
      <c r="AI127" s="969"/>
      <c r="AJ127" s="969"/>
    </row>
    <row r="128" spans="1:36">
      <c r="A128" s="969"/>
      <c r="B128" s="969"/>
      <c r="C128" s="969"/>
      <c r="D128" s="969"/>
      <c r="E128" s="969"/>
      <c r="F128" s="969"/>
      <c r="G128" s="969"/>
      <c r="H128" s="969"/>
      <c r="I128" s="969"/>
      <c r="J128" s="969"/>
      <c r="K128" s="969"/>
      <c r="L128" s="969"/>
      <c r="M128" s="969"/>
      <c r="N128" s="969"/>
      <c r="O128" s="969"/>
      <c r="P128" s="969"/>
      <c r="Q128" s="969"/>
      <c r="R128" s="969"/>
      <c r="S128" s="969"/>
      <c r="T128" s="969"/>
      <c r="U128" s="969"/>
      <c r="V128" s="969"/>
      <c r="W128" s="969"/>
      <c r="X128" s="969"/>
      <c r="Y128" s="969"/>
      <c r="Z128" s="969"/>
      <c r="AA128" s="969"/>
      <c r="AB128" s="969"/>
      <c r="AC128" s="969"/>
      <c r="AD128" s="969"/>
      <c r="AE128" s="969"/>
      <c r="AF128" s="969"/>
      <c r="AG128" s="969"/>
      <c r="AH128" s="969"/>
      <c r="AI128" s="969"/>
      <c r="AJ128" s="969"/>
    </row>
    <row r="129" spans="1:36">
      <c r="A129" s="969"/>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969"/>
      <c r="X129" s="969"/>
      <c r="Y129" s="969"/>
      <c r="Z129" s="969"/>
      <c r="AA129" s="969"/>
      <c r="AB129" s="969"/>
      <c r="AC129" s="969"/>
      <c r="AD129" s="969"/>
      <c r="AE129" s="969"/>
      <c r="AF129" s="969"/>
      <c r="AG129" s="969"/>
      <c r="AH129" s="969"/>
      <c r="AI129" s="969"/>
      <c r="AJ129" s="969"/>
    </row>
    <row r="130" spans="1:36">
      <c r="A130" s="969"/>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969"/>
      <c r="X130" s="969"/>
      <c r="Y130" s="969"/>
      <c r="Z130" s="969"/>
      <c r="AA130" s="969"/>
      <c r="AB130" s="969"/>
      <c r="AC130" s="969"/>
      <c r="AD130" s="969"/>
      <c r="AE130" s="969"/>
      <c r="AF130" s="969"/>
      <c r="AG130" s="969"/>
      <c r="AH130" s="969"/>
      <c r="AI130" s="969"/>
      <c r="AJ130" s="969"/>
    </row>
    <row r="131" spans="1:36">
      <c r="A131" s="969"/>
      <c r="B131" s="969"/>
      <c r="C131" s="969"/>
      <c r="D131" s="969"/>
      <c r="E131" s="969"/>
      <c r="F131" s="969"/>
      <c r="G131" s="969"/>
      <c r="H131" s="969"/>
      <c r="I131" s="969"/>
      <c r="J131" s="969"/>
      <c r="K131" s="969"/>
      <c r="L131" s="969"/>
      <c r="M131" s="969"/>
      <c r="N131" s="969"/>
      <c r="O131" s="969"/>
      <c r="P131" s="969"/>
      <c r="Q131" s="969"/>
      <c r="R131" s="969"/>
      <c r="S131" s="969"/>
      <c r="T131" s="969"/>
      <c r="U131" s="969"/>
      <c r="V131" s="969"/>
      <c r="W131" s="969"/>
      <c r="X131" s="969"/>
      <c r="Y131" s="969"/>
      <c r="Z131" s="969"/>
      <c r="AA131" s="969"/>
      <c r="AB131" s="969"/>
      <c r="AC131" s="969"/>
      <c r="AD131" s="969"/>
      <c r="AE131" s="969"/>
      <c r="AF131" s="969"/>
      <c r="AG131" s="969"/>
      <c r="AH131" s="969"/>
      <c r="AI131" s="969"/>
      <c r="AJ131" s="969"/>
    </row>
    <row r="132" spans="1:36">
      <c r="A132" s="969"/>
      <c r="B132" s="969"/>
      <c r="C132" s="969"/>
      <c r="D132" s="969"/>
      <c r="E132" s="969"/>
      <c r="F132" s="969"/>
      <c r="G132" s="969"/>
      <c r="H132" s="969"/>
      <c r="I132" s="969"/>
      <c r="J132" s="969"/>
      <c r="K132" s="969"/>
      <c r="L132" s="969"/>
      <c r="M132" s="969"/>
      <c r="N132" s="969"/>
      <c r="O132" s="969"/>
      <c r="P132" s="969"/>
      <c r="Q132" s="969"/>
      <c r="R132" s="969"/>
      <c r="S132" s="969"/>
      <c r="T132" s="969"/>
      <c r="U132" s="969"/>
      <c r="V132" s="969"/>
      <c r="W132" s="969"/>
      <c r="X132" s="969"/>
      <c r="Y132" s="969"/>
      <c r="Z132" s="969"/>
      <c r="AA132" s="969"/>
      <c r="AB132" s="969"/>
      <c r="AC132" s="969"/>
      <c r="AD132" s="969"/>
      <c r="AE132" s="969"/>
      <c r="AF132" s="969"/>
      <c r="AG132" s="969"/>
      <c r="AH132" s="969"/>
      <c r="AI132" s="969"/>
      <c r="AJ132" s="969"/>
    </row>
    <row r="133" spans="1:36">
      <c r="A133" s="969"/>
      <c r="B133" s="969"/>
      <c r="C133" s="969"/>
      <c r="D133" s="969"/>
      <c r="E133" s="969"/>
      <c r="F133" s="969"/>
      <c r="G133" s="969"/>
      <c r="H133" s="969"/>
      <c r="I133" s="969"/>
      <c r="J133" s="969"/>
      <c r="K133" s="969"/>
      <c r="L133" s="969"/>
      <c r="M133" s="969"/>
      <c r="N133" s="969"/>
      <c r="O133" s="969"/>
      <c r="P133" s="969"/>
      <c r="Q133" s="969"/>
      <c r="R133" s="969"/>
      <c r="S133" s="969"/>
      <c r="T133" s="969"/>
      <c r="U133" s="969"/>
      <c r="V133" s="969"/>
      <c r="W133" s="969"/>
      <c r="X133" s="969"/>
      <c r="Y133" s="969"/>
      <c r="Z133" s="969"/>
      <c r="AA133" s="969"/>
      <c r="AB133" s="969"/>
      <c r="AC133" s="969"/>
      <c r="AD133" s="969"/>
      <c r="AE133" s="969"/>
      <c r="AF133" s="969"/>
      <c r="AG133" s="969"/>
      <c r="AH133" s="969"/>
      <c r="AI133" s="969"/>
      <c r="AJ133" s="969"/>
    </row>
    <row r="134" spans="1:36">
      <c r="A134" s="969"/>
      <c r="B134" s="969"/>
      <c r="C134" s="969"/>
      <c r="D134" s="969"/>
      <c r="E134" s="969"/>
      <c r="F134" s="969"/>
      <c r="G134" s="969"/>
      <c r="H134" s="969"/>
      <c r="I134" s="969"/>
      <c r="J134" s="969"/>
      <c r="K134" s="969"/>
      <c r="L134" s="969"/>
      <c r="M134" s="969"/>
      <c r="N134" s="969"/>
      <c r="O134" s="969"/>
      <c r="P134" s="969"/>
      <c r="Q134" s="969"/>
      <c r="R134" s="969"/>
      <c r="S134" s="969"/>
      <c r="T134" s="969"/>
      <c r="U134" s="969"/>
      <c r="V134" s="969"/>
      <c r="W134" s="969"/>
      <c r="X134" s="969"/>
      <c r="Y134" s="969"/>
      <c r="Z134" s="969"/>
      <c r="AA134" s="969"/>
      <c r="AB134" s="969"/>
      <c r="AC134" s="969"/>
      <c r="AD134" s="969"/>
      <c r="AE134" s="969"/>
      <c r="AF134" s="969"/>
      <c r="AG134" s="969"/>
      <c r="AH134" s="969"/>
      <c r="AI134" s="969"/>
      <c r="AJ134" s="969"/>
    </row>
    <row r="135" spans="1:36">
      <c r="A135" s="969"/>
      <c r="B135" s="969"/>
      <c r="C135" s="969"/>
      <c r="D135" s="969"/>
      <c r="E135" s="969"/>
      <c r="F135" s="969"/>
      <c r="G135" s="969"/>
      <c r="H135" s="969"/>
      <c r="I135" s="969"/>
      <c r="J135" s="969"/>
      <c r="K135" s="969"/>
      <c r="L135" s="969"/>
      <c r="M135" s="969"/>
      <c r="N135" s="969"/>
      <c r="O135" s="969"/>
      <c r="P135" s="969"/>
      <c r="Q135" s="969"/>
      <c r="R135" s="969"/>
      <c r="S135" s="969"/>
      <c r="T135" s="969"/>
      <c r="U135" s="969"/>
      <c r="V135" s="969"/>
      <c r="W135" s="969"/>
      <c r="X135" s="969"/>
      <c r="Y135" s="969"/>
      <c r="Z135" s="969"/>
      <c r="AA135" s="969"/>
      <c r="AB135" s="969"/>
      <c r="AC135" s="969"/>
      <c r="AD135" s="969"/>
      <c r="AE135" s="969"/>
      <c r="AF135" s="969"/>
      <c r="AG135" s="969"/>
      <c r="AH135" s="969"/>
      <c r="AI135" s="969"/>
      <c r="AJ135" s="969"/>
    </row>
    <row r="136" spans="1:36">
      <c r="A136" s="969"/>
      <c r="B136" s="969"/>
      <c r="C136" s="969"/>
      <c r="D136" s="969"/>
      <c r="E136" s="969"/>
      <c r="F136" s="969"/>
      <c r="G136" s="969"/>
      <c r="H136" s="969"/>
      <c r="I136" s="969"/>
      <c r="J136" s="969"/>
      <c r="K136" s="969"/>
      <c r="L136" s="969"/>
      <c r="M136" s="969"/>
      <c r="N136" s="969"/>
      <c r="O136" s="969"/>
      <c r="P136" s="969"/>
      <c r="Q136" s="969"/>
      <c r="R136" s="969"/>
      <c r="S136" s="969"/>
      <c r="T136" s="969"/>
      <c r="U136" s="969"/>
      <c r="V136" s="969"/>
      <c r="W136" s="969"/>
      <c r="X136" s="969"/>
      <c r="Y136" s="969"/>
      <c r="Z136" s="969"/>
      <c r="AA136" s="969"/>
      <c r="AB136" s="969"/>
      <c r="AC136" s="969"/>
      <c r="AD136" s="969"/>
      <c r="AE136" s="969"/>
      <c r="AF136" s="969"/>
      <c r="AG136" s="969"/>
      <c r="AH136" s="969"/>
      <c r="AI136" s="969"/>
      <c r="AJ136" s="969"/>
    </row>
    <row r="137" spans="1:36">
      <c r="A137" s="969"/>
      <c r="B137" s="969"/>
      <c r="C137" s="969"/>
      <c r="D137" s="969"/>
      <c r="E137" s="969"/>
      <c r="F137" s="969"/>
      <c r="G137" s="969"/>
      <c r="H137" s="969"/>
      <c r="I137" s="969"/>
      <c r="J137" s="969"/>
      <c r="K137" s="969"/>
      <c r="L137" s="969"/>
      <c r="M137" s="969"/>
      <c r="N137" s="969"/>
      <c r="O137" s="969"/>
      <c r="P137" s="969"/>
      <c r="Q137" s="969"/>
      <c r="R137" s="969"/>
      <c r="S137" s="969"/>
      <c r="T137" s="969"/>
      <c r="U137" s="969"/>
      <c r="V137" s="969"/>
      <c r="W137" s="969"/>
      <c r="X137" s="969"/>
      <c r="Y137" s="969"/>
      <c r="Z137" s="969"/>
      <c r="AA137" s="969"/>
      <c r="AB137" s="969"/>
      <c r="AC137" s="969"/>
      <c r="AD137" s="969"/>
      <c r="AE137" s="969"/>
      <c r="AF137" s="969"/>
      <c r="AG137" s="969"/>
      <c r="AH137" s="969"/>
      <c r="AI137" s="969"/>
      <c r="AJ137" s="969"/>
    </row>
    <row r="138" spans="1:36">
      <c r="A138" s="969"/>
      <c r="B138" s="969"/>
      <c r="C138" s="969"/>
      <c r="D138" s="969"/>
      <c r="E138" s="969"/>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row>
    <row r="139" spans="1:36">
      <c r="A139" s="969"/>
      <c r="B139" s="969"/>
      <c r="C139" s="969"/>
      <c r="D139" s="969"/>
      <c r="E139" s="969"/>
      <c r="F139" s="969"/>
      <c r="G139" s="969"/>
      <c r="H139" s="969"/>
      <c r="I139" s="969"/>
      <c r="J139" s="969"/>
      <c r="K139" s="969"/>
      <c r="L139" s="969"/>
      <c r="M139" s="969"/>
      <c r="N139" s="969"/>
      <c r="O139" s="969"/>
      <c r="P139" s="969"/>
      <c r="Q139" s="969"/>
      <c r="R139" s="969"/>
      <c r="S139" s="969"/>
      <c r="T139" s="969"/>
      <c r="U139" s="969"/>
      <c r="V139" s="969"/>
      <c r="W139" s="969"/>
      <c r="X139" s="969"/>
      <c r="Y139" s="969"/>
      <c r="Z139" s="969"/>
      <c r="AA139" s="969"/>
      <c r="AB139" s="969"/>
      <c r="AC139" s="969"/>
      <c r="AD139" s="969"/>
      <c r="AE139" s="969"/>
      <c r="AF139" s="969"/>
      <c r="AG139" s="969"/>
      <c r="AH139" s="969"/>
      <c r="AI139" s="969"/>
      <c r="AJ139" s="969"/>
    </row>
    <row r="140" spans="1:36">
      <c r="A140" s="969"/>
      <c r="B140" s="969"/>
      <c r="C140" s="969"/>
      <c r="D140" s="969"/>
      <c r="E140" s="969"/>
      <c r="F140" s="969"/>
      <c r="G140" s="969"/>
      <c r="H140" s="969"/>
      <c r="I140" s="969"/>
      <c r="J140" s="969"/>
      <c r="K140" s="969"/>
      <c r="L140" s="969"/>
      <c r="M140" s="969"/>
      <c r="N140" s="969"/>
      <c r="O140" s="969"/>
      <c r="P140" s="969"/>
      <c r="Q140" s="969"/>
      <c r="R140" s="969"/>
      <c r="S140" s="969"/>
      <c r="T140" s="969"/>
      <c r="U140" s="969"/>
      <c r="V140" s="969"/>
      <c r="W140" s="969"/>
      <c r="X140" s="969"/>
      <c r="Y140" s="969"/>
      <c r="Z140" s="969"/>
      <c r="AA140" s="969"/>
      <c r="AB140" s="969"/>
      <c r="AC140" s="969"/>
      <c r="AD140" s="969"/>
      <c r="AE140" s="969"/>
      <c r="AF140" s="969"/>
      <c r="AG140" s="969"/>
      <c r="AH140" s="969"/>
      <c r="AI140" s="969"/>
      <c r="AJ140" s="969"/>
    </row>
    <row r="141" spans="1:36">
      <c r="A141" s="969"/>
      <c r="B141" s="969"/>
      <c r="C141" s="969"/>
      <c r="D141" s="969"/>
      <c r="E141" s="969"/>
      <c r="F141" s="969"/>
      <c r="G141" s="969"/>
      <c r="H141" s="969"/>
      <c r="I141" s="969"/>
      <c r="J141" s="969"/>
      <c r="K141" s="969"/>
      <c r="L141" s="969"/>
      <c r="M141" s="969"/>
      <c r="N141" s="969"/>
      <c r="O141" s="969"/>
      <c r="P141" s="969"/>
      <c r="Q141" s="969"/>
      <c r="R141" s="969"/>
      <c r="S141" s="969"/>
      <c r="T141" s="969"/>
      <c r="U141" s="969"/>
      <c r="V141" s="969"/>
      <c r="W141" s="969"/>
      <c r="X141" s="969"/>
      <c r="Y141" s="969"/>
      <c r="Z141" s="969"/>
      <c r="AA141" s="969"/>
      <c r="AB141" s="969"/>
      <c r="AC141" s="969"/>
      <c r="AD141" s="969"/>
      <c r="AE141" s="969"/>
      <c r="AF141" s="969"/>
      <c r="AG141" s="969"/>
      <c r="AH141" s="969"/>
      <c r="AI141" s="969"/>
      <c r="AJ141" s="969"/>
    </row>
    <row r="142" spans="1:36">
      <c r="A142" s="969"/>
      <c r="B142" s="969"/>
      <c r="C142" s="969"/>
      <c r="D142" s="969"/>
      <c r="E142" s="969"/>
      <c r="F142" s="969"/>
      <c r="G142" s="969"/>
      <c r="H142" s="969"/>
      <c r="I142" s="969"/>
      <c r="J142" s="969"/>
      <c r="K142" s="969"/>
      <c r="L142" s="969"/>
      <c r="M142" s="969"/>
      <c r="N142" s="969"/>
      <c r="O142" s="969"/>
      <c r="P142" s="969"/>
      <c r="Q142" s="969"/>
      <c r="R142" s="969"/>
      <c r="S142" s="969"/>
      <c r="T142" s="969"/>
      <c r="U142" s="969"/>
      <c r="V142" s="969"/>
      <c r="W142" s="969"/>
      <c r="X142" s="969"/>
      <c r="Y142" s="969"/>
      <c r="Z142" s="969"/>
      <c r="AA142" s="969"/>
      <c r="AB142" s="969"/>
      <c r="AC142" s="969"/>
      <c r="AD142" s="969"/>
      <c r="AE142" s="969"/>
      <c r="AF142" s="969"/>
      <c r="AG142" s="969"/>
      <c r="AH142" s="969"/>
      <c r="AI142" s="969"/>
      <c r="AJ142" s="969"/>
    </row>
    <row r="143" spans="1:36">
      <c r="A143" s="969"/>
      <c r="B143" s="969"/>
      <c r="C143" s="969"/>
      <c r="D143" s="969"/>
      <c r="E143" s="969"/>
      <c r="F143" s="969"/>
      <c r="G143" s="969"/>
      <c r="H143" s="969"/>
      <c r="I143" s="969"/>
      <c r="J143" s="969"/>
      <c r="K143" s="969"/>
      <c r="L143" s="969"/>
      <c r="M143" s="969"/>
      <c r="N143" s="969"/>
      <c r="O143" s="969"/>
      <c r="P143" s="969"/>
      <c r="Q143" s="969"/>
      <c r="R143" s="969"/>
      <c r="S143" s="969"/>
      <c r="T143" s="969"/>
      <c r="U143" s="969"/>
      <c r="V143" s="969"/>
      <c r="W143" s="969"/>
      <c r="X143" s="969"/>
      <c r="Y143" s="969"/>
      <c r="Z143" s="969"/>
      <c r="AA143" s="969"/>
      <c r="AB143" s="969"/>
      <c r="AC143" s="969"/>
      <c r="AD143" s="969"/>
      <c r="AE143" s="969"/>
      <c r="AF143" s="969"/>
      <c r="AG143" s="969"/>
      <c r="AH143" s="969"/>
      <c r="AI143" s="969"/>
      <c r="AJ143" s="969"/>
    </row>
    <row r="144" spans="1:36">
      <c r="A144" s="969"/>
      <c r="B144" s="969"/>
      <c r="C144" s="969"/>
      <c r="D144" s="969"/>
      <c r="E144" s="969"/>
      <c r="F144" s="969"/>
      <c r="G144" s="969"/>
      <c r="H144" s="969"/>
      <c r="I144" s="969"/>
      <c r="J144" s="969"/>
      <c r="K144" s="969"/>
      <c r="L144" s="969"/>
      <c r="M144" s="969"/>
      <c r="N144" s="969"/>
      <c r="O144" s="969"/>
      <c r="P144" s="969"/>
      <c r="Q144" s="969"/>
      <c r="R144" s="969"/>
      <c r="S144" s="969"/>
      <c r="T144" s="969"/>
      <c r="U144" s="969"/>
      <c r="V144" s="969"/>
      <c r="W144" s="969"/>
      <c r="X144" s="969"/>
      <c r="Y144" s="969"/>
      <c r="Z144" s="969"/>
      <c r="AA144" s="969"/>
      <c r="AB144" s="969"/>
      <c r="AC144" s="969"/>
      <c r="AD144" s="969"/>
      <c r="AE144" s="969"/>
      <c r="AF144" s="969"/>
      <c r="AG144" s="969"/>
      <c r="AH144" s="969"/>
      <c r="AI144" s="969"/>
      <c r="AJ144" s="969"/>
    </row>
    <row r="145" spans="1:36">
      <c r="A145" s="969"/>
      <c r="B145" s="969"/>
      <c r="C145" s="969"/>
      <c r="D145" s="969"/>
      <c r="E145" s="969"/>
      <c r="F145" s="969"/>
      <c r="G145" s="969"/>
      <c r="H145" s="969"/>
      <c r="I145" s="969"/>
      <c r="J145" s="969"/>
      <c r="K145" s="969"/>
      <c r="L145" s="969"/>
      <c r="M145" s="969"/>
      <c r="N145" s="969"/>
      <c r="O145" s="969"/>
      <c r="P145" s="969"/>
      <c r="Q145" s="969"/>
      <c r="R145" s="969"/>
      <c r="S145" s="969"/>
      <c r="T145" s="969"/>
      <c r="U145" s="969"/>
      <c r="V145" s="969"/>
      <c r="W145" s="969"/>
      <c r="X145" s="969"/>
      <c r="Y145" s="969"/>
      <c r="Z145" s="969"/>
      <c r="AA145" s="969"/>
      <c r="AB145" s="969"/>
      <c r="AC145" s="969"/>
      <c r="AD145" s="969"/>
      <c r="AE145" s="969"/>
      <c r="AF145" s="969"/>
      <c r="AG145" s="969"/>
      <c r="AH145" s="969"/>
      <c r="AI145" s="969"/>
      <c r="AJ145" s="969"/>
    </row>
    <row r="146" spans="1:36">
      <c r="A146" s="969"/>
      <c r="B146" s="969"/>
      <c r="C146" s="969"/>
      <c r="D146" s="969"/>
      <c r="E146" s="969"/>
      <c r="F146" s="969"/>
      <c r="G146" s="969"/>
      <c r="H146" s="969"/>
      <c r="I146" s="969"/>
      <c r="J146" s="969"/>
      <c r="K146" s="969"/>
      <c r="L146" s="969"/>
      <c r="M146" s="969"/>
      <c r="N146" s="969"/>
      <c r="O146" s="969"/>
      <c r="P146" s="969"/>
      <c r="Q146" s="969"/>
      <c r="R146" s="969"/>
      <c r="S146" s="969"/>
      <c r="T146" s="969"/>
      <c r="U146" s="969"/>
      <c r="V146" s="969"/>
      <c r="W146" s="969"/>
      <c r="X146" s="969"/>
      <c r="Y146" s="969"/>
      <c r="Z146" s="969"/>
      <c r="AA146" s="969"/>
      <c r="AB146" s="969"/>
      <c r="AC146" s="969"/>
      <c r="AD146" s="969"/>
      <c r="AE146" s="969"/>
      <c r="AF146" s="969"/>
      <c r="AG146" s="969"/>
      <c r="AH146" s="969"/>
      <c r="AI146" s="969"/>
      <c r="AJ146" s="969"/>
    </row>
    <row r="147" spans="1:36">
      <c r="A147" s="969"/>
      <c r="B147" s="969"/>
      <c r="C147" s="969"/>
      <c r="D147" s="969"/>
      <c r="E147" s="969"/>
      <c r="F147" s="969"/>
      <c r="G147" s="969"/>
      <c r="H147" s="969"/>
      <c r="I147" s="969"/>
      <c r="J147" s="969"/>
      <c r="K147" s="969"/>
      <c r="L147" s="969"/>
      <c r="M147" s="969"/>
      <c r="N147" s="969"/>
      <c r="O147" s="969"/>
      <c r="P147" s="969"/>
      <c r="Q147" s="969"/>
      <c r="R147" s="969"/>
      <c r="S147" s="969"/>
      <c r="T147" s="969"/>
      <c r="U147" s="969"/>
      <c r="V147" s="969"/>
      <c r="W147" s="969"/>
      <c r="X147" s="969"/>
      <c r="Y147" s="969"/>
      <c r="Z147" s="969"/>
      <c r="AA147" s="969"/>
      <c r="AB147" s="969"/>
      <c r="AC147" s="969"/>
      <c r="AD147" s="969"/>
      <c r="AE147" s="969"/>
      <c r="AF147" s="969"/>
      <c r="AG147" s="969"/>
      <c r="AH147" s="969"/>
      <c r="AI147" s="969"/>
      <c r="AJ147" s="969"/>
    </row>
    <row r="148" spans="1:36">
      <c r="A148" s="969"/>
      <c r="B148" s="969"/>
      <c r="C148" s="969"/>
      <c r="D148" s="969"/>
      <c r="E148" s="969"/>
      <c r="F148" s="969"/>
      <c r="G148" s="969"/>
      <c r="H148" s="969"/>
      <c r="I148" s="969"/>
      <c r="J148" s="969"/>
      <c r="K148" s="969"/>
      <c r="L148" s="969"/>
      <c r="M148" s="969"/>
      <c r="N148" s="969"/>
      <c r="O148" s="969"/>
      <c r="P148" s="969"/>
      <c r="Q148" s="969"/>
      <c r="R148" s="969"/>
      <c r="S148" s="969"/>
      <c r="T148" s="969"/>
      <c r="U148" s="969"/>
      <c r="V148" s="969"/>
      <c r="W148" s="969"/>
      <c r="X148" s="969"/>
      <c r="Y148" s="969"/>
      <c r="Z148" s="969"/>
      <c r="AA148" s="969"/>
      <c r="AB148" s="969"/>
      <c r="AC148" s="969"/>
      <c r="AD148" s="969"/>
      <c r="AE148" s="969"/>
      <c r="AF148" s="969"/>
      <c r="AG148" s="969"/>
      <c r="AH148" s="969"/>
      <c r="AI148" s="969"/>
      <c r="AJ148" s="969"/>
    </row>
    <row r="149" spans="1:36">
      <c r="A149" s="969"/>
      <c r="B149" s="969"/>
      <c r="C149" s="969"/>
      <c r="D149" s="969"/>
      <c r="E149" s="969"/>
      <c r="F149" s="969"/>
      <c r="G149" s="969"/>
      <c r="H149" s="969"/>
      <c r="I149" s="969"/>
      <c r="J149" s="969"/>
      <c r="K149" s="969"/>
      <c r="L149" s="969"/>
      <c r="M149" s="969"/>
      <c r="N149" s="969"/>
      <c r="O149" s="969"/>
      <c r="P149" s="969"/>
      <c r="Q149" s="969"/>
      <c r="R149" s="969"/>
      <c r="S149" s="969"/>
      <c r="T149" s="969"/>
      <c r="U149" s="969"/>
      <c r="V149" s="969"/>
      <c r="W149" s="969"/>
      <c r="X149" s="969"/>
      <c r="Y149" s="969"/>
      <c r="Z149" s="969"/>
      <c r="AA149" s="969"/>
      <c r="AB149" s="969"/>
      <c r="AC149" s="969"/>
      <c r="AD149" s="969"/>
      <c r="AE149" s="969"/>
      <c r="AF149" s="969"/>
      <c r="AG149" s="969"/>
      <c r="AH149" s="969"/>
      <c r="AI149" s="969"/>
      <c r="AJ149" s="969"/>
    </row>
    <row r="150" spans="1:36">
      <c r="A150" s="969"/>
      <c r="B150" s="969"/>
      <c r="C150" s="969"/>
      <c r="D150" s="969"/>
      <c r="E150" s="969"/>
      <c r="F150" s="969"/>
      <c r="G150" s="969"/>
      <c r="H150" s="969"/>
      <c r="I150" s="969"/>
      <c r="J150" s="969"/>
      <c r="K150" s="969"/>
      <c r="L150" s="969"/>
      <c r="M150" s="969"/>
      <c r="N150" s="969"/>
      <c r="O150" s="969"/>
      <c r="P150" s="969"/>
      <c r="Q150" s="969"/>
      <c r="R150" s="969"/>
      <c r="S150" s="969"/>
      <c r="T150" s="969"/>
      <c r="U150" s="969"/>
      <c r="V150" s="969"/>
      <c r="W150" s="969"/>
      <c r="X150" s="969"/>
      <c r="Y150" s="969"/>
      <c r="Z150" s="969"/>
      <c r="AA150" s="969"/>
      <c r="AB150" s="969"/>
      <c r="AC150" s="969"/>
      <c r="AD150" s="969"/>
      <c r="AE150" s="969"/>
      <c r="AF150" s="969"/>
      <c r="AG150" s="969"/>
      <c r="AH150" s="969"/>
      <c r="AI150" s="969"/>
      <c r="AJ150" s="969"/>
    </row>
    <row r="151" spans="1:36">
      <c r="A151" s="969"/>
      <c r="B151" s="969"/>
      <c r="C151" s="969"/>
      <c r="D151" s="969"/>
      <c r="E151" s="969"/>
      <c r="F151" s="969"/>
      <c r="G151" s="969"/>
      <c r="H151" s="969"/>
      <c r="I151" s="969"/>
      <c r="J151" s="969"/>
      <c r="K151" s="969"/>
      <c r="L151" s="969"/>
      <c r="M151" s="969"/>
      <c r="N151" s="969"/>
      <c r="O151" s="969"/>
      <c r="P151" s="969"/>
      <c r="Q151" s="969"/>
      <c r="R151" s="969"/>
      <c r="S151" s="969"/>
      <c r="T151" s="969"/>
      <c r="U151" s="969"/>
      <c r="V151" s="969"/>
      <c r="W151" s="969"/>
      <c r="X151" s="969"/>
      <c r="Y151" s="969"/>
      <c r="Z151" s="969"/>
      <c r="AA151" s="969"/>
      <c r="AB151" s="969"/>
      <c r="AC151" s="969"/>
      <c r="AD151" s="969"/>
      <c r="AE151" s="969"/>
      <c r="AF151" s="969"/>
      <c r="AG151" s="969"/>
      <c r="AH151" s="969"/>
      <c r="AI151" s="969"/>
      <c r="AJ151" s="969"/>
    </row>
    <row r="152" spans="1:36">
      <c r="A152" s="969"/>
      <c r="B152" s="969"/>
      <c r="C152" s="969"/>
      <c r="D152" s="969"/>
      <c r="E152" s="969"/>
      <c r="F152" s="969"/>
      <c r="G152" s="969"/>
      <c r="H152" s="969"/>
      <c r="I152" s="969"/>
      <c r="J152" s="969"/>
      <c r="K152" s="969"/>
      <c r="L152" s="969"/>
      <c r="M152" s="969"/>
      <c r="N152" s="969"/>
      <c r="O152" s="969"/>
      <c r="P152" s="969"/>
      <c r="Q152" s="969"/>
      <c r="R152" s="969"/>
      <c r="S152" s="969"/>
      <c r="T152" s="969"/>
      <c r="U152" s="969"/>
      <c r="V152" s="969"/>
      <c r="W152" s="969"/>
      <c r="X152" s="969"/>
      <c r="Y152" s="969"/>
      <c r="Z152" s="969"/>
      <c r="AA152" s="969"/>
      <c r="AB152" s="969"/>
      <c r="AC152" s="969"/>
      <c r="AD152" s="969"/>
      <c r="AE152" s="969"/>
      <c r="AF152" s="969"/>
      <c r="AG152" s="969"/>
      <c r="AH152" s="969"/>
      <c r="AI152" s="969"/>
      <c r="AJ152" s="969"/>
    </row>
    <row r="153" spans="1:36">
      <c r="A153" s="969"/>
      <c r="B153" s="969"/>
      <c r="C153" s="969"/>
      <c r="D153" s="969"/>
      <c r="E153" s="969"/>
      <c r="F153" s="969"/>
      <c r="G153" s="969"/>
      <c r="H153" s="969"/>
      <c r="I153" s="969"/>
      <c r="J153" s="969"/>
      <c r="K153" s="969"/>
      <c r="L153" s="969"/>
      <c r="M153" s="969"/>
      <c r="N153" s="969"/>
      <c r="O153" s="969"/>
      <c r="P153" s="969"/>
      <c r="Q153" s="969"/>
      <c r="R153" s="969"/>
      <c r="S153" s="969"/>
      <c r="T153" s="969"/>
      <c r="U153" s="969"/>
      <c r="V153" s="969"/>
      <c r="W153" s="969"/>
      <c r="X153" s="969"/>
      <c r="Y153" s="969"/>
      <c r="Z153" s="969"/>
      <c r="AA153" s="969"/>
      <c r="AB153" s="969"/>
      <c r="AC153" s="969"/>
      <c r="AD153" s="969"/>
      <c r="AE153" s="969"/>
      <c r="AF153" s="969"/>
      <c r="AG153" s="969"/>
      <c r="AH153" s="969"/>
      <c r="AI153" s="969"/>
      <c r="AJ153" s="969"/>
    </row>
    <row r="154" spans="1:36">
      <c r="A154" s="969"/>
      <c r="B154" s="969"/>
      <c r="C154" s="969"/>
      <c r="D154" s="969"/>
      <c r="E154" s="969"/>
      <c r="F154" s="969"/>
      <c r="G154" s="969"/>
      <c r="H154" s="969"/>
      <c r="I154" s="969"/>
      <c r="J154" s="969"/>
      <c r="K154" s="969"/>
      <c r="L154" s="969"/>
      <c r="M154" s="969"/>
      <c r="N154" s="969"/>
      <c r="O154" s="969"/>
      <c r="P154" s="969"/>
      <c r="Q154" s="969"/>
      <c r="R154" s="969"/>
      <c r="S154" s="969"/>
      <c r="T154" s="969"/>
      <c r="U154" s="969"/>
      <c r="V154" s="969"/>
      <c r="W154" s="969"/>
      <c r="X154" s="969"/>
      <c r="Y154" s="969"/>
      <c r="Z154" s="969"/>
      <c r="AA154" s="969"/>
      <c r="AB154" s="969"/>
      <c r="AC154" s="969"/>
      <c r="AD154" s="969"/>
      <c r="AE154" s="969"/>
      <c r="AF154" s="969"/>
      <c r="AG154" s="969"/>
      <c r="AH154" s="969"/>
      <c r="AI154" s="969"/>
      <c r="AJ154" s="969"/>
    </row>
    <row r="155" spans="1:36">
      <c r="A155" s="969"/>
      <c r="B155" s="969"/>
      <c r="C155" s="969"/>
      <c r="D155" s="969"/>
      <c r="E155" s="969"/>
      <c r="F155" s="969"/>
      <c r="G155" s="969"/>
      <c r="H155" s="969"/>
      <c r="I155" s="969"/>
      <c r="J155" s="969"/>
      <c r="K155" s="969"/>
      <c r="L155" s="969"/>
      <c r="M155" s="969"/>
      <c r="N155" s="969"/>
      <c r="O155" s="969"/>
      <c r="P155" s="969"/>
      <c r="Q155" s="969"/>
      <c r="R155" s="969"/>
      <c r="S155" s="969"/>
      <c r="T155" s="969"/>
      <c r="U155" s="969"/>
      <c r="V155" s="969"/>
      <c r="W155" s="969"/>
      <c r="X155" s="969"/>
      <c r="Y155" s="969"/>
      <c r="Z155" s="969"/>
      <c r="AA155" s="969"/>
      <c r="AB155" s="969"/>
      <c r="AC155" s="969"/>
      <c r="AD155" s="969"/>
      <c r="AE155" s="969"/>
      <c r="AF155" s="969"/>
      <c r="AG155" s="969"/>
      <c r="AH155" s="969"/>
      <c r="AI155" s="969"/>
      <c r="AJ155" s="969"/>
    </row>
    <row r="156" spans="1:36">
      <c r="A156" s="969"/>
      <c r="B156" s="969"/>
      <c r="C156" s="969"/>
      <c r="D156" s="969"/>
      <c r="E156" s="969"/>
      <c r="F156" s="969"/>
      <c r="G156" s="969"/>
      <c r="H156" s="969"/>
      <c r="I156" s="969"/>
      <c r="J156" s="969"/>
      <c r="K156" s="969"/>
      <c r="L156" s="969"/>
      <c r="M156" s="969"/>
      <c r="N156" s="969"/>
      <c r="O156" s="969"/>
      <c r="P156" s="969"/>
      <c r="Q156" s="969"/>
      <c r="R156" s="969"/>
      <c r="S156" s="969"/>
      <c r="T156" s="969"/>
      <c r="U156" s="969"/>
      <c r="V156" s="969"/>
      <c r="W156" s="969"/>
      <c r="X156" s="969"/>
      <c r="Y156" s="969"/>
      <c r="Z156" s="969"/>
      <c r="AA156" s="969"/>
      <c r="AB156" s="969"/>
      <c r="AC156" s="969"/>
      <c r="AD156" s="969"/>
      <c r="AE156" s="969"/>
      <c r="AF156" s="969"/>
      <c r="AG156" s="969"/>
      <c r="AH156" s="969"/>
      <c r="AI156" s="969"/>
      <c r="AJ156" s="969"/>
    </row>
    <row r="157" spans="1:36">
      <c r="A157" s="969"/>
      <c r="B157" s="969"/>
      <c r="C157" s="969"/>
      <c r="D157" s="969"/>
      <c r="E157" s="969"/>
      <c r="F157" s="969"/>
      <c r="G157" s="969"/>
      <c r="H157" s="969"/>
      <c r="I157" s="969"/>
      <c r="J157" s="969"/>
      <c r="K157" s="969"/>
      <c r="L157" s="969"/>
      <c r="M157" s="969"/>
      <c r="N157" s="969"/>
      <c r="O157" s="969"/>
      <c r="P157" s="969"/>
      <c r="Q157" s="969"/>
      <c r="R157" s="969"/>
      <c r="S157" s="969"/>
      <c r="T157" s="969"/>
      <c r="U157" s="969"/>
      <c r="V157" s="969"/>
      <c r="W157" s="969"/>
      <c r="X157" s="969"/>
      <c r="Y157" s="969"/>
      <c r="Z157" s="969"/>
      <c r="AA157" s="969"/>
      <c r="AB157" s="969"/>
      <c r="AC157" s="969"/>
      <c r="AD157" s="969"/>
      <c r="AE157" s="969"/>
      <c r="AF157" s="969"/>
      <c r="AG157" s="969"/>
      <c r="AH157" s="969"/>
      <c r="AI157" s="969"/>
      <c r="AJ157" s="969"/>
    </row>
    <row r="158" spans="1:36">
      <c r="A158" s="969"/>
      <c r="B158" s="969"/>
      <c r="C158" s="969"/>
      <c r="D158" s="969"/>
      <c r="E158" s="969"/>
      <c r="F158" s="969"/>
      <c r="G158" s="969"/>
      <c r="H158" s="969"/>
      <c r="I158" s="969"/>
      <c r="J158" s="969"/>
      <c r="K158" s="969"/>
      <c r="L158" s="969"/>
      <c r="M158" s="969"/>
      <c r="N158" s="969"/>
      <c r="O158" s="969"/>
      <c r="P158" s="969"/>
      <c r="Q158" s="969"/>
      <c r="R158" s="969"/>
      <c r="S158" s="969"/>
      <c r="T158" s="969"/>
      <c r="U158" s="969"/>
      <c r="V158" s="969"/>
      <c r="W158" s="969"/>
      <c r="X158" s="969"/>
      <c r="Y158" s="969"/>
      <c r="Z158" s="969"/>
      <c r="AA158" s="969"/>
      <c r="AB158" s="969"/>
      <c r="AC158" s="969"/>
      <c r="AD158" s="969"/>
      <c r="AE158" s="969"/>
      <c r="AF158" s="969"/>
      <c r="AG158" s="969"/>
      <c r="AH158" s="969"/>
      <c r="AI158" s="969"/>
      <c r="AJ158" s="969"/>
    </row>
    <row r="159" spans="1:36">
      <c r="A159" s="969"/>
      <c r="B159" s="969"/>
      <c r="C159" s="969"/>
      <c r="D159" s="969"/>
      <c r="E159" s="969"/>
      <c r="F159" s="969"/>
      <c r="G159" s="969"/>
      <c r="H159" s="969"/>
      <c r="I159" s="969"/>
      <c r="J159" s="969"/>
      <c r="K159" s="969"/>
      <c r="L159" s="969"/>
      <c r="M159" s="969"/>
      <c r="N159" s="969"/>
      <c r="O159" s="969"/>
      <c r="P159" s="969"/>
      <c r="Q159" s="969"/>
      <c r="R159" s="969"/>
      <c r="S159" s="969"/>
      <c r="T159" s="969"/>
      <c r="U159" s="969"/>
      <c r="V159" s="969"/>
      <c r="W159" s="969"/>
      <c r="X159" s="969"/>
      <c r="Y159" s="969"/>
      <c r="Z159" s="969"/>
      <c r="AA159" s="969"/>
      <c r="AB159" s="969"/>
      <c r="AC159" s="969"/>
      <c r="AD159" s="969"/>
      <c r="AE159" s="969"/>
      <c r="AF159" s="969"/>
      <c r="AG159" s="969"/>
      <c r="AH159" s="969"/>
      <c r="AI159" s="969"/>
      <c r="AJ159" s="969"/>
    </row>
    <row r="160" spans="1:36">
      <c r="A160" s="969"/>
      <c r="B160" s="969"/>
      <c r="C160" s="969"/>
      <c r="D160" s="969"/>
      <c r="E160" s="969"/>
      <c r="F160" s="969"/>
      <c r="G160" s="969"/>
      <c r="H160" s="969"/>
      <c r="I160" s="969"/>
      <c r="J160" s="969"/>
      <c r="K160" s="969"/>
      <c r="L160" s="969"/>
      <c r="M160" s="969"/>
      <c r="N160" s="969"/>
      <c r="O160" s="969"/>
      <c r="P160" s="969"/>
      <c r="Q160" s="969"/>
      <c r="R160" s="969"/>
      <c r="S160" s="969"/>
      <c r="T160" s="969"/>
      <c r="U160" s="969"/>
      <c r="V160" s="969"/>
      <c r="W160" s="969"/>
      <c r="X160" s="969"/>
      <c r="Y160" s="969"/>
      <c r="Z160" s="969"/>
      <c r="AA160" s="969"/>
      <c r="AB160" s="969"/>
      <c r="AC160" s="969"/>
      <c r="AD160" s="969"/>
      <c r="AE160" s="969"/>
      <c r="AF160" s="969"/>
      <c r="AG160" s="969"/>
      <c r="AH160" s="969"/>
      <c r="AI160" s="969"/>
      <c r="AJ160" s="969"/>
    </row>
    <row r="161" spans="1:36">
      <c r="A161" s="969"/>
      <c r="B161" s="969"/>
      <c r="C161" s="969"/>
      <c r="D161" s="969"/>
      <c r="E161" s="969"/>
      <c r="F161" s="969"/>
      <c r="G161" s="969"/>
      <c r="H161" s="969"/>
      <c r="I161" s="969"/>
      <c r="J161" s="969"/>
      <c r="K161" s="969"/>
      <c r="L161" s="969"/>
      <c r="M161" s="969"/>
      <c r="N161" s="969"/>
      <c r="O161" s="969"/>
      <c r="P161" s="969"/>
      <c r="Q161" s="969"/>
      <c r="R161" s="969"/>
      <c r="S161" s="969"/>
      <c r="T161" s="969"/>
      <c r="U161" s="969"/>
      <c r="V161" s="969"/>
      <c r="W161" s="969"/>
      <c r="X161" s="969"/>
      <c r="Y161" s="969"/>
      <c r="Z161" s="969"/>
      <c r="AA161" s="969"/>
      <c r="AB161" s="969"/>
      <c r="AC161" s="969"/>
      <c r="AD161" s="969"/>
      <c r="AE161" s="969"/>
      <c r="AF161" s="969"/>
      <c r="AG161" s="969"/>
      <c r="AH161" s="969"/>
      <c r="AI161" s="969"/>
      <c r="AJ161" s="969"/>
    </row>
    <row r="162" spans="1:36">
      <c r="A162" s="969"/>
      <c r="B162" s="969"/>
      <c r="C162" s="969"/>
      <c r="D162" s="969"/>
      <c r="E162" s="969"/>
      <c r="F162" s="969"/>
      <c r="G162" s="969"/>
      <c r="H162" s="969"/>
      <c r="I162" s="969"/>
      <c r="J162" s="969"/>
      <c r="K162" s="969"/>
      <c r="L162" s="969"/>
      <c r="M162" s="969"/>
      <c r="N162" s="969"/>
      <c r="O162" s="969"/>
      <c r="P162" s="969"/>
      <c r="Q162" s="969"/>
      <c r="R162" s="969"/>
      <c r="S162" s="969"/>
      <c r="T162" s="969"/>
      <c r="U162" s="969"/>
      <c r="V162" s="969"/>
      <c r="W162" s="969"/>
      <c r="X162" s="969"/>
      <c r="Y162" s="969"/>
      <c r="Z162" s="969"/>
      <c r="AA162" s="969"/>
      <c r="AB162" s="969"/>
      <c r="AC162" s="969"/>
      <c r="AD162" s="969"/>
      <c r="AE162" s="969"/>
      <c r="AF162" s="969"/>
      <c r="AG162" s="969"/>
      <c r="AH162" s="969"/>
      <c r="AI162" s="969"/>
      <c r="AJ162" s="969"/>
    </row>
    <row r="163" spans="1:36">
      <c r="A163" s="967"/>
      <c r="B163" s="969"/>
      <c r="C163" s="967"/>
      <c r="D163" s="967"/>
      <c r="E163" s="967"/>
      <c r="F163" s="967"/>
      <c r="G163" s="967"/>
      <c r="H163" s="967"/>
      <c r="I163" s="967"/>
      <c r="J163" s="967"/>
      <c r="K163" s="967"/>
      <c r="L163" s="967"/>
      <c r="M163" s="967"/>
      <c r="N163" s="967"/>
      <c r="O163" s="967"/>
      <c r="P163" s="967"/>
      <c r="Q163" s="967"/>
      <c r="R163" s="967"/>
      <c r="S163" s="967"/>
      <c r="T163" s="967"/>
      <c r="U163" s="967"/>
      <c r="V163" s="967"/>
      <c r="W163" s="967"/>
      <c r="X163" s="967"/>
      <c r="Y163" s="967"/>
      <c r="Z163" s="967"/>
      <c r="AA163" s="967"/>
      <c r="AB163" s="967"/>
      <c r="AC163" s="967"/>
      <c r="AD163" s="967"/>
      <c r="AE163" s="967"/>
      <c r="AF163" s="967"/>
      <c r="AG163" s="967"/>
      <c r="AH163" s="967"/>
      <c r="AI163" s="967"/>
      <c r="AJ163" s="967"/>
    </row>
    <row r="164" spans="1:36">
      <c r="A164" s="967"/>
      <c r="B164" s="967"/>
      <c r="C164" s="967"/>
      <c r="D164" s="967"/>
      <c r="E164" s="967"/>
      <c r="F164" s="967"/>
      <c r="G164" s="967"/>
      <c r="H164" s="967"/>
      <c r="I164" s="967"/>
      <c r="J164" s="967"/>
      <c r="K164" s="967"/>
      <c r="L164" s="967"/>
      <c r="M164" s="967"/>
      <c r="N164" s="967"/>
      <c r="O164" s="967"/>
      <c r="P164" s="967"/>
      <c r="Q164" s="967"/>
      <c r="R164" s="967"/>
      <c r="S164" s="967"/>
      <c r="T164" s="967"/>
      <c r="U164" s="967"/>
      <c r="V164" s="967"/>
      <c r="W164" s="967"/>
      <c r="X164" s="967"/>
      <c r="Y164" s="967"/>
      <c r="Z164" s="967"/>
      <c r="AA164" s="967"/>
      <c r="AB164" s="967"/>
      <c r="AC164" s="967"/>
      <c r="AD164" s="967"/>
      <c r="AE164" s="967"/>
      <c r="AF164" s="967"/>
      <c r="AG164" s="967"/>
      <c r="AH164" s="967"/>
      <c r="AI164" s="967"/>
      <c r="AJ164" s="967"/>
    </row>
    <row r="165" spans="1:36">
      <c r="B165" s="967"/>
      <c r="AJ165" s="541"/>
    </row>
  </sheetData>
  <sheetProtection formatCells="0" formatColumns="0" formatRows="0" insertColumns="0" insertRows="0" autoFilter="0"/>
  <mergeCells count="197">
    <mergeCell ref="A10:F12"/>
    <mergeCell ref="H10:L10"/>
    <mergeCell ref="G11:AJ11"/>
    <mergeCell ref="G12:AJ12"/>
    <mergeCell ref="A13:F13"/>
    <mergeCell ref="G13:AJ13"/>
    <mergeCell ref="Z1:AJ1"/>
    <mergeCell ref="A4:AJ4"/>
    <mergeCell ref="A8:F8"/>
    <mergeCell ref="G8:AJ8"/>
    <mergeCell ref="A9:F9"/>
    <mergeCell ref="G9:AJ9"/>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B18:AI18"/>
    <mergeCell ref="B19:AI19"/>
    <mergeCell ref="AJ20:AJ21"/>
    <mergeCell ref="A21:Y21"/>
    <mergeCell ref="Z21:AF21"/>
    <mergeCell ref="AG21:AH21"/>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I36"/>
    <mergeCell ref="B37:AJ37"/>
    <mergeCell ref="A39:D40"/>
    <mergeCell ref="E39:H39"/>
    <mergeCell ref="J39:L39"/>
    <mergeCell ref="N39:S39"/>
    <mergeCell ref="U39:Z39"/>
    <mergeCell ref="E40:H40"/>
    <mergeCell ref="B32:L32"/>
    <mergeCell ref="M32:Y32"/>
    <mergeCell ref="Z32:AA32"/>
    <mergeCell ref="AC32:AD32"/>
    <mergeCell ref="A46:AC46"/>
    <mergeCell ref="A48:A49"/>
    <mergeCell ref="B48:P49"/>
    <mergeCell ref="Q48:AJ49"/>
    <mergeCell ref="A54:AJ54"/>
    <mergeCell ref="A55:H56"/>
    <mergeCell ref="I55:P56"/>
    <mergeCell ref="Q55:R56"/>
    <mergeCell ref="S55:Y56"/>
    <mergeCell ref="Z55:AJ56"/>
    <mergeCell ref="V57:V58"/>
    <mergeCell ref="W57:W58"/>
    <mergeCell ref="X57:X58"/>
    <mergeCell ref="Y57:Y58"/>
    <mergeCell ref="Z57:AJ57"/>
    <mergeCell ref="I58:M58"/>
    <mergeCell ref="Z58:AJ58"/>
    <mergeCell ref="A57:H58"/>
    <mergeCell ref="I57:P57"/>
    <mergeCell ref="Q57:R58"/>
    <mergeCell ref="S57:S58"/>
    <mergeCell ref="T57:T58"/>
    <mergeCell ref="U57:U58"/>
    <mergeCell ref="A60:I61"/>
    <mergeCell ref="J60:O61"/>
    <mergeCell ref="P60:Q63"/>
    <mergeCell ref="R60:Y61"/>
    <mergeCell ref="Z60:AJ61"/>
    <mergeCell ref="A62:I63"/>
    <mergeCell ref="J62:J63"/>
    <mergeCell ref="K62:K63"/>
    <mergeCell ref="L62:L63"/>
    <mergeCell ref="M62:M63"/>
    <mergeCell ref="A67:AJ67"/>
    <mergeCell ref="A68:H69"/>
    <mergeCell ref="I68:P69"/>
    <mergeCell ref="Q68:R69"/>
    <mergeCell ref="S68:Y69"/>
    <mergeCell ref="Z68:AJ69"/>
    <mergeCell ref="V62:V63"/>
    <mergeCell ref="W62:W63"/>
    <mergeCell ref="X62:X63"/>
    <mergeCell ref="Y62:Y63"/>
    <mergeCell ref="Z62:AJ62"/>
    <mergeCell ref="Z63:AJ63"/>
    <mergeCell ref="N62:N63"/>
    <mergeCell ref="O62:O63"/>
    <mergeCell ref="R62:R63"/>
    <mergeCell ref="S62:S63"/>
    <mergeCell ref="T62:T63"/>
    <mergeCell ref="U62:U63"/>
    <mergeCell ref="V70:V71"/>
    <mergeCell ref="W70:W71"/>
    <mergeCell ref="X70:X71"/>
    <mergeCell ref="Y70:Y71"/>
    <mergeCell ref="Z70:AJ70"/>
    <mergeCell ref="I71:M71"/>
    <mergeCell ref="Z71:AJ71"/>
    <mergeCell ref="A70:H71"/>
    <mergeCell ref="I70:P70"/>
    <mergeCell ref="Q70:R71"/>
    <mergeCell ref="S70:S71"/>
    <mergeCell ref="T70:T71"/>
    <mergeCell ref="U70:U71"/>
    <mergeCell ref="A73:I74"/>
    <mergeCell ref="J73:O74"/>
    <mergeCell ref="P73:Q76"/>
    <mergeCell ref="R73:Y74"/>
    <mergeCell ref="Z73:AJ74"/>
    <mergeCell ref="A75:I76"/>
    <mergeCell ref="J75:J76"/>
    <mergeCell ref="K75:K76"/>
    <mergeCell ref="L75:L76"/>
    <mergeCell ref="M75:M76"/>
    <mergeCell ref="V75:V76"/>
    <mergeCell ref="W75:W76"/>
    <mergeCell ref="X75:X76"/>
    <mergeCell ref="Y75:Y76"/>
    <mergeCell ref="Z75:AJ75"/>
    <mergeCell ref="Z76:AJ76"/>
    <mergeCell ref="N75:N76"/>
    <mergeCell ref="O75:O76"/>
    <mergeCell ref="R75:R76"/>
    <mergeCell ref="S75:S76"/>
    <mergeCell ref="T75:T76"/>
    <mergeCell ref="U75:U76"/>
    <mergeCell ref="C85:Y85"/>
    <mergeCell ref="Z85:AH85"/>
    <mergeCell ref="Z86:AH86"/>
    <mergeCell ref="Z87:AH87"/>
    <mergeCell ref="C88:Y88"/>
    <mergeCell ref="Z88:AH88"/>
    <mergeCell ref="A79:AC79"/>
    <mergeCell ref="B82:Y82"/>
    <mergeCell ref="Z82:AH82"/>
    <mergeCell ref="C83:Y83"/>
    <mergeCell ref="Z83:AH83"/>
    <mergeCell ref="C84:Y84"/>
    <mergeCell ref="Z84:AH84"/>
    <mergeCell ref="N99:P99"/>
    <mergeCell ref="Q99:R99"/>
    <mergeCell ref="S99:W99"/>
    <mergeCell ref="X99:Y99"/>
    <mergeCell ref="Z99:AH99"/>
    <mergeCell ref="AI99:AJ99"/>
    <mergeCell ref="C89:Y89"/>
    <mergeCell ref="Z89:AH89"/>
    <mergeCell ref="Z90:AH90"/>
    <mergeCell ref="C93:AJ93"/>
    <mergeCell ref="B96:AI96"/>
    <mergeCell ref="D98:E98"/>
    <mergeCell ref="G98:H98"/>
    <mergeCell ref="J98:K98"/>
    <mergeCell ref="N98:P98"/>
    <mergeCell ref="Q98:AJ98"/>
  </mergeCells>
  <phoneticPr fontId="9"/>
  <dataValidations count="6">
    <dataValidation type="list" allowBlank="1" showInputMessage="1" showErrorMessage="1" sqref="A48">
      <formula1>"○"</formula1>
    </dataValidation>
    <dataValidation type="whole" allowBlank="1" showInputMessage="1" showErrorMessage="1" errorTitle="数字を入力ください" error="数字を入力ください" sqref="S57:Y58 J62:O63 R62:Y63 S70:Y71 J75:O76 R75:Y76">
      <formula1>0</formula1>
      <formula2>9</formula2>
    </dataValidation>
    <dataValidation type="list" allowBlank="1" showInputMessage="1" showErrorMessage="1" sqref="Q57:R57 Q70:R70">
      <formula1>"普通,当座"</formula1>
    </dataValidation>
    <dataValidation type="list" allowBlank="1" showInputMessage="1" showErrorMessage="1" sqref="I39:I40 M39:M40 T39:T40 AA40 E42 K42 R42 B83:B90">
      <formula1>"✓,　"</formula1>
    </dataValidation>
    <dataValidation imeMode="halfAlpha" allowBlank="1" showInputMessage="1" showErrorMessage="1" sqref="J98:K98 D98:E98 K15 A15 AE32 G98:H98 T15 Z32"/>
    <dataValidation imeMode="hiragana" allowBlank="1" showInputMessage="1" showErrorMessage="1" sqref="W100 S99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3" manualBreakCount="3">
    <brk id="45" max="35" man="1"/>
    <brk id="77" max="35" man="1"/>
    <brk id="102" max="16383"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topLeftCell="R1" zoomScale="85" zoomScaleNormal="85" zoomScaleSheetLayoutView="85" zoomScalePageLayoutView="70" workbookViewId="0">
      <selection activeCell="U7" sqref="U7:AF11"/>
    </sheetView>
  </sheetViews>
  <sheetFormatPr defaultColWidth="2.5" defaultRowHeight="13.5"/>
  <cols>
    <col min="1" max="2" width="5.625" style="541" customWidth="1"/>
    <col min="3" max="12" width="2.625" style="541" customWidth="1"/>
    <col min="13" max="14" width="11.75" style="541" customWidth="1"/>
    <col min="15" max="15" width="15.875" style="541" customWidth="1"/>
    <col min="16" max="16" width="31.25" style="541" customWidth="1"/>
    <col min="17" max="17" width="31.375" style="541" customWidth="1"/>
    <col min="18" max="19" width="11.625" style="541" customWidth="1"/>
    <col min="20" max="20" width="6.75" style="541" customWidth="1"/>
    <col min="21" max="21" width="4.75" style="541" customWidth="1"/>
    <col min="22" max="22" width="3.625" style="541" customWidth="1"/>
    <col min="23" max="23" width="3.125" style="541" customWidth="1"/>
    <col min="24" max="24" width="3.625" style="541" customWidth="1"/>
    <col min="25" max="25" width="8" style="541" customWidth="1"/>
    <col min="26" max="26" width="3.625" style="541" customWidth="1"/>
    <col min="27" max="27" width="3.125" style="541" customWidth="1"/>
    <col min="28" max="28" width="3.625" style="541" customWidth="1"/>
    <col min="29" max="29" width="3.125" style="541" customWidth="1"/>
    <col min="30" max="30" width="2.5" style="541" customWidth="1"/>
    <col min="31" max="31" width="3.5" style="541" customWidth="1"/>
    <col min="32" max="32" width="5.875" style="541" customWidth="1"/>
    <col min="33" max="33" width="14.625" style="541" customWidth="1"/>
    <col min="34" max="34" width="10.625" style="541" customWidth="1"/>
    <col min="35" max="37" width="10.5" style="541" customWidth="1"/>
    <col min="38" max="38" width="3.125" style="541" customWidth="1"/>
    <col min="39" max="16384" width="2.5" style="541"/>
  </cols>
  <sheetData>
    <row r="1" spans="1:37" ht="21" customHeight="1">
      <c r="A1" s="588" t="s">
        <v>711</v>
      </c>
      <c r="B1" s="588"/>
      <c r="N1" s="589" t="s">
        <v>712</v>
      </c>
      <c r="R1" s="1555" t="s">
        <v>713</v>
      </c>
      <c r="S1" s="1556"/>
      <c r="T1" s="1556"/>
      <c r="U1" s="1556"/>
      <c r="V1" s="1556"/>
      <c r="W1" s="1556"/>
      <c r="X1" s="1556"/>
      <c r="Y1" s="1556"/>
      <c r="Z1" s="1556"/>
      <c r="AA1" s="1556"/>
      <c r="AB1" s="1556"/>
      <c r="AC1" s="1556"/>
      <c r="AD1" s="1556"/>
      <c r="AE1" s="1556"/>
      <c r="AF1" s="1556"/>
      <c r="AG1" s="1556"/>
      <c r="AH1" s="1556"/>
      <c r="AI1" s="1556"/>
      <c r="AJ1" s="1556"/>
      <c r="AK1" s="1556"/>
    </row>
    <row r="2" spans="1:37" ht="21" customHeight="1" thickBot="1">
      <c r="C2" s="589"/>
      <c r="D2" s="589"/>
      <c r="E2" s="589"/>
      <c r="F2" s="589"/>
      <c r="G2" s="589"/>
      <c r="H2" s="589"/>
      <c r="I2" s="589"/>
      <c r="J2" s="589"/>
      <c r="K2" s="589"/>
      <c r="L2" s="589"/>
      <c r="M2" s="589"/>
      <c r="N2" s="589"/>
      <c r="O2" s="589"/>
      <c r="P2" s="589"/>
      <c r="Q2" s="629" t="s">
        <v>69</v>
      </c>
      <c r="R2" s="1556"/>
      <c r="S2" s="1556"/>
      <c r="T2" s="1556"/>
      <c r="U2" s="1556"/>
      <c r="V2" s="1556"/>
      <c r="W2" s="1556"/>
      <c r="X2" s="1556"/>
      <c r="Y2" s="1556"/>
      <c r="Z2" s="1556"/>
      <c r="AA2" s="1556"/>
      <c r="AB2" s="1556"/>
      <c r="AC2" s="1556"/>
      <c r="AD2" s="1556"/>
      <c r="AE2" s="1556"/>
      <c r="AF2" s="1556"/>
      <c r="AG2" s="1556"/>
      <c r="AH2" s="1556"/>
      <c r="AI2" s="1556"/>
      <c r="AJ2" s="1556"/>
      <c r="AK2" s="1556"/>
    </row>
    <row r="3" spans="1:37" ht="27" customHeight="1" thickBot="1">
      <c r="A3" s="1557" t="s">
        <v>6</v>
      </c>
      <c r="B3" s="1557"/>
      <c r="C3" s="1557"/>
      <c r="D3" s="1558"/>
      <c r="E3" s="1559" t="str">
        <f>IF(基本情報入力シート!M16="","",基本情報入力シート!M16)</f>
        <v/>
      </c>
      <c r="F3" s="1560"/>
      <c r="G3" s="1560"/>
      <c r="H3" s="1560"/>
      <c r="I3" s="1560"/>
      <c r="J3" s="1560"/>
      <c r="K3" s="1560"/>
      <c r="L3" s="1560"/>
      <c r="M3" s="1560"/>
      <c r="N3" s="1560"/>
      <c r="O3" s="1560"/>
      <c r="P3" s="1561"/>
      <c r="Q3" s="590"/>
      <c r="R3" s="1556"/>
      <c r="S3" s="1556"/>
      <c r="T3" s="1556"/>
      <c r="U3" s="1556"/>
      <c r="V3" s="1556"/>
      <c r="W3" s="1556"/>
      <c r="X3" s="1556"/>
      <c r="Y3" s="1556"/>
      <c r="Z3" s="1556"/>
      <c r="AA3" s="1556"/>
      <c r="AB3" s="1556"/>
      <c r="AC3" s="1556"/>
      <c r="AD3" s="1556"/>
      <c r="AE3" s="1556"/>
      <c r="AF3" s="1556"/>
      <c r="AG3" s="1556"/>
      <c r="AH3" s="1556"/>
      <c r="AI3" s="1556"/>
      <c r="AJ3" s="1556"/>
      <c r="AK3" s="1556"/>
    </row>
    <row r="4" spans="1:37" ht="21" customHeight="1" thickBot="1">
      <c r="A4" s="591"/>
      <c r="B4" s="591"/>
      <c r="C4" s="591"/>
      <c r="D4" s="591"/>
      <c r="E4" s="592"/>
      <c r="F4" s="592"/>
      <c r="G4" s="592"/>
      <c r="H4" s="592"/>
      <c r="I4" s="592"/>
      <c r="J4" s="592"/>
      <c r="K4" s="592"/>
      <c r="L4" s="592"/>
      <c r="M4" s="592"/>
      <c r="N4" s="592"/>
      <c r="O4" s="592"/>
      <c r="P4" s="592"/>
      <c r="Q4" s="592"/>
      <c r="R4" s="1556"/>
      <c r="S4" s="1556"/>
      <c r="T4" s="1556"/>
      <c r="U4" s="1556"/>
      <c r="V4" s="1556"/>
      <c r="W4" s="1556"/>
      <c r="X4" s="1556"/>
      <c r="Y4" s="1556"/>
      <c r="Z4" s="1556"/>
      <c r="AA4" s="1556"/>
      <c r="AB4" s="1556"/>
      <c r="AC4" s="1556"/>
      <c r="AD4" s="1556"/>
      <c r="AE4" s="1556"/>
      <c r="AF4" s="1556"/>
      <c r="AG4" s="1556"/>
      <c r="AH4" s="1556"/>
      <c r="AI4" s="1556"/>
      <c r="AJ4" s="1556"/>
      <c r="AK4" s="1556"/>
    </row>
    <row r="5" spans="1:37" ht="27.75" customHeight="1" thickBot="1">
      <c r="A5" s="2154" t="s">
        <v>714</v>
      </c>
      <c r="B5" s="2155"/>
      <c r="C5" s="2155"/>
      <c r="D5" s="2155"/>
      <c r="E5" s="2155"/>
      <c r="F5" s="2155"/>
      <c r="G5" s="2155"/>
      <c r="H5" s="2155"/>
      <c r="I5" s="2155"/>
      <c r="J5" s="2155"/>
      <c r="K5" s="2155"/>
      <c r="L5" s="2155"/>
      <c r="M5" s="2155"/>
      <c r="N5" s="2155"/>
      <c r="O5" s="2155"/>
      <c r="P5" s="593" t="str">
        <f>IF(SUM(AG13:AG112)=0,"",SUM(AG13:AG111))</f>
        <v/>
      </c>
      <c r="Q5" s="592"/>
      <c r="R5" s="1556"/>
      <c r="S5" s="1556"/>
      <c r="T5" s="1556"/>
      <c r="U5" s="1556"/>
      <c r="V5" s="1556"/>
      <c r="W5" s="1556"/>
      <c r="X5" s="1556"/>
      <c r="Y5" s="1556"/>
      <c r="Z5" s="1556"/>
      <c r="AA5" s="1556"/>
      <c r="AB5" s="1556"/>
      <c r="AC5" s="1556"/>
      <c r="AD5" s="1556"/>
      <c r="AE5" s="1556"/>
      <c r="AF5" s="1556"/>
      <c r="AG5" s="1556"/>
      <c r="AH5" s="1556"/>
      <c r="AI5" s="1556"/>
      <c r="AJ5" s="1556"/>
      <c r="AK5" s="1556"/>
    </row>
    <row r="6" spans="1:37" ht="21" customHeight="1">
      <c r="S6" s="594"/>
      <c r="AG6" s="595"/>
    </row>
    <row r="7" spans="1:37" ht="18" customHeight="1">
      <c r="A7" s="1564"/>
      <c r="B7" s="2156" t="s">
        <v>715</v>
      </c>
      <c r="C7" s="1545" t="s">
        <v>267</v>
      </c>
      <c r="D7" s="1546"/>
      <c r="E7" s="1546"/>
      <c r="F7" s="1546"/>
      <c r="G7" s="1546"/>
      <c r="H7" s="1546"/>
      <c r="I7" s="1546"/>
      <c r="J7" s="1546"/>
      <c r="K7" s="1546"/>
      <c r="L7" s="1547"/>
      <c r="M7" s="1551" t="s">
        <v>86</v>
      </c>
      <c r="N7" s="970"/>
      <c r="O7" s="971"/>
      <c r="P7" s="1553" t="s">
        <v>99</v>
      </c>
      <c r="Q7" s="1569" t="s">
        <v>52</v>
      </c>
      <c r="R7" s="1551" t="s">
        <v>716</v>
      </c>
      <c r="S7" s="1571" t="s">
        <v>717</v>
      </c>
      <c r="T7" s="2169" t="s">
        <v>718</v>
      </c>
      <c r="U7" s="2158" t="s">
        <v>719</v>
      </c>
      <c r="V7" s="2158"/>
      <c r="W7" s="2158"/>
      <c r="X7" s="2158"/>
      <c r="Y7" s="2158"/>
      <c r="Z7" s="2158"/>
      <c r="AA7" s="2158"/>
      <c r="AB7" s="2158"/>
      <c r="AC7" s="2158"/>
      <c r="AD7" s="2158"/>
      <c r="AE7" s="2158"/>
      <c r="AF7" s="2159"/>
      <c r="AG7" s="2160" t="s">
        <v>720</v>
      </c>
      <c r="AH7" s="2161"/>
      <c r="AI7" s="2161"/>
      <c r="AJ7" s="2161"/>
      <c r="AK7" s="2162"/>
    </row>
    <row r="8" spans="1:37" ht="21.75" customHeight="1">
      <c r="A8" s="1565"/>
      <c r="B8" s="2157"/>
      <c r="C8" s="1548"/>
      <c r="D8" s="1549"/>
      <c r="E8" s="1549"/>
      <c r="F8" s="1549"/>
      <c r="G8" s="1549"/>
      <c r="H8" s="1549"/>
      <c r="I8" s="1549"/>
      <c r="J8" s="1549"/>
      <c r="K8" s="1549"/>
      <c r="L8" s="1550"/>
      <c r="M8" s="1552"/>
      <c r="N8" s="1579" t="s">
        <v>153</v>
      </c>
      <c r="O8" s="1581"/>
      <c r="P8" s="1554"/>
      <c r="Q8" s="1570"/>
      <c r="R8" s="1552"/>
      <c r="S8" s="1572"/>
      <c r="T8" s="2170"/>
      <c r="U8" s="2158"/>
      <c r="V8" s="2158"/>
      <c r="W8" s="2158"/>
      <c r="X8" s="2158"/>
      <c r="Y8" s="2158"/>
      <c r="Z8" s="2158"/>
      <c r="AA8" s="2158"/>
      <c r="AB8" s="2158"/>
      <c r="AC8" s="2158"/>
      <c r="AD8" s="2158"/>
      <c r="AE8" s="2158"/>
      <c r="AF8" s="2159"/>
      <c r="AG8" s="2163"/>
      <c r="AH8" s="2164"/>
      <c r="AI8" s="2164"/>
      <c r="AJ8" s="2164"/>
      <c r="AK8" s="2165"/>
    </row>
    <row r="9" spans="1:37" ht="21.75" customHeight="1">
      <c r="A9" s="1565"/>
      <c r="B9" s="2157"/>
      <c r="C9" s="1548"/>
      <c r="D9" s="1549"/>
      <c r="E9" s="1549"/>
      <c r="F9" s="1549"/>
      <c r="G9" s="1549"/>
      <c r="H9" s="1549"/>
      <c r="I9" s="1549"/>
      <c r="J9" s="1549"/>
      <c r="K9" s="1549"/>
      <c r="L9" s="1550"/>
      <c r="M9" s="1552"/>
      <c r="N9" s="972"/>
      <c r="O9" s="973"/>
      <c r="P9" s="1554"/>
      <c r="Q9" s="1570"/>
      <c r="R9" s="1552"/>
      <c r="S9" s="1572"/>
      <c r="T9" s="2170"/>
      <c r="U9" s="2158"/>
      <c r="V9" s="2158"/>
      <c r="W9" s="2158"/>
      <c r="X9" s="2158"/>
      <c r="Y9" s="2158"/>
      <c r="Z9" s="2158"/>
      <c r="AA9" s="2158"/>
      <c r="AB9" s="2158"/>
      <c r="AC9" s="2158"/>
      <c r="AD9" s="2158"/>
      <c r="AE9" s="2158"/>
      <c r="AF9" s="2158"/>
      <c r="AG9" s="974" t="s">
        <v>721</v>
      </c>
      <c r="AH9" s="2166" t="s">
        <v>722</v>
      </c>
      <c r="AI9" s="2167"/>
      <c r="AJ9" s="2167"/>
      <c r="AK9" s="2168"/>
    </row>
    <row r="10" spans="1:37" ht="21.75" customHeight="1">
      <c r="A10" s="1565"/>
      <c r="B10" s="2157"/>
      <c r="C10" s="1548"/>
      <c r="D10" s="1549"/>
      <c r="E10" s="1549"/>
      <c r="F10" s="1549"/>
      <c r="G10" s="1549"/>
      <c r="H10" s="1549"/>
      <c r="I10" s="1549"/>
      <c r="J10" s="1549"/>
      <c r="K10" s="1549"/>
      <c r="L10" s="1550"/>
      <c r="M10" s="1552"/>
      <c r="N10" s="975"/>
      <c r="O10" s="976"/>
      <c r="P10" s="1554"/>
      <c r="Q10" s="1570"/>
      <c r="R10" s="1552"/>
      <c r="S10" s="1572"/>
      <c r="T10" s="2170"/>
      <c r="U10" s="2158"/>
      <c r="V10" s="2158"/>
      <c r="W10" s="2158"/>
      <c r="X10" s="2158"/>
      <c r="Y10" s="2158"/>
      <c r="Z10" s="2158"/>
      <c r="AA10" s="2158"/>
      <c r="AB10" s="2158"/>
      <c r="AC10" s="2158"/>
      <c r="AD10" s="2158"/>
      <c r="AE10" s="2158"/>
      <c r="AF10" s="2158"/>
      <c r="AG10" s="596"/>
      <c r="AH10" s="597"/>
      <c r="AI10" s="598"/>
      <c r="AJ10" s="597"/>
      <c r="AK10" s="598"/>
    </row>
    <row r="11" spans="1:37" ht="150" customHeight="1">
      <c r="A11" s="1565"/>
      <c r="B11" s="2157"/>
      <c r="C11" s="1548"/>
      <c r="D11" s="1549"/>
      <c r="E11" s="1549"/>
      <c r="F11" s="1549"/>
      <c r="G11" s="1549"/>
      <c r="H11" s="1549"/>
      <c r="I11" s="1549"/>
      <c r="J11" s="1549"/>
      <c r="K11" s="1549"/>
      <c r="L11" s="1550"/>
      <c r="M11" s="1552"/>
      <c r="N11" s="756" t="s">
        <v>154</v>
      </c>
      <c r="O11" s="756" t="s">
        <v>155</v>
      </c>
      <c r="P11" s="1554"/>
      <c r="Q11" s="1570"/>
      <c r="R11" s="1552"/>
      <c r="S11" s="1572"/>
      <c r="T11" s="2170"/>
      <c r="U11" s="2158"/>
      <c r="V11" s="2158"/>
      <c r="W11" s="2158"/>
      <c r="X11" s="2158"/>
      <c r="Y11" s="2158"/>
      <c r="Z11" s="2158"/>
      <c r="AA11" s="2158"/>
      <c r="AB11" s="2158"/>
      <c r="AC11" s="2158"/>
      <c r="AD11" s="2158"/>
      <c r="AE11" s="2158"/>
      <c r="AF11" s="2158"/>
      <c r="AG11" s="596" t="s">
        <v>723</v>
      </c>
      <c r="AH11" s="597" t="s">
        <v>724</v>
      </c>
      <c r="AI11" s="596" t="s">
        <v>725</v>
      </c>
      <c r="AJ11" s="597" t="s">
        <v>726</v>
      </c>
      <c r="AK11" s="596" t="s">
        <v>727</v>
      </c>
    </row>
    <row r="12" spans="1:37" ht="14.25">
      <c r="A12" s="600"/>
      <c r="B12" s="977"/>
      <c r="C12" s="601"/>
      <c r="D12" s="602"/>
      <c r="E12" s="602"/>
      <c r="F12" s="602"/>
      <c r="G12" s="602"/>
      <c r="H12" s="602"/>
      <c r="I12" s="602"/>
      <c r="J12" s="602"/>
      <c r="K12" s="602"/>
      <c r="L12" s="603"/>
      <c r="M12" s="604"/>
      <c r="N12" s="604"/>
      <c r="O12" s="604"/>
      <c r="P12" s="605"/>
      <c r="Q12" s="757"/>
      <c r="R12" s="757"/>
      <c r="S12" s="607"/>
      <c r="T12" s="608"/>
      <c r="U12" s="758"/>
      <c r="V12" s="759"/>
      <c r="W12" s="759"/>
      <c r="X12" s="759"/>
      <c r="Y12" s="759"/>
      <c r="Z12" s="759"/>
      <c r="AA12" s="759"/>
      <c r="AB12" s="759"/>
      <c r="AC12" s="759"/>
      <c r="AD12" s="759"/>
      <c r="AE12" s="759"/>
      <c r="AF12" s="759"/>
      <c r="AG12" s="607"/>
      <c r="AH12" s="611"/>
      <c r="AI12" s="611"/>
      <c r="AJ12" s="612"/>
      <c r="AK12" s="612"/>
    </row>
    <row r="13" spans="1:37" ht="36.75" customHeight="1">
      <c r="A13" s="613">
        <v>1</v>
      </c>
      <c r="B13" s="978"/>
      <c r="C13" s="614" t="str">
        <f>IF(基本情報入力シート!C35="","",基本情報入力シート!C35)</f>
        <v/>
      </c>
      <c r="D13" s="615" t="str">
        <f>IF(基本情報入力シート!D35="","",基本情報入力シート!D35)</f>
        <v/>
      </c>
      <c r="E13" s="616" t="str">
        <f>IF(基本情報入力シート!E35="","",基本情報入力シート!E35)</f>
        <v/>
      </c>
      <c r="F13" s="616" t="str">
        <f>IF(基本情報入力シート!F35="","",基本情報入力シート!F35)</f>
        <v/>
      </c>
      <c r="G13" s="616" t="str">
        <f>IF(基本情報入力シート!G35="","",基本情報入力シート!G35)</f>
        <v/>
      </c>
      <c r="H13" s="616" t="str">
        <f>IF(基本情報入力シート!H35="","",基本情報入力シート!H35)</f>
        <v/>
      </c>
      <c r="I13" s="616" t="str">
        <f>IF(基本情報入力シート!I35="","",基本情報入力シート!I35)</f>
        <v/>
      </c>
      <c r="J13" s="616" t="str">
        <f>IF(基本情報入力シート!J35="","",基本情報入力シート!J35)</f>
        <v/>
      </c>
      <c r="K13" s="616" t="str">
        <f>IF(基本情報入力シート!K35="","",基本情報入力シート!K35)</f>
        <v/>
      </c>
      <c r="L13" s="617" t="str">
        <f>IF(基本情報入力シート!L35="","",基本情報入力シート!L35)</f>
        <v/>
      </c>
      <c r="M13" s="618" t="str">
        <f>IF(基本情報入力シート!M35="","",基本情報入力シート!M35)</f>
        <v/>
      </c>
      <c r="N13" s="618" t="str">
        <f>IF(基本情報入力シート!R35="","",基本情報入力シート!R35)</f>
        <v/>
      </c>
      <c r="O13" s="618" t="str">
        <f>IF(基本情報入力シート!W35="","",基本情報入力シート!W35)</f>
        <v/>
      </c>
      <c r="P13" s="613" t="str">
        <f>IF(基本情報入力シート!X35="","",基本情報入力シート!X35)</f>
        <v/>
      </c>
      <c r="Q13" s="619" t="str">
        <f>IF(基本情報入力シート!Y35="","",基本情報入力シート!Y35)</f>
        <v/>
      </c>
      <c r="R13" s="979"/>
      <c r="S13" s="437" t="str">
        <f>IF(B13="×","",IF(基本情報入力シート!Z35="","",基本情報入力シート!Z35))</f>
        <v/>
      </c>
      <c r="T13" s="620" t="str">
        <f>IF(B13="×","",IF(Q13="","",VLOOKUP(Q13,【参考】数式用!$M$2:$O$34,3,FALSE)))</f>
        <v/>
      </c>
      <c r="U13" s="621" t="s">
        <v>17</v>
      </c>
      <c r="V13" s="980">
        <v>4</v>
      </c>
      <c r="W13" s="622" t="s">
        <v>728</v>
      </c>
      <c r="X13" s="981"/>
      <c r="Y13" s="623" t="s">
        <v>66</v>
      </c>
      <c r="Z13" s="982">
        <v>4</v>
      </c>
      <c r="AA13" s="624" t="s">
        <v>729</v>
      </c>
      <c r="AB13" s="983"/>
      <c r="AC13" s="624" t="s">
        <v>14</v>
      </c>
      <c r="AD13" s="625" t="s">
        <v>730</v>
      </c>
      <c r="AE13" s="984" t="str">
        <f>IF(AB13="","",AB13-X13+1)</f>
        <v/>
      </c>
      <c r="AF13" s="626" t="s">
        <v>46</v>
      </c>
      <c r="AG13" s="627" t="str">
        <f>IFERROR(ROUNDDOWN(ROUND(S13*T13,0),0)*AE13,"")</f>
        <v/>
      </c>
      <c r="AH13" s="985"/>
      <c r="AI13" s="985"/>
      <c r="AJ13" s="986"/>
      <c r="AK13" s="986"/>
    </row>
    <row r="14" spans="1:37" ht="36.75" customHeight="1">
      <c r="A14" s="613">
        <f>A13+1</f>
        <v>2</v>
      </c>
      <c r="B14" s="978"/>
      <c r="C14" s="614" t="str">
        <f>IF(基本情報入力シート!C36="","",基本情報入力シート!C36)</f>
        <v/>
      </c>
      <c r="D14" s="615" t="str">
        <f>IF(基本情報入力シート!D36="","",基本情報入力シート!D36)</f>
        <v/>
      </c>
      <c r="E14" s="616" t="str">
        <f>IF(基本情報入力シート!E36="","",基本情報入力シート!E36)</f>
        <v/>
      </c>
      <c r="F14" s="616" t="str">
        <f>IF(基本情報入力シート!F36="","",基本情報入力シート!F36)</f>
        <v/>
      </c>
      <c r="G14" s="616" t="str">
        <f>IF(基本情報入力シート!G36="","",基本情報入力シート!G36)</f>
        <v/>
      </c>
      <c r="H14" s="616" t="str">
        <f>IF(基本情報入力シート!H36="","",基本情報入力シート!H36)</f>
        <v/>
      </c>
      <c r="I14" s="616" t="str">
        <f>IF(基本情報入力シート!I36="","",基本情報入力シート!I36)</f>
        <v/>
      </c>
      <c r="J14" s="616" t="str">
        <f>IF(基本情報入力シート!J36="","",基本情報入力シート!J36)</f>
        <v/>
      </c>
      <c r="K14" s="616" t="str">
        <f>IF(基本情報入力シート!K36="","",基本情報入力シート!K36)</f>
        <v/>
      </c>
      <c r="L14" s="617" t="str">
        <f>IF(基本情報入力シート!L36="","",基本情報入力シート!L36)</f>
        <v/>
      </c>
      <c r="M14" s="618" t="str">
        <f>IF(基本情報入力シート!M36="","",基本情報入力シート!M36)</f>
        <v/>
      </c>
      <c r="N14" s="618" t="str">
        <f>IF(基本情報入力シート!R36="","",基本情報入力シート!R36)</f>
        <v/>
      </c>
      <c r="O14" s="618" t="str">
        <f>IF(基本情報入力シート!W36="","",基本情報入力シート!W36)</f>
        <v/>
      </c>
      <c r="P14" s="613" t="str">
        <f>IF(基本情報入力シート!X36="","",基本情報入力シート!X36)</f>
        <v/>
      </c>
      <c r="Q14" s="619" t="str">
        <f>IF(基本情報入力シート!Y36="","",基本情報入力シート!Y36)</f>
        <v/>
      </c>
      <c r="R14" s="979"/>
      <c r="S14" s="437" t="str">
        <f>IF(B14="×","",IF(基本情報入力シート!Z36="","",基本情報入力シート!Z36))</f>
        <v/>
      </c>
      <c r="T14" s="620" t="str">
        <f>IF(B14="×","",IF(Q14="","",VLOOKUP(Q14,【参考】数式用!$M$2:$O$34,3,FALSE)))</f>
        <v/>
      </c>
      <c r="U14" s="621" t="s">
        <v>17</v>
      </c>
      <c r="V14" s="980">
        <v>4</v>
      </c>
      <c r="W14" s="622" t="s">
        <v>731</v>
      </c>
      <c r="X14" s="981"/>
      <c r="Y14" s="623" t="s">
        <v>66</v>
      </c>
      <c r="Z14" s="982">
        <v>4</v>
      </c>
      <c r="AA14" s="624" t="s">
        <v>729</v>
      </c>
      <c r="AB14" s="983"/>
      <c r="AC14" s="624" t="s">
        <v>14</v>
      </c>
      <c r="AD14" s="625" t="s">
        <v>732</v>
      </c>
      <c r="AE14" s="984" t="str">
        <f t="shared" ref="AE14:AE77" si="0">IF(AB14="","",AB14-X14+1)</f>
        <v/>
      </c>
      <c r="AF14" s="626" t="s">
        <v>46</v>
      </c>
      <c r="AG14" s="627" t="str">
        <f t="shared" ref="AG14:AG77" si="1">IFERROR(ROUNDDOWN(ROUND(S14*T14,0),0)*AE14,"")</f>
        <v/>
      </c>
      <c r="AH14" s="985"/>
      <c r="AI14" s="985"/>
      <c r="AJ14" s="986"/>
      <c r="AK14" s="986"/>
    </row>
    <row r="15" spans="1:37" ht="36.75" customHeight="1">
      <c r="A15" s="613">
        <f t="shared" ref="A15:A78" si="2">A14+1</f>
        <v>3</v>
      </c>
      <c r="B15" s="978"/>
      <c r="C15" s="614" t="str">
        <f>IF(基本情報入力シート!C37="","",基本情報入力シート!C37)</f>
        <v/>
      </c>
      <c r="D15" s="615" t="str">
        <f>IF(基本情報入力シート!D37="","",基本情報入力シート!D37)</f>
        <v/>
      </c>
      <c r="E15" s="616" t="str">
        <f>IF(基本情報入力シート!E37="","",基本情報入力シート!E37)</f>
        <v/>
      </c>
      <c r="F15" s="616" t="str">
        <f>IF(基本情報入力シート!F37="","",基本情報入力シート!F37)</f>
        <v/>
      </c>
      <c r="G15" s="616" t="str">
        <f>IF(基本情報入力シート!G37="","",基本情報入力シート!G37)</f>
        <v/>
      </c>
      <c r="H15" s="616" t="str">
        <f>IF(基本情報入力シート!H37="","",基本情報入力シート!H37)</f>
        <v/>
      </c>
      <c r="I15" s="616" t="str">
        <f>IF(基本情報入力シート!I37="","",基本情報入力シート!I37)</f>
        <v/>
      </c>
      <c r="J15" s="616" t="str">
        <f>IF(基本情報入力シート!J37="","",基本情報入力シート!J37)</f>
        <v/>
      </c>
      <c r="K15" s="616" t="str">
        <f>IF(基本情報入力シート!K37="","",基本情報入力シート!K37)</f>
        <v/>
      </c>
      <c r="L15" s="617" t="str">
        <f>IF(基本情報入力シート!L37="","",基本情報入力シート!L37)</f>
        <v/>
      </c>
      <c r="M15" s="618" t="str">
        <f>IF(基本情報入力シート!M37="","",基本情報入力シート!M37)</f>
        <v/>
      </c>
      <c r="N15" s="618" t="str">
        <f>IF(基本情報入力シート!R37="","",基本情報入力シート!R37)</f>
        <v/>
      </c>
      <c r="O15" s="618" t="str">
        <f>IF(基本情報入力シート!W37="","",基本情報入力シート!W37)</f>
        <v/>
      </c>
      <c r="P15" s="613" t="str">
        <f>IF(基本情報入力シート!X37="","",基本情報入力シート!X37)</f>
        <v/>
      </c>
      <c r="Q15" s="619" t="str">
        <f>IF(基本情報入力シート!Y37="","",基本情報入力シート!Y37)</f>
        <v/>
      </c>
      <c r="R15" s="979"/>
      <c r="S15" s="437" t="str">
        <f>IF(B15="×","",IF(基本情報入力シート!Z37="","",基本情報入力シート!Z37))</f>
        <v/>
      </c>
      <c r="T15" s="620" t="str">
        <f>IF(B15="×","",IF(Q15="","",VLOOKUP(Q15,【参考】数式用!$M$2:$O$34,3,FALSE)))</f>
        <v/>
      </c>
      <c r="U15" s="621" t="s">
        <v>17</v>
      </c>
      <c r="V15" s="980">
        <v>4</v>
      </c>
      <c r="W15" s="622" t="s">
        <v>733</v>
      </c>
      <c r="X15" s="981"/>
      <c r="Y15" s="623" t="s">
        <v>66</v>
      </c>
      <c r="Z15" s="982">
        <v>4</v>
      </c>
      <c r="AA15" s="624" t="s">
        <v>733</v>
      </c>
      <c r="AB15" s="983"/>
      <c r="AC15" s="624" t="s">
        <v>14</v>
      </c>
      <c r="AD15" s="625" t="s">
        <v>732</v>
      </c>
      <c r="AE15" s="984" t="str">
        <f t="shared" si="0"/>
        <v/>
      </c>
      <c r="AF15" s="626" t="s">
        <v>46</v>
      </c>
      <c r="AG15" s="627" t="str">
        <f t="shared" si="1"/>
        <v/>
      </c>
      <c r="AH15" s="985"/>
      <c r="AI15" s="985"/>
      <c r="AJ15" s="986"/>
      <c r="AK15" s="986"/>
    </row>
    <row r="16" spans="1:37" ht="36.75" customHeight="1">
      <c r="A16" s="613">
        <f t="shared" si="2"/>
        <v>4</v>
      </c>
      <c r="B16" s="978"/>
      <c r="C16" s="614" t="str">
        <f>IF(基本情報入力シート!C38="","",基本情報入力シート!C38)</f>
        <v/>
      </c>
      <c r="D16" s="615" t="str">
        <f>IF(基本情報入力シート!D38="","",基本情報入力シート!D38)</f>
        <v/>
      </c>
      <c r="E16" s="616" t="str">
        <f>IF(基本情報入力シート!E38="","",基本情報入力シート!E38)</f>
        <v/>
      </c>
      <c r="F16" s="616" t="str">
        <f>IF(基本情報入力シート!F38="","",基本情報入力シート!F38)</f>
        <v/>
      </c>
      <c r="G16" s="616" t="str">
        <f>IF(基本情報入力シート!G38="","",基本情報入力シート!G38)</f>
        <v/>
      </c>
      <c r="H16" s="616" t="str">
        <f>IF(基本情報入力シート!H38="","",基本情報入力シート!H38)</f>
        <v/>
      </c>
      <c r="I16" s="616" t="str">
        <f>IF(基本情報入力シート!I38="","",基本情報入力シート!I38)</f>
        <v/>
      </c>
      <c r="J16" s="616" t="str">
        <f>IF(基本情報入力シート!J38="","",基本情報入力シート!J38)</f>
        <v/>
      </c>
      <c r="K16" s="616" t="str">
        <f>IF(基本情報入力シート!K38="","",基本情報入力シート!K38)</f>
        <v/>
      </c>
      <c r="L16" s="617" t="str">
        <f>IF(基本情報入力シート!L38="","",基本情報入力シート!L38)</f>
        <v/>
      </c>
      <c r="M16" s="618" t="str">
        <f>IF(基本情報入力シート!M38="","",基本情報入力シート!M38)</f>
        <v/>
      </c>
      <c r="N16" s="618" t="str">
        <f>IF(基本情報入力シート!R38="","",基本情報入力シート!R38)</f>
        <v/>
      </c>
      <c r="O16" s="618" t="str">
        <f>IF(基本情報入力シート!W38="","",基本情報入力シート!W38)</f>
        <v/>
      </c>
      <c r="P16" s="613" t="str">
        <f>IF(基本情報入力シート!X38="","",基本情報入力シート!X38)</f>
        <v/>
      </c>
      <c r="Q16" s="619" t="str">
        <f>IF(基本情報入力シート!Y38="","",基本情報入力シート!Y38)</f>
        <v/>
      </c>
      <c r="R16" s="979"/>
      <c r="S16" s="437" t="str">
        <f>IF(B16="×","",IF(基本情報入力シート!Z38="","",基本情報入力シート!Z38))</f>
        <v/>
      </c>
      <c r="T16" s="620" t="str">
        <f>IF(B16="×","",IF(Q16="","",VLOOKUP(Q16,【参考】数式用!$M$2:$O$34,3,FALSE)))</f>
        <v/>
      </c>
      <c r="U16" s="621" t="s">
        <v>17</v>
      </c>
      <c r="V16" s="980">
        <v>4</v>
      </c>
      <c r="W16" s="622" t="s">
        <v>731</v>
      </c>
      <c r="X16" s="981"/>
      <c r="Y16" s="623" t="s">
        <v>66</v>
      </c>
      <c r="Z16" s="982">
        <v>4</v>
      </c>
      <c r="AA16" s="624" t="s">
        <v>733</v>
      </c>
      <c r="AB16" s="983"/>
      <c r="AC16" s="624" t="s">
        <v>14</v>
      </c>
      <c r="AD16" s="625" t="s">
        <v>732</v>
      </c>
      <c r="AE16" s="984" t="str">
        <f t="shared" si="0"/>
        <v/>
      </c>
      <c r="AF16" s="626" t="s">
        <v>46</v>
      </c>
      <c r="AG16" s="627" t="str">
        <f t="shared" si="1"/>
        <v/>
      </c>
      <c r="AH16" s="985"/>
      <c r="AI16" s="985"/>
      <c r="AJ16" s="986"/>
      <c r="AK16" s="986"/>
    </row>
    <row r="17" spans="1:37" ht="36.75" customHeight="1">
      <c r="A17" s="613">
        <f t="shared" si="2"/>
        <v>5</v>
      </c>
      <c r="B17" s="978"/>
      <c r="C17" s="614" t="str">
        <f>IF(基本情報入力シート!C39="","",基本情報入力シート!C39)</f>
        <v/>
      </c>
      <c r="D17" s="615" t="str">
        <f>IF(基本情報入力シート!D39="","",基本情報入力シート!D39)</f>
        <v/>
      </c>
      <c r="E17" s="616" t="str">
        <f>IF(基本情報入力シート!E39="","",基本情報入力シート!E39)</f>
        <v/>
      </c>
      <c r="F17" s="616" t="str">
        <f>IF(基本情報入力シート!F39="","",基本情報入力シート!F39)</f>
        <v/>
      </c>
      <c r="G17" s="616" t="str">
        <f>IF(基本情報入力シート!G39="","",基本情報入力シート!G39)</f>
        <v/>
      </c>
      <c r="H17" s="616" t="str">
        <f>IF(基本情報入力シート!H39="","",基本情報入力シート!H39)</f>
        <v/>
      </c>
      <c r="I17" s="616" t="str">
        <f>IF(基本情報入力シート!I39="","",基本情報入力シート!I39)</f>
        <v/>
      </c>
      <c r="J17" s="616" t="str">
        <f>IF(基本情報入力シート!J39="","",基本情報入力シート!J39)</f>
        <v/>
      </c>
      <c r="K17" s="616" t="str">
        <f>IF(基本情報入力シート!K39="","",基本情報入力シート!K39)</f>
        <v/>
      </c>
      <c r="L17" s="617" t="str">
        <f>IF(基本情報入力シート!L39="","",基本情報入力シート!L39)</f>
        <v/>
      </c>
      <c r="M17" s="618" t="str">
        <f>IF(基本情報入力シート!M39="","",基本情報入力シート!M39)</f>
        <v/>
      </c>
      <c r="N17" s="618" t="str">
        <f>IF(基本情報入力シート!R39="","",基本情報入力シート!R39)</f>
        <v/>
      </c>
      <c r="O17" s="618" t="str">
        <f>IF(基本情報入力シート!W39="","",基本情報入力シート!W39)</f>
        <v/>
      </c>
      <c r="P17" s="613" t="str">
        <f>IF(基本情報入力シート!X39="","",基本情報入力シート!X39)</f>
        <v/>
      </c>
      <c r="Q17" s="619" t="str">
        <f>IF(基本情報入力シート!Y39="","",基本情報入力シート!Y39)</f>
        <v/>
      </c>
      <c r="R17" s="979"/>
      <c r="S17" s="437" t="str">
        <f>IF(B17="×","",IF(基本情報入力シート!Z39="","",基本情報入力シート!Z39))</f>
        <v/>
      </c>
      <c r="T17" s="620" t="str">
        <f>IF(B17="×","",IF(Q17="","",VLOOKUP(Q17,【参考】数式用!$M$2:$O$34,3,FALSE)))</f>
        <v/>
      </c>
      <c r="U17" s="621" t="s">
        <v>17</v>
      </c>
      <c r="V17" s="980">
        <v>4</v>
      </c>
      <c r="W17" s="622" t="s">
        <v>731</v>
      </c>
      <c r="X17" s="981"/>
      <c r="Y17" s="623" t="s">
        <v>66</v>
      </c>
      <c r="Z17" s="982">
        <v>4</v>
      </c>
      <c r="AA17" s="624" t="s">
        <v>733</v>
      </c>
      <c r="AB17" s="983"/>
      <c r="AC17" s="624" t="s">
        <v>14</v>
      </c>
      <c r="AD17" s="625" t="s">
        <v>730</v>
      </c>
      <c r="AE17" s="984" t="str">
        <f t="shared" si="0"/>
        <v/>
      </c>
      <c r="AF17" s="626" t="s">
        <v>46</v>
      </c>
      <c r="AG17" s="627" t="str">
        <f t="shared" si="1"/>
        <v/>
      </c>
      <c r="AH17" s="985"/>
      <c r="AI17" s="985"/>
      <c r="AJ17" s="986"/>
      <c r="AK17" s="986"/>
    </row>
    <row r="18" spans="1:37" ht="36.75" customHeight="1">
      <c r="A18" s="613">
        <f t="shared" si="2"/>
        <v>6</v>
      </c>
      <c r="B18" s="978"/>
      <c r="C18" s="614" t="str">
        <f>IF(基本情報入力シート!C40="","",基本情報入力シート!C40)</f>
        <v/>
      </c>
      <c r="D18" s="615" t="str">
        <f>IF(基本情報入力シート!D40="","",基本情報入力シート!D40)</f>
        <v/>
      </c>
      <c r="E18" s="616" t="str">
        <f>IF(基本情報入力シート!E40="","",基本情報入力シート!E40)</f>
        <v/>
      </c>
      <c r="F18" s="616" t="str">
        <f>IF(基本情報入力シート!F40="","",基本情報入力シート!F40)</f>
        <v/>
      </c>
      <c r="G18" s="616" t="str">
        <f>IF(基本情報入力シート!G40="","",基本情報入力シート!G40)</f>
        <v/>
      </c>
      <c r="H18" s="616" t="str">
        <f>IF(基本情報入力シート!H40="","",基本情報入力シート!H40)</f>
        <v/>
      </c>
      <c r="I18" s="616" t="str">
        <f>IF(基本情報入力シート!I40="","",基本情報入力シート!I40)</f>
        <v/>
      </c>
      <c r="J18" s="616" t="str">
        <f>IF(基本情報入力シート!J40="","",基本情報入力シート!J40)</f>
        <v/>
      </c>
      <c r="K18" s="616" t="str">
        <f>IF(基本情報入力シート!K40="","",基本情報入力シート!K40)</f>
        <v/>
      </c>
      <c r="L18" s="617" t="str">
        <f>IF(基本情報入力シート!L40="","",基本情報入力シート!L40)</f>
        <v/>
      </c>
      <c r="M18" s="618" t="str">
        <f>IF(基本情報入力シート!M40="","",基本情報入力シート!M40)</f>
        <v/>
      </c>
      <c r="N18" s="618" t="str">
        <f>IF(基本情報入力シート!R40="","",基本情報入力シート!R40)</f>
        <v/>
      </c>
      <c r="O18" s="618" t="str">
        <f>IF(基本情報入力シート!W40="","",基本情報入力シート!W40)</f>
        <v/>
      </c>
      <c r="P18" s="613" t="str">
        <f>IF(基本情報入力シート!X40="","",基本情報入力シート!X40)</f>
        <v/>
      </c>
      <c r="Q18" s="619" t="str">
        <f>IF(基本情報入力シート!Y40="","",基本情報入力シート!Y40)</f>
        <v/>
      </c>
      <c r="R18" s="979"/>
      <c r="S18" s="437" t="str">
        <f>IF(B18="×","",IF(基本情報入力シート!Z40="","",基本情報入力シート!Z40))</f>
        <v/>
      </c>
      <c r="T18" s="620" t="str">
        <f>IF(B18="×","",IF(Q18="","",VLOOKUP(Q18,【参考】数式用!$M$2:$O$34,3,FALSE)))</f>
        <v/>
      </c>
      <c r="U18" s="621" t="s">
        <v>143</v>
      </c>
      <c r="V18" s="980">
        <v>4</v>
      </c>
      <c r="W18" s="622" t="s">
        <v>144</v>
      </c>
      <c r="X18" s="981"/>
      <c r="Y18" s="623" t="s">
        <v>145</v>
      </c>
      <c r="Z18" s="982">
        <v>4</v>
      </c>
      <c r="AA18" s="624" t="s">
        <v>144</v>
      </c>
      <c r="AB18" s="983"/>
      <c r="AC18" s="624" t="s">
        <v>146</v>
      </c>
      <c r="AD18" s="625" t="s">
        <v>147</v>
      </c>
      <c r="AE18" s="984" t="str">
        <f t="shared" si="0"/>
        <v/>
      </c>
      <c r="AF18" s="626" t="s">
        <v>148</v>
      </c>
      <c r="AG18" s="627" t="str">
        <f t="shared" si="1"/>
        <v/>
      </c>
      <c r="AH18" s="985"/>
      <c r="AI18" s="985"/>
      <c r="AJ18" s="986"/>
      <c r="AK18" s="986"/>
    </row>
    <row r="19" spans="1:37" ht="36.75" customHeight="1">
      <c r="A19" s="613">
        <f t="shared" si="2"/>
        <v>7</v>
      </c>
      <c r="B19" s="978"/>
      <c r="C19" s="614" t="str">
        <f>IF(基本情報入力シート!C41="","",基本情報入力シート!C41)</f>
        <v/>
      </c>
      <c r="D19" s="615" t="str">
        <f>IF(基本情報入力シート!D41="","",基本情報入力シート!D41)</f>
        <v/>
      </c>
      <c r="E19" s="616" t="str">
        <f>IF(基本情報入力シート!E41="","",基本情報入力シート!E41)</f>
        <v/>
      </c>
      <c r="F19" s="616" t="str">
        <f>IF(基本情報入力シート!F41="","",基本情報入力シート!F41)</f>
        <v/>
      </c>
      <c r="G19" s="616" t="str">
        <f>IF(基本情報入力シート!G41="","",基本情報入力シート!G41)</f>
        <v/>
      </c>
      <c r="H19" s="616" t="str">
        <f>IF(基本情報入力シート!H41="","",基本情報入力シート!H41)</f>
        <v/>
      </c>
      <c r="I19" s="616" t="str">
        <f>IF(基本情報入力シート!I41="","",基本情報入力シート!I41)</f>
        <v/>
      </c>
      <c r="J19" s="616" t="str">
        <f>IF(基本情報入力シート!J41="","",基本情報入力シート!J41)</f>
        <v/>
      </c>
      <c r="K19" s="616" t="str">
        <f>IF(基本情報入力シート!K41="","",基本情報入力シート!K41)</f>
        <v/>
      </c>
      <c r="L19" s="617" t="str">
        <f>IF(基本情報入力シート!L41="","",基本情報入力シート!L41)</f>
        <v/>
      </c>
      <c r="M19" s="618" t="str">
        <f>IF(基本情報入力シート!M41="","",基本情報入力シート!M41)</f>
        <v/>
      </c>
      <c r="N19" s="618" t="str">
        <f>IF(基本情報入力シート!R41="","",基本情報入力シート!R41)</f>
        <v/>
      </c>
      <c r="O19" s="618" t="str">
        <f>IF(基本情報入力シート!W41="","",基本情報入力シート!W41)</f>
        <v/>
      </c>
      <c r="P19" s="613" t="str">
        <f>IF(基本情報入力シート!X41="","",基本情報入力シート!X41)</f>
        <v/>
      </c>
      <c r="Q19" s="619" t="str">
        <f>IF(基本情報入力シート!Y41="","",基本情報入力シート!Y41)</f>
        <v/>
      </c>
      <c r="R19" s="979"/>
      <c r="S19" s="437" t="str">
        <f>IF(B19="×","",IF(基本情報入力シート!Z41="","",基本情報入力シート!Z41))</f>
        <v/>
      </c>
      <c r="T19" s="620" t="str">
        <f>IF(B19="×","",IF(Q19="","",VLOOKUP(Q19,【参考】数式用!$M$2:$O$34,3,FALSE)))</f>
        <v/>
      </c>
      <c r="U19" s="621" t="s">
        <v>143</v>
      </c>
      <c r="V19" s="980">
        <v>4</v>
      </c>
      <c r="W19" s="622" t="s">
        <v>144</v>
      </c>
      <c r="X19" s="981"/>
      <c r="Y19" s="623" t="s">
        <v>145</v>
      </c>
      <c r="Z19" s="982">
        <v>4</v>
      </c>
      <c r="AA19" s="624" t="s">
        <v>144</v>
      </c>
      <c r="AB19" s="983"/>
      <c r="AC19" s="624" t="s">
        <v>146</v>
      </c>
      <c r="AD19" s="625" t="s">
        <v>147</v>
      </c>
      <c r="AE19" s="984" t="str">
        <f t="shared" si="0"/>
        <v/>
      </c>
      <c r="AF19" s="626" t="s">
        <v>148</v>
      </c>
      <c r="AG19" s="627" t="str">
        <f t="shared" si="1"/>
        <v/>
      </c>
      <c r="AH19" s="985"/>
      <c r="AI19" s="985"/>
      <c r="AJ19" s="986"/>
      <c r="AK19" s="986"/>
    </row>
    <row r="20" spans="1:37" ht="36.75" customHeight="1">
      <c r="A20" s="613">
        <f t="shared" si="2"/>
        <v>8</v>
      </c>
      <c r="B20" s="978"/>
      <c r="C20" s="614" t="str">
        <f>IF(基本情報入力シート!C42="","",基本情報入力シート!C42)</f>
        <v/>
      </c>
      <c r="D20" s="615" t="str">
        <f>IF(基本情報入力シート!D42="","",基本情報入力シート!D42)</f>
        <v/>
      </c>
      <c r="E20" s="616" t="str">
        <f>IF(基本情報入力シート!E42="","",基本情報入力シート!E42)</f>
        <v/>
      </c>
      <c r="F20" s="616" t="str">
        <f>IF(基本情報入力シート!F42="","",基本情報入力シート!F42)</f>
        <v/>
      </c>
      <c r="G20" s="616" t="str">
        <f>IF(基本情報入力シート!G42="","",基本情報入力シート!G42)</f>
        <v/>
      </c>
      <c r="H20" s="616" t="str">
        <f>IF(基本情報入力シート!H42="","",基本情報入力シート!H42)</f>
        <v/>
      </c>
      <c r="I20" s="616" t="str">
        <f>IF(基本情報入力シート!I42="","",基本情報入力シート!I42)</f>
        <v/>
      </c>
      <c r="J20" s="616" t="str">
        <f>IF(基本情報入力シート!J42="","",基本情報入力シート!J42)</f>
        <v/>
      </c>
      <c r="K20" s="616" t="str">
        <f>IF(基本情報入力シート!K42="","",基本情報入力シート!K42)</f>
        <v/>
      </c>
      <c r="L20" s="617" t="str">
        <f>IF(基本情報入力シート!L42="","",基本情報入力シート!L42)</f>
        <v/>
      </c>
      <c r="M20" s="618" t="str">
        <f>IF(基本情報入力シート!M42="","",基本情報入力シート!M42)</f>
        <v/>
      </c>
      <c r="N20" s="618" t="str">
        <f>IF(基本情報入力シート!R42="","",基本情報入力シート!R42)</f>
        <v/>
      </c>
      <c r="O20" s="618" t="str">
        <f>IF(基本情報入力シート!W42="","",基本情報入力シート!W42)</f>
        <v/>
      </c>
      <c r="P20" s="613" t="str">
        <f>IF(基本情報入力シート!X42="","",基本情報入力シート!X42)</f>
        <v/>
      </c>
      <c r="Q20" s="619" t="str">
        <f>IF(基本情報入力シート!Y42="","",基本情報入力シート!Y42)</f>
        <v/>
      </c>
      <c r="R20" s="979"/>
      <c r="S20" s="437" t="str">
        <f>IF(B20="×","",IF(基本情報入力シート!Z42="","",基本情報入力シート!Z42))</f>
        <v/>
      </c>
      <c r="T20" s="620" t="str">
        <f>IF(B20="×","",IF(Q20="","",VLOOKUP(Q20,【参考】数式用!$M$2:$O$34,3,FALSE)))</f>
        <v/>
      </c>
      <c r="U20" s="621" t="s">
        <v>143</v>
      </c>
      <c r="V20" s="980">
        <v>4</v>
      </c>
      <c r="W20" s="622" t="s">
        <v>144</v>
      </c>
      <c r="X20" s="981"/>
      <c r="Y20" s="623" t="s">
        <v>145</v>
      </c>
      <c r="Z20" s="982">
        <v>4</v>
      </c>
      <c r="AA20" s="624" t="s">
        <v>144</v>
      </c>
      <c r="AB20" s="983"/>
      <c r="AC20" s="624" t="s">
        <v>146</v>
      </c>
      <c r="AD20" s="625" t="s">
        <v>147</v>
      </c>
      <c r="AE20" s="984" t="str">
        <f t="shared" si="0"/>
        <v/>
      </c>
      <c r="AF20" s="626" t="s">
        <v>148</v>
      </c>
      <c r="AG20" s="627" t="str">
        <f t="shared" si="1"/>
        <v/>
      </c>
      <c r="AH20" s="985"/>
      <c r="AI20" s="987"/>
      <c r="AJ20" s="985"/>
      <c r="AK20" s="987"/>
    </row>
    <row r="21" spans="1:37" ht="36.75" customHeight="1">
      <c r="A21" s="613">
        <f t="shared" si="2"/>
        <v>9</v>
      </c>
      <c r="B21" s="978"/>
      <c r="C21" s="614" t="str">
        <f>IF(基本情報入力シート!C43="","",基本情報入力シート!C43)</f>
        <v/>
      </c>
      <c r="D21" s="615" t="str">
        <f>IF(基本情報入力シート!D43="","",基本情報入力シート!D43)</f>
        <v/>
      </c>
      <c r="E21" s="616" t="str">
        <f>IF(基本情報入力シート!E43="","",基本情報入力シート!E43)</f>
        <v/>
      </c>
      <c r="F21" s="616" t="str">
        <f>IF(基本情報入力シート!F43="","",基本情報入力シート!F43)</f>
        <v/>
      </c>
      <c r="G21" s="616" t="str">
        <f>IF(基本情報入力シート!G43="","",基本情報入力シート!G43)</f>
        <v/>
      </c>
      <c r="H21" s="616" t="str">
        <f>IF(基本情報入力シート!H43="","",基本情報入力シート!H43)</f>
        <v/>
      </c>
      <c r="I21" s="616" t="str">
        <f>IF(基本情報入力シート!I43="","",基本情報入力シート!I43)</f>
        <v/>
      </c>
      <c r="J21" s="616" t="str">
        <f>IF(基本情報入力シート!J43="","",基本情報入力シート!J43)</f>
        <v/>
      </c>
      <c r="K21" s="616" t="str">
        <f>IF(基本情報入力シート!K43="","",基本情報入力シート!K43)</f>
        <v/>
      </c>
      <c r="L21" s="617" t="str">
        <f>IF(基本情報入力シート!L43="","",基本情報入力シート!L43)</f>
        <v/>
      </c>
      <c r="M21" s="618" t="str">
        <f>IF(基本情報入力シート!M43="","",基本情報入力シート!M43)</f>
        <v/>
      </c>
      <c r="N21" s="618" t="str">
        <f>IF(基本情報入力シート!R43="","",基本情報入力シート!R43)</f>
        <v/>
      </c>
      <c r="O21" s="618" t="str">
        <f>IF(基本情報入力シート!W43="","",基本情報入力シート!W43)</f>
        <v/>
      </c>
      <c r="P21" s="613" t="str">
        <f>IF(基本情報入力シート!X43="","",基本情報入力シート!X43)</f>
        <v/>
      </c>
      <c r="Q21" s="619" t="str">
        <f>IF(基本情報入力シート!Y43="","",基本情報入力シート!Y43)</f>
        <v/>
      </c>
      <c r="R21" s="979"/>
      <c r="S21" s="437" t="str">
        <f>IF(B21="×","",IF(基本情報入力シート!Z43="","",基本情報入力シート!Z43))</f>
        <v/>
      </c>
      <c r="T21" s="620" t="str">
        <f>IF(B21="×","",IF(Q21="","",VLOOKUP(Q21,【参考】数式用!$M$2:$O$34,3,FALSE)))</f>
        <v/>
      </c>
      <c r="U21" s="621" t="s">
        <v>143</v>
      </c>
      <c r="V21" s="980">
        <v>4</v>
      </c>
      <c r="W21" s="622" t="s">
        <v>144</v>
      </c>
      <c r="X21" s="981"/>
      <c r="Y21" s="623" t="s">
        <v>145</v>
      </c>
      <c r="Z21" s="982">
        <v>4</v>
      </c>
      <c r="AA21" s="624" t="s">
        <v>144</v>
      </c>
      <c r="AB21" s="983"/>
      <c r="AC21" s="624" t="s">
        <v>146</v>
      </c>
      <c r="AD21" s="625" t="s">
        <v>147</v>
      </c>
      <c r="AE21" s="984" t="str">
        <f t="shared" si="0"/>
        <v/>
      </c>
      <c r="AF21" s="626" t="s">
        <v>148</v>
      </c>
      <c r="AG21" s="627" t="str">
        <f t="shared" si="1"/>
        <v/>
      </c>
      <c r="AH21" s="985"/>
      <c r="AI21" s="987"/>
      <c r="AJ21" s="985"/>
      <c r="AK21" s="987"/>
    </row>
    <row r="22" spans="1:37" ht="36.75" customHeight="1">
      <c r="A22" s="613">
        <f t="shared" si="2"/>
        <v>10</v>
      </c>
      <c r="B22" s="978"/>
      <c r="C22" s="614" t="str">
        <f>IF(基本情報入力シート!C44="","",基本情報入力シート!C44)</f>
        <v/>
      </c>
      <c r="D22" s="615" t="str">
        <f>IF(基本情報入力シート!D44="","",基本情報入力シート!D44)</f>
        <v/>
      </c>
      <c r="E22" s="616" t="str">
        <f>IF(基本情報入力シート!E44="","",基本情報入力シート!E44)</f>
        <v/>
      </c>
      <c r="F22" s="616" t="str">
        <f>IF(基本情報入力シート!F44="","",基本情報入力シート!F44)</f>
        <v/>
      </c>
      <c r="G22" s="616" t="str">
        <f>IF(基本情報入力シート!G44="","",基本情報入力シート!G44)</f>
        <v/>
      </c>
      <c r="H22" s="616" t="str">
        <f>IF(基本情報入力シート!H44="","",基本情報入力シート!H44)</f>
        <v/>
      </c>
      <c r="I22" s="616" t="str">
        <f>IF(基本情報入力シート!I44="","",基本情報入力シート!I44)</f>
        <v/>
      </c>
      <c r="J22" s="616" t="str">
        <f>IF(基本情報入力シート!J44="","",基本情報入力シート!J44)</f>
        <v/>
      </c>
      <c r="K22" s="616" t="str">
        <f>IF(基本情報入力シート!K44="","",基本情報入力シート!K44)</f>
        <v/>
      </c>
      <c r="L22" s="617" t="str">
        <f>IF(基本情報入力シート!L44="","",基本情報入力シート!L44)</f>
        <v/>
      </c>
      <c r="M22" s="618" t="str">
        <f>IF(基本情報入力シート!M44="","",基本情報入力シート!M44)</f>
        <v/>
      </c>
      <c r="N22" s="618" t="str">
        <f>IF(基本情報入力シート!R44="","",基本情報入力シート!R44)</f>
        <v/>
      </c>
      <c r="O22" s="618" t="str">
        <f>IF(基本情報入力シート!W44="","",基本情報入力シート!W44)</f>
        <v/>
      </c>
      <c r="P22" s="613" t="str">
        <f>IF(基本情報入力シート!X44="","",基本情報入力シート!X44)</f>
        <v/>
      </c>
      <c r="Q22" s="619" t="str">
        <f>IF(基本情報入力シート!Y44="","",基本情報入力シート!Y44)</f>
        <v/>
      </c>
      <c r="R22" s="979"/>
      <c r="S22" s="437" t="str">
        <f>IF(B22="×","",IF(基本情報入力シート!Z44="","",基本情報入力シート!Z44))</f>
        <v/>
      </c>
      <c r="T22" s="620" t="str">
        <f>IF(B22="×","",IF(Q22="","",VLOOKUP(Q22,【参考】数式用!$M$2:$O$34,3,FALSE)))</f>
        <v/>
      </c>
      <c r="U22" s="621" t="s">
        <v>143</v>
      </c>
      <c r="V22" s="980">
        <v>4</v>
      </c>
      <c r="W22" s="622" t="s">
        <v>144</v>
      </c>
      <c r="X22" s="981"/>
      <c r="Y22" s="623" t="s">
        <v>145</v>
      </c>
      <c r="Z22" s="982">
        <v>4</v>
      </c>
      <c r="AA22" s="624" t="s">
        <v>144</v>
      </c>
      <c r="AB22" s="983"/>
      <c r="AC22" s="624" t="s">
        <v>146</v>
      </c>
      <c r="AD22" s="625" t="s">
        <v>147</v>
      </c>
      <c r="AE22" s="984" t="str">
        <f t="shared" si="0"/>
        <v/>
      </c>
      <c r="AF22" s="626" t="s">
        <v>148</v>
      </c>
      <c r="AG22" s="627" t="str">
        <f t="shared" si="1"/>
        <v/>
      </c>
      <c r="AH22" s="985"/>
      <c r="AI22" s="987"/>
      <c r="AJ22" s="985"/>
      <c r="AK22" s="987"/>
    </row>
    <row r="23" spans="1:37" ht="36.75" customHeight="1">
      <c r="A23" s="613">
        <f t="shared" si="2"/>
        <v>11</v>
      </c>
      <c r="B23" s="978"/>
      <c r="C23" s="614" t="str">
        <f>IF(基本情報入力シート!C45="","",基本情報入力シート!C45)</f>
        <v/>
      </c>
      <c r="D23" s="615" t="str">
        <f>IF(基本情報入力シート!D45="","",基本情報入力シート!D45)</f>
        <v/>
      </c>
      <c r="E23" s="616" t="str">
        <f>IF(基本情報入力シート!E45="","",基本情報入力シート!E45)</f>
        <v/>
      </c>
      <c r="F23" s="616" t="str">
        <f>IF(基本情報入力シート!F45="","",基本情報入力シート!F45)</f>
        <v/>
      </c>
      <c r="G23" s="616" t="str">
        <f>IF(基本情報入力シート!G45="","",基本情報入力シート!G45)</f>
        <v/>
      </c>
      <c r="H23" s="616" t="str">
        <f>IF(基本情報入力シート!H45="","",基本情報入力シート!H45)</f>
        <v/>
      </c>
      <c r="I23" s="616" t="str">
        <f>IF(基本情報入力シート!I45="","",基本情報入力シート!I45)</f>
        <v/>
      </c>
      <c r="J23" s="616" t="str">
        <f>IF(基本情報入力シート!J45="","",基本情報入力シート!J45)</f>
        <v/>
      </c>
      <c r="K23" s="616" t="str">
        <f>IF(基本情報入力シート!K45="","",基本情報入力シート!K45)</f>
        <v/>
      </c>
      <c r="L23" s="617" t="str">
        <f>IF(基本情報入力シート!L45="","",基本情報入力シート!L45)</f>
        <v/>
      </c>
      <c r="M23" s="618" t="str">
        <f>IF(基本情報入力シート!M45="","",基本情報入力シート!M45)</f>
        <v/>
      </c>
      <c r="N23" s="618" t="str">
        <f>IF(基本情報入力シート!R45="","",基本情報入力シート!R45)</f>
        <v/>
      </c>
      <c r="O23" s="618" t="str">
        <f>IF(基本情報入力シート!W45="","",基本情報入力シート!W45)</f>
        <v/>
      </c>
      <c r="P23" s="613" t="str">
        <f>IF(基本情報入力シート!X45="","",基本情報入力シート!X45)</f>
        <v/>
      </c>
      <c r="Q23" s="619" t="str">
        <f>IF(基本情報入力シート!Y45="","",基本情報入力シート!Y45)</f>
        <v/>
      </c>
      <c r="R23" s="979"/>
      <c r="S23" s="437" t="str">
        <f>IF(B23="×","",IF(基本情報入力シート!Z45="","",基本情報入力シート!Z45))</f>
        <v/>
      </c>
      <c r="T23" s="620" t="str">
        <f>IF(B23="×","",IF(Q23="","",VLOOKUP(Q23,【参考】数式用!$M$2:$O$34,3,FALSE)))</f>
        <v/>
      </c>
      <c r="U23" s="621" t="s">
        <v>143</v>
      </c>
      <c r="V23" s="980">
        <v>4</v>
      </c>
      <c r="W23" s="622" t="s">
        <v>144</v>
      </c>
      <c r="X23" s="981"/>
      <c r="Y23" s="623" t="s">
        <v>145</v>
      </c>
      <c r="Z23" s="982">
        <v>4</v>
      </c>
      <c r="AA23" s="624" t="s">
        <v>144</v>
      </c>
      <c r="AB23" s="983"/>
      <c r="AC23" s="624" t="s">
        <v>146</v>
      </c>
      <c r="AD23" s="625" t="s">
        <v>147</v>
      </c>
      <c r="AE23" s="984" t="str">
        <f t="shared" si="0"/>
        <v/>
      </c>
      <c r="AF23" s="626" t="s">
        <v>148</v>
      </c>
      <c r="AG23" s="627" t="str">
        <f t="shared" si="1"/>
        <v/>
      </c>
      <c r="AH23" s="985"/>
      <c r="AI23" s="987"/>
      <c r="AJ23" s="985"/>
      <c r="AK23" s="987"/>
    </row>
    <row r="24" spans="1:37" ht="36.75" customHeight="1">
      <c r="A24" s="613">
        <f t="shared" si="2"/>
        <v>12</v>
      </c>
      <c r="B24" s="978"/>
      <c r="C24" s="614" t="str">
        <f>IF(基本情報入力シート!C46="","",基本情報入力シート!C46)</f>
        <v/>
      </c>
      <c r="D24" s="615" t="str">
        <f>IF(基本情報入力シート!D46="","",基本情報入力シート!D46)</f>
        <v/>
      </c>
      <c r="E24" s="616" t="str">
        <f>IF(基本情報入力シート!E46="","",基本情報入力シート!E46)</f>
        <v/>
      </c>
      <c r="F24" s="616" t="str">
        <f>IF(基本情報入力シート!F46="","",基本情報入力シート!F46)</f>
        <v/>
      </c>
      <c r="G24" s="616" t="str">
        <f>IF(基本情報入力シート!G46="","",基本情報入力シート!G46)</f>
        <v/>
      </c>
      <c r="H24" s="616" t="str">
        <f>IF(基本情報入力シート!H46="","",基本情報入力シート!H46)</f>
        <v/>
      </c>
      <c r="I24" s="616" t="str">
        <f>IF(基本情報入力シート!I46="","",基本情報入力シート!I46)</f>
        <v/>
      </c>
      <c r="J24" s="616" t="str">
        <f>IF(基本情報入力シート!J46="","",基本情報入力シート!J46)</f>
        <v/>
      </c>
      <c r="K24" s="616" t="str">
        <f>IF(基本情報入力シート!K46="","",基本情報入力シート!K46)</f>
        <v/>
      </c>
      <c r="L24" s="617" t="str">
        <f>IF(基本情報入力シート!L46="","",基本情報入力シート!L46)</f>
        <v/>
      </c>
      <c r="M24" s="618" t="str">
        <f>IF(基本情報入力シート!M46="","",基本情報入力シート!M46)</f>
        <v/>
      </c>
      <c r="N24" s="618" t="str">
        <f>IF(基本情報入力シート!R46="","",基本情報入力シート!R46)</f>
        <v/>
      </c>
      <c r="O24" s="618" t="str">
        <f>IF(基本情報入力シート!W46="","",基本情報入力シート!W46)</f>
        <v/>
      </c>
      <c r="P24" s="613" t="str">
        <f>IF(基本情報入力シート!X46="","",基本情報入力シート!X46)</f>
        <v/>
      </c>
      <c r="Q24" s="619" t="str">
        <f>IF(基本情報入力シート!Y46="","",基本情報入力シート!Y46)</f>
        <v/>
      </c>
      <c r="R24" s="979"/>
      <c r="S24" s="437" t="str">
        <f>IF(B24="×","",IF(基本情報入力シート!Z46="","",基本情報入力シート!Z46))</f>
        <v/>
      </c>
      <c r="T24" s="620" t="str">
        <f>IF(B24="×","",IF(Q24="","",VLOOKUP(Q24,【参考】数式用!$M$2:$O$34,3,FALSE)))</f>
        <v/>
      </c>
      <c r="U24" s="621" t="s">
        <v>143</v>
      </c>
      <c r="V24" s="980">
        <v>4</v>
      </c>
      <c r="W24" s="622" t="s">
        <v>144</v>
      </c>
      <c r="X24" s="981"/>
      <c r="Y24" s="623" t="s">
        <v>145</v>
      </c>
      <c r="Z24" s="982">
        <v>4</v>
      </c>
      <c r="AA24" s="624" t="s">
        <v>144</v>
      </c>
      <c r="AB24" s="983"/>
      <c r="AC24" s="624" t="s">
        <v>146</v>
      </c>
      <c r="AD24" s="625" t="s">
        <v>147</v>
      </c>
      <c r="AE24" s="984" t="str">
        <f t="shared" si="0"/>
        <v/>
      </c>
      <c r="AF24" s="626" t="s">
        <v>148</v>
      </c>
      <c r="AG24" s="627" t="str">
        <f t="shared" si="1"/>
        <v/>
      </c>
      <c r="AH24" s="985"/>
      <c r="AI24" s="987"/>
      <c r="AJ24" s="985"/>
      <c r="AK24" s="987"/>
    </row>
    <row r="25" spans="1:37" ht="36.75" customHeight="1">
      <c r="A25" s="613">
        <f t="shared" si="2"/>
        <v>13</v>
      </c>
      <c r="B25" s="978"/>
      <c r="C25" s="614" t="str">
        <f>IF(基本情報入力シート!C47="","",基本情報入力シート!C47)</f>
        <v/>
      </c>
      <c r="D25" s="615" t="str">
        <f>IF(基本情報入力シート!D47="","",基本情報入力シート!D47)</f>
        <v/>
      </c>
      <c r="E25" s="616" t="str">
        <f>IF(基本情報入力シート!E47="","",基本情報入力シート!E47)</f>
        <v/>
      </c>
      <c r="F25" s="616" t="str">
        <f>IF(基本情報入力シート!F47="","",基本情報入力シート!F47)</f>
        <v/>
      </c>
      <c r="G25" s="616" t="str">
        <f>IF(基本情報入力シート!G47="","",基本情報入力シート!G47)</f>
        <v/>
      </c>
      <c r="H25" s="616" t="str">
        <f>IF(基本情報入力シート!H47="","",基本情報入力シート!H47)</f>
        <v/>
      </c>
      <c r="I25" s="616" t="str">
        <f>IF(基本情報入力シート!I47="","",基本情報入力シート!I47)</f>
        <v/>
      </c>
      <c r="J25" s="616" t="str">
        <f>IF(基本情報入力シート!J47="","",基本情報入力シート!J47)</f>
        <v/>
      </c>
      <c r="K25" s="616" t="str">
        <f>IF(基本情報入力シート!K47="","",基本情報入力シート!K47)</f>
        <v/>
      </c>
      <c r="L25" s="617" t="str">
        <f>IF(基本情報入力シート!L47="","",基本情報入力シート!L47)</f>
        <v/>
      </c>
      <c r="M25" s="618" t="str">
        <f>IF(基本情報入力シート!M47="","",基本情報入力シート!M47)</f>
        <v/>
      </c>
      <c r="N25" s="618" t="str">
        <f>IF(基本情報入力シート!R47="","",基本情報入力シート!R47)</f>
        <v/>
      </c>
      <c r="O25" s="618" t="str">
        <f>IF(基本情報入力シート!W47="","",基本情報入力シート!W47)</f>
        <v/>
      </c>
      <c r="P25" s="613" t="str">
        <f>IF(基本情報入力シート!X47="","",基本情報入力シート!X47)</f>
        <v/>
      </c>
      <c r="Q25" s="619" t="str">
        <f>IF(基本情報入力シート!Y47="","",基本情報入力シート!Y47)</f>
        <v/>
      </c>
      <c r="R25" s="979"/>
      <c r="S25" s="437" t="str">
        <f>IF(B25="×","",IF(基本情報入力シート!Z47="","",基本情報入力シート!Z47))</f>
        <v/>
      </c>
      <c r="T25" s="620" t="str">
        <f>IF(B25="×","",IF(Q25="","",VLOOKUP(Q25,【参考】数式用!$M$2:$O$34,3,FALSE)))</f>
        <v/>
      </c>
      <c r="U25" s="621" t="s">
        <v>143</v>
      </c>
      <c r="V25" s="980">
        <v>4</v>
      </c>
      <c r="W25" s="622" t="s">
        <v>144</v>
      </c>
      <c r="X25" s="981"/>
      <c r="Y25" s="623" t="s">
        <v>145</v>
      </c>
      <c r="Z25" s="982">
        <v>4</v>
      </c>
      <c r="AA25" s="624" t="s">
        <v>144</v>
      </c>
      <c r="AB25" s="983"/>
      <c r="AC25" s="624" t="s">
        <v>146</v>
      </c>
      <c r="AD25" s="625" t="s">
        <v>147</v>
      </c>
      <c r="AE25" s="984" t="str">
        <f t="shared" si="0"/>
        <v/>
      </c>
      <c r="AF25" s="626" t="s">
        <v>148</v>
      </c>
      <c r="AG25" s="627" t="str">
        <f t="shared" si="1"/>
        <v/>
      </c>
      <c r="AH25" s="985"/>
      <c r="AI25" s="987"/>
      <c r="AJ25" s="985"/>
      <c r="AK25" s="987"/>
    </row>
    <row r="26" spans="1:37" ht="36.75" customHeight="1">
      <c r="A26" s="613">
        <f t="shared" si="2"/>
        <v>14</v>
      </c>
      <c r="B26" s="978"/>
      <c r="C26" s="614" t="str">
        <f>IF(基本情報入力シート!C48="","",基本情報入力シート!C48)</f>
        <v/>
      </c>
      <c r="D26" s="615" t="str">
        <f>IF(基本情報入力シート!D48="","",基本情報入力シート!D48)</f>
        <v/>
      </c>
      <c r="E26" s="616" t="str">
        <f>IF(基本情報入力シート!E48="","",基本情報入力シート!E48)</f>
        <v/>
      </c>
      <c r="F26" s="616" t="str">
        <f>IF(基本情報入力シート!F48="","",基本情報入力シート!F48)</f>
        <v/>
      </c>
      <c r="G26" s="616" t="str">
        <f>IF(基本情報入力シート!G48="","",基本情報入力シート!G48)</f>
        <v/>
      </c>
      <c r="H26" s="616" t="str">
        <f>IF(基本情報入力シート!H48="","",基本情報入力シート!H48)</f>
        <v/>
      </c>
      <c r="I26" s="616" t="str">
        <f>IF(基本情報入力シート!I48="","",基本情報入力シート!I48)</f>
        <v/>
      </c>
      <c r="J26" s="616" t="str">
        <f>IF(基本情報入力シート!J48="","",基本情報入力シート!J48)</f>
        <v/>
      </c>
      <c r="K26" s="616" t="str">
        <f>IF(基本情報入力シート!K48="","",基本情報入力シート!K48)</f>
        <v/>
      </c>
      <c r="L26" s="617" t="str">
        <f>IF(基本情報入力シート!L48="","",基本情報入力シート!L48)</f>
        <v/>
      </c>
      <c r="M26" s="618" t="str">
        <f>IF(基本情報入力シート!M48="","",基本情報入力シート!M48)</f>
        <v/>
      </c>
      <c r="N26" s="618" t="str">
        <f>IF(基本情報入力シート!R48="","",基本情報入力シート!R48)</f>
        <v/>
      </c>
      <c r="O26" s="618" t="str">
        <f>IF(基本情報入力シート!W48="","",基本情報入力シート!W48)</f>
        <v/>
      </c>
      <c r="P26" s="613" t="str">
        <f>IF(基本情報入力シート!X48="","",基本情報入力シート!X48)</f>
        <v/>
      </c>
      <c r="Q26" s="619" t="str">
        <f>IF(基本情報入力シート!Y48="","",基本情報入力シート!Y48)</f>
        <v/>
      </c>
      <c r="R26" s="979"/>
      <c r="S26" s="437" t="str">
        <f>IF(B26="×","",IF(基本情報入力シート!Z48="","",基本情報入力シート!Z48))</f>
        <v/>
      </c>
      <c r="T26" s="620" t="str">
        <f>IF(B26="×","",IF(Q26="","",VLOOKUP(Q26,【参考】数式用!$M$2:$O$34,3,FALSE)))</f>
        <v/>
      </c>
      <c r="U26" s="621" t="s">
        <v>143</v>
      </c>
      <c r="V26" s="980">
        <v>4</v>
      </c>
      <c r="W26" s="622" t="s">
        <v>144</v>
      </c>
      <c r="X26" s="981"/>
      <c r="Y26" s="623" t="s">
        <v>145</v>
      </c>
      <c r="Z26" s="982">
        <v>4</v>
      </c>
      <c r="AA26" s="624" t="s">
        <v>144</v>
      </c>
      <c r="AB26" s="983"/>
      <c r="AC26" s="624" t="s">
        <v>146</v>
      </c>
      <c r="AD26" s="625" t="s">
        <v>147</v>
      </c>
      <c r="AE26" s="984" t="str">
        <f t="shared" si="0"/>
        <v/>
      </c>
      <c r="AF26" s="626" t="s">
        <v>148</v>
      </c>
      <c r="AG26" s="627" t="str">
        <f t="shared" si="1"/>
        <v/>
      </c>
      <c r="AH26" s="985"/>
      <c r="AI26" s="987"/>
      <c r="AJ26" s="985"/>
      <c r="AK26" s="987"/>
    </row>
    <row r="27" spans="1:37" ht="36.75" customHeight="1">
      <c r="A27" s="613">
        <f t="shared" si="2"/>
        <v>15</v>
      </c>
      <c r="B27" s="978"/>
      <c r="C27" s="614" t="str">
        <f>IF(基本情報入力シート!C49="","",基本情報入力シート!C49)</f>
        <v/>
      </c>
      <c r="D27" s="615" t="str">
        <f>IF(基本情報入力シート!D49="","",基本情報入力シート!D49)</f>
        <v/>
      </c>
      <c r="E27" s="616" t="str">
        <f>IF(基本情報入力シート!E49="","",基本情報入力シート!E49)</f>
        <v/>
      </c>
      <c r="F27" s="616" t="str">
        <f>IF(基本情報入力シート!F49="","",基本情報入力シート!F49)</f>
        <v/>
      </c>
      <c r="G27" s="616" t="str">
        <f>IF(基本情報入力シート!G49="","",基本情報入力シート!G49)</f>
        <v/>
      </c>
      <c r="H27" s="616" t="str">
        <f>IF(基本情報入力シート!H49="","",基本情報入力シート!H49)</f>
        <v/>
      </c>
      <c r="I27" s="616" t="str">
        <f>IF(基本情報入力シート!I49="","",基本情報入力シート!I49)</f>
        <v/>
      </c>
      <c r="J27" s="616" t="str">
        <f>IF(基本情報入力シート!J49="","",基本情報入力シート!J49)</f>
        <v/>
      </c>
      <c r="K27" s="616" t="str">
        <f>IF(基本情報入力シート!K49="","",基本情報入力シート!K49)</f>
        <v/>
      </c>
      <c r="L27" s="617" t="str">
        <f>IF(基本情報入力シート!L49="","",基本情報入力シート!L49)</f>
        <v/>
      </c>
      <c r="M27" s="618" t="str">
        <f>IF(基本情報入力シート!M49="","",基本情報入力シート!M49)</f>
        <v/>
      </c>
      <c r="N27" s="618" t="str">
        <f>IF(基本情報入力シート!R49="","",基本情報入力シート!R49)</f>
        <v/>
      </c>
      <c r="O27" s="618" t="str">
        <f>IF(基本情報入力シート!W49="","",基本情報入力シート!W49)</f>
        <v/>
      </c>
      <c r="P27" s="613" t="str">
        <f>IF(基本情報入力シート!X49="","",基本情報入力シート!X49)</f>
        <v/>
      </c>
      <c r="Q27" s="619" t="str">
        <f>IF(基本情報入力シート!Y49="","",基本情報入力シート!Y49)</f>
        <v/>
      </c>
      <c r="R27" s="979"/>
      <c r="S27" s="437" t="str">
        <f>IF(B27="×","",IF(基本情報入力シート!Z49="","",基本情報入力シート!Z49))</f>
        <v/>
      </c>
      <c r="T27" s="620" t="str">
        <f>IF(B27="×","",IF(Q27="","",VLOOKUP(Q27,【参考】数式用!$M$2:$O$34,3,FALSE)))</f>
        <v/>
      </c>
      <c r="U27" s="621" t="s">
        <v>143</v>
      </c>
      <c r="V27" s="980">
        <v>4</v>
      </c>
      <c r="W27" s="622" t="s">
        <v>144</v>
      </c>
      <c r="X27" s="981"/>
      <c r="Y27" s="623" t="s">
        <v>145</v>
      </c>
      <c r="Z27" s="982">
        <v>4</v>
      </c>
      <c r="AA27" s="624" t="s">
        <v>144</v>
      </c>
      <c r="AB27" s="983"/>
      <c r="AC27" s="624" t="s">
        <v>146</v>
      </c>
      <c r="AD27" s="625" t="s">
        <v>147</v>
      </c>
      <c r="AE27" s="984" t="str">
        <f t="shared" si="0"/>
        <v/>
      </c>
      <c r="AF27" s="626" t="s">
        <v>148</v>
      </c>
      <c r="AG27" s="627" t="str">
        <f t="shared" si="1"/>
        <v/>
      </c>
      <c r="AH27" s="985"/>
      <c r="AI27" s="987"/>
      <c r="AJ27" s="985"/>
      <c r="AK27" s="987"/>
    </row>
    <row r="28" spans="1:37" ht="36.75" customHeight="1">
      <c r="A28" s="613">
        <f t="shared" si="2"/>
        <v>16</v>
      </c>
      <c r="B28" s="978"/>
      <c r="C28" s="614" t="str">
        <f>IF(基本情報入力シート!C50="","",基本情報入力シート!C50)</f>
        <v/>
      </c>
      <c r="D28" s="615" t="str">
        <f>IF(基本情報入力シート!D50="","",基本情報入力シート!D50)</f>
        <v/>
      </c>
      <c r="E28" s="616" t="str">
        <f>IF(基本情報入力シート!E50="","",基本情報入力シート!E50)</f>
        <v/>
      </c>
      <c r="F28" s="616" t="str">
        <f>IF(基本情報入力シート!F50="","",基本情報入力シート!F50)</f>
        <v/>
      </c>
      <c r="G28" s="616" t="str">
        <f>IF(基本情報入力シート!G50="","",基本情報入力シート!G50)</f>
        <v/>
      </c>
      <c r="H28" s="616" t="str">
        <f>IF(基本情報入力シート!H50="","",基本情報入力シート!H50)</f>
        <v/>
      </c>
      <c r="I28" s="616" t="str">
        <f>IF(基本情報入力シート!I50="","",基本情報入力シート!I50)</f>
        <v/>
      </c>
      <c r="J28" s="616" t="str">
        <f>IF(基本情報入力シート!J50="","",基本情報入力シート!J50)</f>
        <v/>
      </c>
      <c r="K28" s="616" t="str">
        <f>IF(基本情報入力シート!K50="","",基本情報入力シート!K50)</f>
        <v/>
      </c>
      <c r="L28" s="617" t="str">
        <f>IF(基本情報入力シート!L50="","",基本情報入力シート!L50)</f>
        <v/>
      </c>
      <c r="M28" s="618" t="str">
        <f>IF(基本情報入力シート!M50="","",基本情報入力シート!M50)</f>
        <v/>
      </c>
      <c r="N28" s="618" t="str">
        <f>IF(基本情報入力シート!R50="","",基本情報入力シート!R50)</f>
        <v/>
      </c>
      <c r="O28" s="618" t="str">
        <f>IF(基本情報入力シート!W50="","",基本情報入力シート!W50)</f>
        <v/>
      </c>
      <c r="P28" s="613" t="str">
        <f>IF(基本情報入力シート!X50="","",基本情報入力シート!X50)</f>
        <v/>
      </c>
      <c r="Q28" s="619" t="str">
        <f>IF(基本情報入力シート!Y50="","",基本情報入力シート!Y50)</f>
        <v/>
      </c>
      <c r="R28" s="979"/>
      <c r="S28" s="437" t="str">
        <f>IF(B28="×","",IF(基本情報入力シート!Z50="","",基本情報入力シート!Z50))</f>
        <v/>
      </c>
      <c r="T28" s="620" t="str">
        <f>IF(B28="×","",IF(Q28="","",VLOOKUP(Q28,【参考】数式用!$M$2:$O$34,3,FALSE)))</f>
        <v/>
      </c>
      <c r="U28" s="621" t="s">
        <v>143</v>
      </c>
      <c r="V28" s="980">
        <v>4</v>
      </c>
      <c r="W28" s="622" t="s">
        <v>144</v>
      </c>
      <c r="X28" s="981"/>
      <c r="Y28" s="623" t="s">
        <v>145</v>
      </c>
      <c r="Z28" s="982">
        <v>4</v>
      </c>
      <c r="AA28" s="624" t="s">
        <v>144</v>
      </c>
      <c r="AB28" s="983"/>
      <c r="AC28" s="624" t="s">
        <v>146</v>
      </c>
      <c r="AD28" s="625" t="s">
        <v>147</v>
      </c>
      <c r="AE28" s="984" t="str">
        <f t="shared" si="0"/>
        <v/>
      </c>
      <c r="AF28" s="626" t="s">
        <v>148</v>
      </c>
      <c r="AG28" s="627" t="str">
        <f t="shared" si="1"/>
        <v/>
      </c>
      <c r="AH28" s="985"/>
      <c r="AI28" s="987"/>
      <c r="AJ28" s="985"/>
      <c r="AK28" s="987"/>
    </row>
    <row r="29" spans="1:37" ht="36.75" customHeight="1">
      <c r="A29" s="613">
        <f t="shared" si="2"/>
        <v>17</v>
      </c>
      <c r="B29" s="978"/>
      <c r="C29" s="614" t="str">
        <f>IF(基本情報入力シート!C51="","",基本情報入力シート!C51)</f>
        <v/>
      </c>
      <c r="D29" s="615" t="str">
        <f>IF(基本情報入力シート!D51="","",基本情報入力シート!D51)</f>
        <v/>
      </c>
      <c r="E29" s="616" t="str">
        <f>IF(基本情報入力シート!E51="","",基本情報入力シート!E51)</f>
        <v/>
      </c>
      <c r="F29" s="616" t="str">
        <f>IF(基本情報入力シート!F51="","",基本情報入力シート!F51)</f>
        <v/>
      </c>
      <c r="G29" s="616" t="str">
        <f>IF(基本情報入力シート!G51="","",基本情報入力シート!G51)</f>
        <v/>
      </c>
      <c r="H29" s="616" t="str">
        <f>IF(基本情報入力シート!H51="","",基本情報入力シート!H51)</f>
        <v/>
      </c>
      <c r="I29" s="616" t="str">
        <f>IF(基本情報入力シート!I51="","",基本情報入力シート!I51)</f>
        <v/>
      </c>
      <c r="J29" s="616" t="str">
        <f>IF(基本情報入力シート!J51="","",基本情報入力シート!J51)</f>
        <v/>
      </c>
      <c r="K29" s="616" t="str">
        <f>IF(基本情報入力シート!K51="","",基本情報入力シート!K51)</f>
        <v/>
      </c>
      <c r="L29" s="617" t="str">
        <f>IF(基本情報入力シート!L51="","",基本情報入力シート!L51)</f>
        <v/>
      </c>
      <c r="M29" s="618" t="str">
        <f>IF(基本情報入力シート!M51="","",基本情報入力シート!M51)</f>
        <v/>
      </c>
      <c r="N29" s="618" t="str">
        <f>IF(基本情報入力シート!R51="","",基本情報入力シート!R51)</f>
        <v/>
      </c>
      <c r="O29" s="618" t="str">
        <f>IF(基本情報入力シート!W51="","",基本情報入力シート!W51)</f>
        <v/>
      </c>
      <c r="P29" s="613" t="str">
        <f>IF(基本情報入力シート!X51="","",基本情報入力シート!X51)</f>
        <v/>
      </c>
      <c r="Q29" s="619" t="str">
        <f>IF(基本情報入力シート!Y51="","",基本情報入力シート!Y51)</f>
        <v/>
      </c>
      <c r="R29" s="979"/>
      <c r="S29" s="437" t="str">
        <f>IF(B29="×","",IF(基本情報入力シート!Z51="","",基本情報入力シート!Z51))</f>
        <v/>
      </c>
      <c r="T29" s="620" t="str">
        <f>IF(B29="×","",IF(Q29="","",VLOOKUP(Q29,【参考】数式用!$M$2:$O$34,3,FALSE)))</f>
        <v/>
      </c>
      <c r="U29" s="621" t="s">
        <v>143</v>
      </c>
      <c r="V29" s="980">
        <v>4</v>
      </c>
      <c r="W29" s="622" t="s">
        <v>144</v>
      </c>
      <c r="X29" s="981"/>
      <c r="Y29" s="623" t="s">
        <v>145</v>
      </c>
      <c r="Z29" s="982">
        <v>4</v>
      </c>
      <c r="AA29" s="624" t="s">
        <v>144</v>
      </c>
      <c r="AB29" s="983"/>
      <c r="AC29" s="624" t="s">
        <v>146</v>
      </c>
      <c r="AD29" s="625" t="s">
        <v>147</v>
      </c>
      <c r="AE29" s="984" t="str">
        <f t="shared" si="0"/>
        <v/>
      </c>
      <c r="AF29" s="626" t="s">
        <v>148</v>
      </c>
      <c r="AG29" s="627" t="str">
        <f t="shared" si="1"/>
        <v/>
      </c>
      <c r="AH29" s="985"/>
      <c r="AI29" s="987"/>
      <c r="AJ29" s="985"/>
      <c r="AK29" s="987"/>
    </row>
    <row r="30" spans="1:37" ht="36.75" customHeight="1">
      <c r="A30" s="613">
        <f t="shared" si="2"/>
        <v>18</v>
      </c>
      <c r="B30" s="978"/>
      <c r="C30" s="614" t="str">
        <f>IF(基本情報入力シート!C52="","",基本情報入力シート!C52)</f>
        <v/>
      </c>
      <c r="D30" s="615" t="str">
        <f>IF(基本情報入力シート!D52="","",基本情報入力シート!D52)</f>
        <v/>
      </c>
      <c r="E30" s="616" t="str">
        <f>IF(基本情報入力シート!E52="","",基本情報入力シート!E52)</f>
        <v/>
      </c>
      <c r="F30" s="616" t="str">
        <f>IF(基本情報入力シート!F52="","",基本情報入力シート!F52)</f>
        <v/>
      </c>
      <c r="G30" s="616" t="str">
        <f>IF(基本情報入力シート!G52="","",基本情報入力シート!G52)</f>
        <v/>
      </c>
      <c r="H30" s="616" t="str">
        <f>IF(基本情報入力シート!H52="","",基本情報入力シート!H52)</f>
        <v/>
      </c>
      <c r="I30" s="616" t="str">
        <f>IF(基本情報入力シート!I52="","",基本情報入力シート!I52)</f>
        <v/>
      </c>
      <c r="J30" s="616" t="str">
        <f>IF(基本情報入力シート!J52="","",基本情報入力シート!J52)</f>
        <v/>
      </c>
      <c r="K30" s="616" t="str">
        <f>IF(基本情報入力シート!K52="","",基本情報入力シート!K52)</f>
        <v/>
      </c>
      <c r="L30" s="617" t="str">
        <f>IF(基本情報入力シート!L52="","",基本情報入力シート!L52)</f>
        <v/>
      </c>
      <c r="M30" s="618" t="str">
        <f>IF(基本情報入力シート!M52="","",基本情報入力シート!M52)</f>
        <v/>
      </c>
      <c r="N30" s="618" t="str">
        <f>IF(基本情報入力シート!R52="","",基本情報入力シート!R52)</f>
        <v/>
      </c>
      <c r="O30" s="618" t="str">
        <f>IF(基本情報入力シート!W52="","",基本情報入力シート!W52)</f>
        <v/>
      </c>
      <c r="P30" s="613" t="str">
        <f>IF(基本情報入力シート!X52="","",基本情報入力シート!X52)</f>
        <v/>
      </c>
      <c r="Q30" s="619" t="str">
        <f>IF(基本情報入力シート!Y52="","",基本情報入力シート!Y52)</f>
        <v/>
      </c>
      <c r="R30" s="979"/>
      <c r="S30" s="437" t="str">
        <f>IF(B30="×","",IF(基本情報入力シート!Z52="","",基本情報入力シート!Z52))</f>
        <v/>
      </c>
      <c r="T30" s="620" t="str">
        <f>IF(B30="×","",IF(Q30="","",VLOOKUP(Q30,【参考】数式用!$M$2:$O$34,3,FALSE)))</f>
        <v/>
      </c>
      <c r="U30" s="621" t="s">
        <v>143</v>
      </c>
      <c r="V30" s="980">
        <v>4</v>
      </c>
      <c r="W30" s="622" t="s">
        <v>144</v>
      </c>
      <c r="X30" s="981"/>
      <c r="Y30" s="623" t="s">
        <v>145</v>
      </c>
      <c r="Z30" s="982">
        <v>4</v>
      </c>
      <c r="AA30" s="624" t="s">
        <v>144</v>
      </c>
      <c r="AB30" s="983"/>
      <c r="AC30" s="624" t="s">
        <v>146</v>
      </c>
      <c r="AD30" s="625" t="s">
        <v>147</v>
      </c>
      <c r="AE30" s="984" t="str">
        <f t="shared" si="0"/>
        <v/>
      </c>
      <c r="AF30" s="626" t="s">
        <v>148</v>
      </c>
      <c r="AG30" s="627" t="str">
        <f t="shared" si="1"/>
        <v/>
      </c>
      <c r="AH30" s="985"/>
      <c r="AI30" s="987"/>
      <c r="AJ30" s="985"/>
      <c r="AK30" s="987"/>
    </row>
    <row r="31" spans="1:37" ht="36.75" customHeight="1">
      <c r="A31" s="613">
        <f t="shared" si="2"/>
        <v>19</v>
      </c>
      <c r="B31" s="978"/>
      <c r="C31" s="614" t="str">
        <f>IF(基本情報入力シート!C53="","",基本情報入力シート!C53)</f>
        <v/>
      </c>
      <c r="D31" s="615" t="str">
        <f>IF(基本情報入力シート!D53="","",基本情報入力シート!D53)</f>
        <v/>
      </c>
      <c r="E31" s="616" t="str">
        <f>IF(基本情報入力シート!E53="","",基本情報入力シート!E53)</f>
        <v/>
      </c>
      <c r="F31" s="616" t="str">
        <f>IF(基本情報入力シート!F53="","",基本情報入力シート!F53)</f>
        <v/>
      </c>
      <c r="G31" s="616" t="str">
        <f>IF(基本情報入力シート!G53="","",基本情報入力シート!G53)</f>
        <v/>
      </c>
      <c r="H31" s="616" t="str">
        <f>IF(基本情報入力シート!H53="","",基本情報入力シート!H53)</f>
        <v/>
      </c>
      <c r="I31" s="616" t="str">
        <f>IF(基本情報入力シート!I53="","",基本情報入力シート!I53)</f>
        <v/>
      </c>
      <c r="J31" s="616" t="str">
        <f>IF(基本情報入力シート!J53="","",基本情報入力シート!J53)</f>
        <v/>
      </c>
      <c r="K31" s="616" t="str">
        <f>IF(基本情報入力シート!K53="","",基本情報入力シート!K53)</f>
        <v/>
      </c>
      <c r="L31" s="617" t="str">
        <f>IF(基本情報入力シート!L53="","",基本情報入力シート!L53)</f>
        <v/>
      </c>
      <c r="M31" s="618" t="str">
        <f>IF(基本情報入力シート!M53="","",基本情報入力シート!M53)</f>
        <v/>
      </c>
      <c r="N31" s="618" t="str">
        <f>IF(基本情報入力シート!R53="","",基本情報入力シート!R53)</f>
        <v/>
      </c>
      <c r="O31" s="618" t="str">
        <f>IF(基本情報入力シート!W53="","",基本情報入力シート!W53)</f>
        <v/>
      </c>
      <c r="P31" s="613" t="str">
        <f>IF(基本情報入力シート!X53="","",基本情報入力シート!X53)</f>
        <v/>
      </c>
      <c r="Q31" s="619" t="str">
        <f>IF(基本情報入力シート!Y53="","",基本情報入力シート!Y53)</f>
        <v/>
      </c>
      <c r="R31" s="979"/>
      <c r="S31" s="437" t="str">
        <f>IF(B31="×","",IF(基本情報入力シート!Z53="","",基本情報入力シート!Z53))</f>
        <v/>
      </c>
      <c r="T31" s="620" t="str">
        <f>IF(B31="×","",IF(Q31="","",VLOOKUP(Q31,【参考】数式用!$M$2:$O$34,3,FALSE)))</f>
        <v/>
      </c>
      <c r="U31" s="621" t="s">
        <v>143</v>
      </c>
      <c r="V31" s="980">
        <v>4</v>
      </c>
      <c r="W31" s="622" t="s">
        <v>144</v>
      </c>
      <c r="X31" s="981"/>
      <c r="Y31" s="623" t="s">
        <v>145</v>
      </c>
      <c r="Z31" s="982">
        <v>4</v>
      </c>
      <c r="AA31" s="624" t="s">
        <v>144</v>
      </c>
      <c r="AB31" s="983"/>
      <c r="AC31" s="624" t="s">
        <v>146</v>
      </c>
      <c r="AD31" s="625" t="s">
        <v>147</v>
      </c>
      <c r="AE31" s="984" t="str">
        <f t="shared" si="0"/>
        <v/>
      </c>
      <c r="AF31" s="626" t="s">
        <v>148</v>
      </c>
      <c r="AG31" s="627" t="str">
        <f t="shared" si="1"/>
        <v/>
      </c>
      <c r="AH31" s="985"/>
      <c r="AI31" s="987"/>
      <c r="AJ31" s="985"/>
      <c r="AK31" s="987"/>
    </row>
    <row r="32" spans="1:37" ht="36.75" customHeight="1">
      <c r="A32" s="613">
        <f t="shared" si="2"/>
        <v>20</v>
      </c>
      <c r="B32" s="978"/>
      <c r="C32" s="614" t="str">
        <f>IF(基本情報入力シート!C54="","",基本情報入力シート!C54)</f>
        <v/>
      </c>
      <c r="D32" s="615" t="str">
        <f>IF(基本情報入力シート!D54="","",基本情報入力シート!D54)</f>
        <v/>
      </c>
      <c r="E32" s="616" t="str">
        <f>IF(基本情報入力シート!E54="","",基本情報入力シート!E54)</f>
        <v/>
      </c>
      <c r="F32" s="616" t="str">
        <f>IF(基本情報入力シート!F54="","",基本情報入力シート!F54)</f>
        <v/>
      </c>
      <c r="G32" s="616" t="str">
        <f>IF(基本情報入力シート!G54="","",基本情報入力シート!G54)</f>
        <v/>
      </c>
      <c r="H32" s="616" t="str">
        <f>IF(基本情報入力シート!H54="","",基本情報入力シート!H54)</f>
        <v/>
      </c>
      <c r="I32" s="616" t="str">
        <f>IF(基本情報入力シート!I54="","",基本情報入力シート!I54)</f>
        <v/>
      </c>
      <c r="J32" s="616" t="str">
        <f>IF(基本情報入力シート!J54="","",基本情報入力シート!J54)</f>
        <v/>
      </c>
      <c r="K32" s="616" t="str">
        <f>IF(基本情報入力シート!K54="","",基本情報入力シート!K54)</f>
        <v/>
      </c>
      <c r="L32" s="617" t="str">
        <f>IF(基本情報入力シート!L54="","",基本情報入力シート!L54)</f>
        <v/>
      </c>
      <c r="M32" s="618" t="str">
        <f>IF(基本情報入力シート!M54="","",基本情報入力シート!M54)</f>
        <v/>
      </c>
      <c r="N32" s="618" t="str">
        <f>IF(基本情報入力シート!R54="","",基本情報入力シート!R54)</f>
        <v/>
      </c>
      <c r="O32" s="618" t="str">
        <f>IF(基本情報入力シート!W54="","",基本情報入力シート!W54)</f>
        <v/>
      </c>
      <c r="P32" s="613" t="str">
        <f>IF(基本情報入力シート!X54="","",基本情報入力シート!X54)</f>
        <v/>
      </c>
      <c r="Q32" s="619" t="str">
        <f>IF(基本情報入力シート!Y54="","",基本情報入力シート!Y54)</f>
        <v/>
      </c>
      <c r="R32" s="979"/>
      <c r="S32" s="437" t="str">
        <f>IF(B32="×","",IF(基本情報入力シート!Z54="","",基本情報入力シート!Z54))</f>
        <v/>
      </c>
      <c r="T32" s="620" t="str">
        <f>IF(B32="×","",IF(Q32="","",VLOOKUP(Q32,【参考】数式用!$M$2:$O$34,3,FALSE)))</f>
        <v/>
      </c>
      <c r="U32" s="621" t="s">
        <v>143</v>
      </c>
      <c r="V32" s="980">
        <v>4</v>
      </c>
      <c r="W32" s="622" t="s">
        <v>144</v>
      </c>
      <c r="X32" s="981"/>
      <c r="Y32" s="623" t="s">
        <v>145</v>
      </c>
      <c r="Z32" s="982">
        <v>4</v>
      </c>
      <c r="AA32" s="624" t="s">
        <v>144</v>
      </c>
      <c r="AB32" s="983"/>
      <c r="AC32" s="624" t="s">
        <v>146</v>
      </c>
      <c r="AD32" s="625" t="s">
        <v>147</v>
      </c>
      <c r="AE32" s="984" t="str">
        <f t="shared" si="0"/>
        <v/>
      </c>
      <c r="AF32" s="626" t="s">
        <v>148</v>
      </c>
      <c r="AG32" s="627" t="str">
        <f t="shared" si="1"/>
        <v/>
      </c>
      <c r="AH32" s="985"/>
      <c r="AI32" s="987"/>
      <c r="AJ32" s="986"/>
      <c r="AK32" s="987"/>
    </row>
    <row r="33" spans="1:37" ht="36.75" customHeight="1">
      <c r="A33" s="613">
        <f t="shared" si="2"/>
        <v>21</v>
      </c>
      <c r="B33" s="978"/>
      <c r="C33" s="614" t="str">
        <f>IF(基本情報入力シート!C55="","",基本情報入力シート!C55)</f>
        <v/>
      </c>
      <c r="D33" s="615" t="str">
        <f>IF(基本情報入力シート!D55="","",基本情報入力シート!D55)</f>
        <v/>
      </c>
      <c r="E33" s="616" t="str">
        <f>IF(基本情報入力シート!E55="","",基本情報入力シート!E55)</f>
        <v/>
      </c>
      <c r="F33" s="616" t="str">
        <f>IF(基本情報入力シート!F55="","",基本情報入力シート!F55)</f>
        <v/>
      </c>
      <c r="G33" s="616" t="str">
        <f>IF(基本情報入力シート!G55="","",基本情報入力シート!G55)</f>
        <v/>
      </c>
      <c r="H33" s="616" t="str">
        <f>IF(基本情報入力シート!H55="","",基本情報入力シート!H55)</f>
        <v/>
      </c>
      <c r="I33" s="616" t="str">
        <f>IF(基本情報入力シート!I55="","",基本情報入力シート!I55)</f>
        <v/>
      </c>
      <c r="J33" s="616" t="str">
        <f>IF(基本情報入力シート!J55="","",基本情報入力シート!J55)</f>
        <v/>
      </c>
      <c r="K33" s="616" t="str">
        <f>IF(基本情報入力シート!K55="","",基本情報入力シート!K55)</f>
        <v/>
      </c>
      <c r="L33" s="617" t="str">
        <f>IF(基本情報入力シート!L55="","",基本情報入力シート!L55)</f>
        <v/>
      </c>
      <c r="M33" s="618" t="str">
        <f>IF(基本情報入力シート!M55="","",基本情報入力シート!M55)</f>
        <v/>
      </c>
      <c r="N33" s="618" t="str">
        <f>IF(基本情報入力シート!R55="","",基本情報入力シート!R55)</f>
        <v/>
      </c>
      <c r="O33" s="618" t="str">
        <f>IF(基本情報入力シート!W55="","",基本情報入力シート!W55)</f>
        <v/>
      </c>
      <c r="P33" s="613" t="str">
        <f>IF(基本情報入力シート!X55="","",基本情報入力シート!X55)</f>
        <v/>
      </c>
      <c r="Q33" s="619" t="str">
        <f>IF(基本情報入力シート!Y55="","",基本情報入力シート!Y55)</f>
        <v/>
      </c>
      <c r="R33" s="979"/>
      <c r="S33" s="437" t="str">
        <f>IF(B33="×","",IF(基本情報入力シート!Z55="","",基本情報入力シート!Z55))</f>
        <v/>
      </c>
      <c r="T33" s="620" t="str">
        <f>IF(B33="×","",IF(Q33="","",VLOOKUP(Q33,【参考】数式用!$M$2:$O$34,3,FALSE)))</f>
        <v/>
      </c>
      <c r="U33" s="621" t="s">
        <v>143</v>
      </c>
      <c r="V33" s="980">
        <v>4</v>
      </c>
      <c r="W33" s="622" t="s">
        <v>144</v>
      </c>
      <c r="X33" s="981"/>
      <c r="Y33" s="623" t="s">
        <v>145</v>
      </c>
      <c r="Z33" s="982">
        <v>4</v>
      </c>
      <c r="AA33" s="624" t="s">
        <v>144</v>
      </c>
      <c r="AB33" s="983"/>
      <c r="AC33" s="624" t="s">
        <v>146</v>
      </c>
      <c r="AD33" s="625" t="s">
        <v>147</v>
      </c>
      <c r="AE33" s="984" t="str">
        <f t="shared" si="0"/>
        <v/>
      </c>
      <c r="AF33" s="626" t="s">
        <v>148</v>
      </c>
      <c r="AG33" s="627" t="str">
        <f t="shared" si="1"/>
        <v/>
      </c>
      <c r="AH33" s="985"/>
      <c r="AI33" s="987"/>
      <c r="AJ33" s="986"/>
      <c r="AK33" s="987"/>
    </row>
    <row r="34" spans="1:37" ht="36.75" customHeight="1">
      <c r="A34" s="613">
        <f t="shared" si="2"/>
        <v>22</v>
      </c>
      <c r="B34" s="978"/>
      <c r="C34" s="614" t="str">
        <f>IF(基本情報入力シート!C56="","",基本情報入力シート!C56)</f>
        <v/>
      </c>
      <c r="D34" s="615" t="str">
        <f>IF(基本情報入力シート!D56="","",基本情報入力シート!D56)</f>
        <v/>
      </c>
      <c r="E34" s="616" t="str">
        <f>IF(基本情報入力シート!E56="","",基本情報入力シート!E56)</f>
        <v/>
      </c>
      <c r="F34" s="616" t="str">
        <f>IF(基本情報入力シート!F56="","",基本情報入力シート!F56)</f>
        <v/>
      </c>
      <c r="G34" s="616" t="str">
        <f>IF(基本情報入力シート!G56="","",基本情報入力シート!G56)</f>
        <v/>
      </c>
      <c r="H34" s="616" t="str">
        <f>IF(基本情報入力シート!H56="","",基本情報入力シート!H56)</f>
        <v/>
      </c>
      <c r="I34" s="616" t="str">
        <f>IF(基本情報入力シート!I56="","",基本情報入力シート!I56)</f>
        <v/>
      </c>
      <c r="J34" s="616" t="str">
        <f>IF(基本情報入力シート!J56="","",基本情報入力シート!J56)</f>
        <v/>
      </c>
      <c r="K34" s="616" t="str">
        <f>IF(基本情報入力シート!K56="","",基本情報入力シート!K56)</f>
        <v/>
      </c>
      <c r="L34" s="617" t="str">
        <f>IF(基本情報入力シート!L56="","",基本情報入力シート!L56)</f>
        <v/>
      </c>
      <c r="M34" s="618" t="str">
        <f>IF(基本情報入力シート!M56="","",基本情報入力シート!M56)</f>
        <v/>
      </c>
      <c r="N34" s="618" t="str">
        <f>IF(基本情報入力シート!R56="","",基本情報入力シート!R56)</f>
        <v/>
      </c>
      <c r="O34" s="618" t="str">
        <f>IF(基本情報入力シート!W56="","",基本情報入力シート!W56)</f>
        <v/>
      </c>
      <c r="P34" s="613" t="str">
        <f>IF(基本情報入力シート!X56="","",基本情報入力シート!X56)</f>
        <v/>
      </c>
      <c r="Q34" s="619" t="str">
        <f>IF(基本情報入力シート!Y56="","",基本情報入力シート!Y56)</f>
        <v/>
      </c>
      <c r="R34" s="979"/>
      <c r="S34" s="437" t="str">
        <f>IF(B34="×","",IF(基本情報入力シート!Z56="","",基本情報入力シート!Z56))</f>
        <v/>
      </c>
      <c r="T34" s="620" t="str">
        <f>IF(B34="×","",IF(Q34="","",VLOOKUP(Q34,【参考】数式用!$M$2:$O$34,3,FALSE)))</f>
        <v/>
      </c>
      <c r="U34" s="621" t="s">
        <v>143</v>
      </c>
      <c r="V34" s="980">
        <v>4</v>
      </c>
      <c r="W34" s="622" t="s">
        <v>144</v>
      </c>
      <c r="X34" s="981"/>
      <c r="Y34" s="623" t="s">
        <v>145</v>
      </c>
      <c r="Z34" s="982">
        <v>4</v>
      </c>
      <c r="AA34" s="624" t="s">
        <v>144</v>
      </c>
      <c r="AB34" s="983"/>
      <c r="AC34" s="624" t="s">
        <v>146</v>
      </c>
      <c r="AD34" s="625" t="s">
        <v>147</v>
      </c>
      <c r="AE34" s="984" t="str">
        <f t="shared" si="0"/>
        <v/>
      </c>
      <c r="AF34" s="626" t="s">
        <v>148</v>
      </c>
      <c r="AG34" s="627" t="str">
        <f t="shared" si="1"/>
        <v/>
      </c>
      <c r="AH34" s="985"/>
      <c r="AI34" s="987"/>
      <c r="AJ34" s="986"/>
      <c r="AK34" s="987"/>
    </row>
    <row r="35" spans="1:37" ht="36.75" customHeight="1">
      <c r="A35" s="613">
        <f t="shared" si="2"/>
        <v>23</v>
      </c>
      <c r="B35" s="978"/>
      <c r="C35" s="614" t="str">
        <f>IF(基本情報入力シート!C57="","",基本情報入力シート!C57)</f>
        <v/>
      </c>
      <c r="D35" s="615" t="str">
        <f>IF(基本情報入力シート!D57="","",基本情報入力シート!D57)</f>
        <v/>
      </c>
      <c r="E35" s="616" t="str">
        <f>IF(基本情報入力シート!E57="","",基本情報入力シート!E57)</f>
        <v/>
      </c>
      <c r="F35" s="616" t="str">
        <f>IF(基本情報入力シート!F57="","",基本情報入力シート!F57)</f>
        <v/>
      </c>
      <c r="G35" s="616" t="str">
        <f>IF(基本情報入力シート!G57="","",基本情報入力シート!G57)</f>
        <v/>
      </c>
      <c r="H35" s="616" t="str">
        <f>IF(基本情報入力シート!H57="","",基本情報入力シート!H57)</f>
        <v/>
      </c>
      <c r="I35" s="616" t="str">
        <f>IF(基本情報入力シート!I57="","",基本情報入力シート!I57)</f>
        <v/>
      </c>
      <c r="J35" s="616" t="str">
        <f>IF(基本情報入力シート!J57="","",基本情報入力シート!J57)</f>
        <v/>
      </c>
      <c r="K35" s="616" t="str">
        <f>IF(基本情報入力シート!K57="","",基本情報入力シート!K57)</f>
        <v/>
      </c>
      <c r="L35" s="617" t="str">
        <f>IF(基本情報入力シート!L57="","",基本情報入力シート!L57)</f>
        <v/>
      </c>
      <c r="M35" s="618" t="str">
        <f>IF(基本情報入力シート!M57="","",基本情報入力シート!M57)</f>
        <v/>
      </c>
      <c r="N35" s="618" t="str">
        <f>IF(基本情報入力シート!R57="","",基本情報入力シート!R57)</f>
        <v/>
      </c>
      <c r="O35" s="618" t="str">
        <f>IF(基本情報入力シート!W57="","",基本情報入力シート!W57)</f>
        <v/>
      </c>
      <c r="P35" s="613" t="str">
        <f>IF(基本情報入力シート!X57="","",基本情報入力シート!X57)</f>
        <v/>
      </c>
      <c r="Q35" s="619" t="str">
        <f>IF(基本情報入力シート!Y57="","",基本情報入力シート!Y57)</f>
        <v/>
      </c>
      <c r="R35" s="979"/>
      <c r="S35" s="437" t="str">
        <f>IF(B35="×","",IF(基本情報入力シート!Z57="","",基本情報入力シート!Z57))</f>
        <v/>
      </c>
      <c r="T35" s="620" t="str">
        <f>IF(B35="×","",IF(Q35="","",VLOOKUP(Q35,【参考】数式用!$M$2:$O$34,3,FALSE)))</f>
        <v/>
      </c>
      <c r="U35" s="621" t="s">
        <v>143</v>
      </c>
      <c r="V35" s="980">
        <v>4</v>
      </c>
      <c r="W35" s="622" t="s">
        <v>144</v>
      </c>
      <c r="X35" s="981"/>
      <c r="Y35" s="623" t="s">
        <v>145</v>
      </c>
      <c r="Z35" s="982">
        <v>4</v>
      </c>
      <c r="AA35" s="624" t="s">
        <v>144</v>
      </c>
      <c r="AB35" s="983"/>
      <c r="AC35" s="624" t="s">
        <v>146</v>
      </c>
      <c r="AD35" s="625" t="s">
        <v>147</v>
      </c>
      <c r="AE35" s="984" t="str">
        <f t="shared" si="0"/>
        <v/>
      </c>
      <c r="AF35" s="626" t="s">
        <v>148</v>
      </c>
      <c r="AG35" s="627" t="str">
        <f t="shared" si="1"/>
        <v/>
      </c>
      <c r="AH35" s="985"/>
      <c r="AI35" s="987"/>
      <c r="AJ35" s="985"/>
      <c r="AK35" s="987"/>
    </row>
    <row r="36" spans="1:37" ht="36.75" customHeight="1">
      <c r="A36" s="613">
        <f t="shared" si="2"/>
        <v>24</v>
      </c>
      <c r="B36" s="978"/>
      <c r="C36" s="614" t="str">
        <f>IF(基本情報入力シート!C58="","",基本情報入力シート!C58)</f>
        <v/>
      </c>
      <c r="D36" s="615" t="str">
        <f>IF(基本情報入力シート!D58="","",基本情報入力シート!D58)</f>
        <v/>
      </c>
      <c r="E36" s="616" t="str">
        <f>IF(基本情報入力シート!E58="","",基本情報入力シート!E58)</f>
        <v/>
      </c>
      <c r="F36" s="616" t="str">
        <f>IF(基本情報入力シート!F58="","",基本情報入力シート!F58)</f>
        <v/>
      </c>
      <c r="G36" s="616" t="str">
        <f>IF(基本情報入力シート!G58="","",基本情報入力シート!G58)</f>
        <v/>
      </c>
      <c r="H36" s="616" t="str">
        <f>IF(基本情報入力シート!H58="","",基本情報入力シート!H58)</f>
        <v/>
      </c>
      <c r="I36" s="616" t="str">
        <f>IF(基本情報入力シート!I58="","",基本情報入力シート!I58)</f>
        <v/>
      </c>
      <c r="J36" s="616" t="str">
        <f>IF(基本情報入力シート!J58="","",基本情報入力シート!J58)</f>
        <v/>
      </c>
      <c r="K36" s="616" t="str">
        <f>IF(基本情報入力シート!K58="","",基本情報入力シート!K58)</f>
        <v/>
      </c>
      <c r="L36" s="617" t="str">
        <f>IF(基本情報入力シート!L58="","",基本情報入力シート!L58)</f>
        <v/>
      </c>
      <c r="M36" s="618" t="str">
        <f>IF(基本情報入力シート!M58="","",基本情報入力シート!M58)</f>
        <v/>
      </c>
      <c r="N36" s="618" t="str">
        <f>IF(基本情報入力シート!R58="","",基本情報入力シート!R58)</f>
        <v/>
      </c>
      <c r="O36" s="618" t="str">
        <f>IF(基本情報入力シート!W58="","",基本情報入力シート!W58)</f>
        <v/>
      </c>
      <c r="P36" s="613" t="str">
        <f>IF(基本情報入力シート!X58="","",基本情報入力シート!X58)</f>
        <v/>
      </c>
      <c r="Q36" s="619" t="str">
        <f>IF(基本情報入力シート!Y58="","",基本情報入力シート!Y58)</f>
        <v/>
      </c>
      <c r="R36" s="979"/>
      <c r="S36" s="437" t="str">
        <f>IF(B36="×","",IF(基本情報入力シート!Z58="","",基本情報入力シート!Z58))</f>
        <v/>
      </c>
      <c r="T36" s="620" t="str">
        <f>IF(B36="×","",IF(Q36="","",VLOOKUP(Q36,【参考】数式用!$M$2:$O$34,3,FALSE)))</f>
        <v/>
      </c>
      <c r="U36" s="621" t="s">
        <v>143</v>
      </c>
      <c r="V36" s="980">
        <v>4</v>
      </c>
      <c r="W36" s="622" t="s">
        <v>144</v>
      </c>
      <c r="X36" s="981"/>
      <c r="Y36" s="623" t="s">
        <v>145</v>
      </c>
      <c r="Z36" s="982">
        <v>4</v>
      </c>
      <c r="AA36" s="624" t="s">
        <v>144</v>
      </c>
      <c r="AB36" s="983"/>
      <c r="AC36" s="624" t="s">
        <v>146</v>
      </c>
      <c r="AD36" s="625" t="s">
        <v>147</v>
      </c>
      <c r="AE36" s="984" t="str">
        <f t="shared" si="0"/>
        <v/>
      </c>
      <c r="AF36" s="626" t="s">
        <v>148</v>
      </c>
      <c r="AG36" s="627" t="str">
        <f t="shared" si="1"/>
        <v/>
      </c>
      <c r="AH36" s="985"/>
      <c r="AI36" s="987"/>
      <c r="AJ36" s="985"/>
      <c r="AK36" s="987"/>
    </row>
    <row r="37" spans="1:37" ht="36.75" customHeight="1">
      <c r="A37" s="613">
        <f t="shared" si="2"/>
        <v>25</v>
      </c>
      <c r="B37" s="978"/>
      <c r="C37" s="614" t="str">
        <f>IF(基本情報入力シート!C59="","",基本情報入力シート!C59)</f>
        <v/>
      </c>
      <c r="D37" s="615" t="str">
        <f>IF(基本情報入力シート!D59="","",基本情報入力シート!D59)</f>
        <v/>
      </c>
      <c r="E37" s="616" t="str">
        <f>IF(基本情報入力シート!E59="","",基本情報入力シート!E59)</f>
        <v/>
      </c>
      <c r="F37" s="616" t="str">
        <f>IF(基本情報入力シート!F59="","",基本情報入力シート!F59)</f>
        <v/>
      </c>
      <c r="G37" s="616" t="str">
        <f>IF(基本情報入力シート!G59="","",基本情報入力シート!G59)</f>
        <v/>
      </c>
      <c r="H37" s="616" t="str">
        <f>IF(基本情報入力シート!H59="","",基本情報入力シート!H59)</f>
        <v/>
      </c>
      <c r="I37" s="616" t="str">
        <f>IF(基本情報入力シート!I59="","",基本情報入力シート!I59)</f>
        <v/>
      </c>
      <c r="J37" s="616" t="str">
        <f>IF(基本情報入力シート!J59="","",基本情報入力シート!J59)</f>
        <v/>
      </c>
      <c r="K37" s="616" t="str">
        <f>IF(基本情報入力シート!K59="","",基本情報入力シート!K59)</f>
        <v/>
      </c>
      <c r="L37" s="617" t="str">
        <f>IF(基本情報入力シート!L59="","",基本情報入力シート!L59)</f>
        <v/>
      </c>
      <c r="M37" s="618" t="str">
        <f>IF(基本情報入力シート!M59="","",基本情報入力シート!M59)</f>
        <v/>
      </c>
      <c r="N37" s="618" t="str">
        <f>IF(基本情報入力シート!R59="","",基本情報入力シート!R59)</f>
        <v/>
      </c>
      <c r="O37" s="618" t="str">
        <f>IF(基本情報入力シート!W59="","",基本情報入力シート!W59)</f>
        <v/>
      </c>
      <c r="P37" s="613" t="str">
        <f>IF(基本情報入力シート!X59="","",基本情報入力シート!X59)</f>
        <v/>
      </c>
      <c r="Q37" s="619" t="str">
        <f>IF(基本情報入力シート!Y59="","",基本情報入力シート!Y59)</f>
        <v/>
      </c>
      <c r="R37" s="979"/>
      <c r="S37" s="437" t="str">
        <f>IF(B37="×","",IF(基本情報入力シート!Z59="","",基本情報入力シート!Z59))</f>
        <v/>
      </c>
      <c r="T37" s="620" t="str">
        <f>IF(B37="×","",IF(Q37="","",VLOOKUP(Q37,【参考】数式用!$M$2:$O$34,3,FALSE)))</f>
        <v/>
      </c>
      <c r="U37" s="621" t="s">
        <v>143</v>
      </c>
      <c r="V37" s="980">
        <v>4</v>
      </c>
      <c r="W37" s="622" t="s">
        <v>144</v>
      </c>
      <c r="X37" s="981"/>
      <c r="Y37" s="623" t="s">
        <v>145</v>
      </c>
      <c r="Z37" s="982">
        <v>4</v>
      </c>
      <c r="AA37" s="624" t="s">
        <v>144</v>
      </c>
      <c r="AB37" s="983"/>
      <c r="AC37" s="624" t="s">
        <v>146</v>
      </c>
      <c r="AD37" s="625" t="s">
        <v>147</v>
      </c>
      <c r="AE37" s="984" t="str">
        <f t="shared" si="0"/>
        <v/>
      </c>
      <c r="AF37" s="626" t="s">
        <v>148</v>
      </c>
      <c r="AG37" s="627" t="str">
        <f t="shared" si="1"/>
        <v/>
      </c>
      <c r="AH37" s="985"/>
      <c r="AI37" s="987"/>
      <c r="AJ37" s="985"/>
      <c r="AK37" s="987"/>
    </row>
    <row r="38" spans="1:37" ht="36.75" customHeight="1">
      <c r="A38" s="613">
        <f t="shared" si="2"/>
        <v>26</v>
      </c>
      <c r="B38" s="978"/>
      <c r="C38" s="614" t="str">
        <f>IF(基本情報入力シート!C60="","",基本情報入力シート!C60)</f>
        <v/>
      </c>
      <c r="D38" s="615" t="str">
        <f>IF(基本情報入力シート!D60="","",基本情報入力シート!D60)</f>
        <v/>
      </c>
      <c r="E38" s="616" t="str">
        <f>IF(基本情報入力シート!E60="","",基本情報入力シート!E60)</f>
        <v/>
      </c>
      <c r="F38" s="616" t="str">
        <f>IF(基本情報入力シート!F60="","",基本情報入力シート!F60)</f>
        <v/>
      </c>
      <c r="G38" s="616" t="str">
        <f>IF(基本情報入力シート!G60="","",基本情報入力シート!G60)</f>
        <v/>
      </c>
      <c r="H38" s="616" t="str">
        <f>IF(基本情報入力シート!H60="","",基本情報入力シート!H60)</f>
        <v/>
      </c>
      <c r="I38" s="616" t="str">
        <f>IF(基本情報入力シート!I60="","",基本情報入力シート!I60)</f>
        <v/>
      </c>
      <c r="J38" s="616" t="str">
        <f>IF(基本情報入力シート!J60="","",基本情報入力シート!J60)</f>
        <v/>
      </c>
      <c r="K38" s="616" t="str">
        <f>IF(基本情報入力シート!K60="","",基本情報入力シート!K60)</f>
        <v/>
      </c>
      <c r="L38" s="617" t="str">
        <f>IF(基本情報入力シート!L60="","",基本情報入力シート!L60)</f>
        <v/>
      </c>
      <c r="M38" s="618" t="str">
        <f>IF(基本情報入力シート!M60="","",基本情報入力シート!M60)</f>
        <v/>
      </c>
      <c r="N38" s="618" t="str">
        <f>IF(基本情報入力シート!R60="","",基本情報入力シート!R60)</f>
        <v/>
      </c>
      <c r="O38" s="618" t="str">
        <f>IF(基本情報入力シート!W60="","",基本情報入力シート!W60)</f>
        <v/>
      </c>
      <c r="P38" s="613" t="str">
        <f>IF(基本情報入力シート!X60="","",基本情報入力シート!X60)</f>
        <v/>
      </c>
      <c r="Q38" s="619" t="str">
        <f>IF(基本情報入力シート!Y60="","",基本情報入力シート!Y60)</f>
        <v/>
      </c>
      <c r="R38" s="979"/>
      <c r="S38" s="437" t="str">
        <f>IF(B38="×","",IF(基本情報入力シート!Z60="","",基本情報入力シート!Z60))</f>
        <v/>
      </c>
      <c r="T38" s="620" t="str">
        <f>IF(B38="×","",IF(Q38="","",VLOOKUP(Q38,【参考】数式用!$M$2:$O$34,3,FALSE)))</f>
        <v/>
      </c>
      <c r="U38" s="621" t="s">
        <v>143</v>
      </c>
      <c r="V38" s="980">
        <v>4</v>
      </c>
      <c r="W38" s="622" t="s">
        <v>144</v>
      </c>
      <c r="X38" s="981"/>
      <c r="Y38" s="623" t="s">
        <v>145</v>
      </c>
      <c r="Z38" s="982">
        <v>4</v>
      </c>
      <c r="AA38" s="624" t="s">
        <v>144</v>
      </c>
      <c r="AB38" s="983"/>
      <c r="AC38" s="624" t="s">
        <v>146</v>
      </c>
      <c r="AD38" s="625" t="s">
        <v>147</v>
      </c>
      <c r="AE38" s="984" t="str">
        <f t="shared" si="0"/>
        <v/>
      </c>
      <c r="AF38" s="626" t="s">
        <v>148</v>
      </c>
      <c r="AG38" s="627" t="str">
        <f t="shared" si="1"/>
        <v/>
      </c>
      <c r="AH38" s="985"/>
      <c r="AI38" s="987"/>
      <c r="AJ38" s="985"/>
      <c r="AK38" s="987"/>
    </row>
    <row r="39" spans="1:37" ht="36.75" customHeight="1">
      <c r="A39" s="613">
        <f t="shared" si="2"/>
        <v>27</v>
      </c>
      <c r="B39" s="978"/>
      <c r="C39" s="614" t="str">
        <f>IF(基本情報入力シート!C61="","",基本情報入力シート!C61)</f>
        <v/>
      </c>
      <c r="D39" s="615" t="str">
        <f>IF(基本情報入力シート!D61="","",基本情報入力シート!D61)</f>
        <v/>
      </c>
      <c r="E39" s="616" t="str">
        <f>IF(基本情報入力シート!E61="","",基本情報入力シート!E61)</f>
        <v/>
      </c>
      <c r="F39" s="616" t="str">
        <f>IF(基本情報入力シート!F61="","",基本情報入力シート!F61)</f>
        <v/>
      </c>
      <c r="G39" s="616" t="str">
        <f>IF(基本情報入力シート!G61="","",基本情報入力シート!G61)</f>
        <v/>
      </c>
      <c r="H39" s="616" t="str">
        <f>IF(基本情報入力シート!H61="","",基本情報入力シート!H61)</f>
        <v/>
      </c>
      <c r="I39" s="616" t="str">
        <f>IF(基本情報入力シート!I61="","",基本情報入力シート!I61)</f>
        <v/>
      </c>
      <c r="J39" s="616" t="str">
        <f>IF(基本情報入力シート!J61="","",基本情報入力シート!J61)</f>
        <v/>
      </c>
      <c r="K39" s="616" t="str">
        <f>IF(基本情報入力シート!K61="","",基本情報入力シート!K61)</f>
        <v/>
      </c>
      <c r="L39" s="617" t="str">
        <f>IF(基本情報入力シート!L61="","",基本情報入力シート!L61)</f>
        <v/>
      </c>
      <c r="M39" s="618" t="str">
        <f>IF(基本情報入力シート!M61="","",基本情報入力シート!M61)</f>
        <v/>
      </c>
      <c r="N39" s="618" t="str">
        <f>IF(基本情報入力シート!R61="","",基本情報入力シート!R61)</f>
        <v/>
      </c>
      <c r="O39" s="618" t="str">
        <f>IF(基本情報入力シート!W61="","",基本情報入力シート!W61)</f>
        <v/>
      </c>
      <c r="P39" s="613" t="str">
        <f>IF(基本情報入力シート!X61="","",基本情報入力シート!X61)</f>
        <v/>
      </c>
      <c r="Q39" s="619" t="str">
        <f>IF(基本情報入力シート!Y61="","",基本情報入力シート!Y61)</f>
        <v/>
      </c>
      <c r="R39" s="979"/>
      <c r="S39" s="437" t="str">
        <f>IF(B39="×","",IF(基本情報入力シート!Z61="","",基本情報入力シート!Z61))</f>
        <v/>
      </c>
      <c r="T39" s="620" t="str">
        <f>IF(B39="×","",IF(Q39="","",VLOOKUP(Q39,【参考】数式用!$M$2:$O$34,3,FALSE)))</f>
        <v/>
      </c>
      <c r="U39" s="621" t="s">
        <v>143</v>
      </c>
      <c r="V39" s="980">
        <v>4</v>
      </c>
      <c r="W39" s="622" t="s">
        <v>144</v>
      </c>
      <c r="X39" s="981"/>
      <c r="Y39" s="623" t="s">
        <v>145</v>
      </c>
      <c r="Z39" s="982">
        <v>4</v>
      </c>
      <c r="AA39" s="624" t="s">
        <v>144</v>
      </c>
      <c r="AB39" s="983"/>
      <c r="AC39" s="624" t="s">
        <v>146</v>
      </c>
      <c r="AD39" s="625" t="s">
        <v>147</v>
      </c>
      <c r="AE39" s="984" t="str">
        <f t="shared" si="0"/>
        <v/>
      </c>
      <c r="AF39" s="626" t="s">
        <v>148</v>
      </c>
      <c r="AG39" s="627" t="str">
        <f t="shared" si="1"/>
        <v/>
      </c>
      <c r="AH39" s="985"/>
      <c r="AI39" s="987"/>
      <c r="AJ39" s="985"/>
      <c r="AK39" s="987"/>
    </row>
    <row r="40" spans="1:37" ht="36.75" customHeight="1">
      <c r="A40" s="613">
        <f t="shared" si="2"/>
        <v>28</v>
      </c>
      <c r="B40" s="978"/>
      <c r="C40" s="614" t="str">
        <f>IF(基本情報入力シート!C62="","",基本情報入力シート!C62)</f>
        <v/>
      </c>
      <c r="D40" s="615" t="str">
        <f>IF(基本情報入力シート!D62="","",基本情報入力シート!D62)</f>
        <v/>
      </c>
      <c r="E40" s="616" t="str">
        <f>IF(基本情報入力シート!E62="","",基本情報入力シート!E62)</f>
        <v/>
      </c>
      <c r="F40" s="616" t="str">
        <f>IF(基本情報入力シート!F62="","",基本情報入力シート!F62)</f>
        <v/>
      </c>
      <c r="G40" s="616" t="str">
        <f>IF(基本情報入力シート!G62="","",基本情報入力シート!G62)</f>
        <v/>
      </c>
      <c r="H40" s="616" t="str">
        <f>IF(基本情報入力シート!H62="","",基本情報入力シート!H62)</f>
        <v/>
      </c>
      <c r="I40" s="616" t="str">
        <f>IF(基本情報入力シート!I62="","",基本情報入力シート!I62)</f>
        <v/>
      </c>
      <c r="J40" s="616" t="str">
        <f>IF(基本情報入力シート!J62="","",基本情報入力シート!J62)</f>
        <v/>
      </c>
      <c r="K40" s="616" t="str">
        <f>IF(基本情報入力シート!K62="","",基本情報入力シート!K62)</f>
        <v/>
      </c>
      <c r="L40" s="617" t="str">
        <f>IF(基本情報入力シート!L62="","",基本情報入力シート!L62)</f>
        <v/>
      </c>
      <c r="M40" s="618" t="str">
        <f>IF(基本情報入力シート!M62="","",基本情報入力シート!M62)</f>
        <v/>
      </c>
      <c r="N40" s="618" t="str">
        <f>IF(基本情報入力シート!R62="","",基本情報入力シート!R62)</f>
        <v/>
      </c>
      <c r="O40" s="618" t="str">
        <f>IF(基本情報入力シート!W62="","",基本情報入力シート!W62)</f>
        <v/>
      </c>
      <c r="P40" s="613" t="str">
        <f>IF(基本情報入力シート!X62="","",基本情報入力シート!X62)</f>
        <v/>
      </c>
      <c r="Q40" s="619" t="str">
        <f>IF(基本情報入力シート!Y62="","",基本情報入力シート!Y62)</f>
        <v/>
      </c>
      <c r="R40" s="979"/>
      <c r="S40" s="437" t="str">
        <f>IF(B40="×","",IF(基本情報入力シート!Z62="","",基本情報入力シート!Z62))</f>
        <v/>
      </c>
      <c r="T40" s="620" t="str">
        <f>IF(B40="×","",IF(Q40="","",VLOOKUP(Q40,【参考】数式用!$M$2:$O$34,3,FALSE)))</f>
        <v/>
      </c>
      <c r="U40" s="621" t="s">
        <v>143</v>
      </c>
      <c r="V40" s="980">
        <v>4</v>
      </c>
      <c r="W40" s="622" t="s">
        <v>144</v>
      </c>
      <c r="X40" s="981"/>
      <c r="Y40" s="623" t="s">
        <v>145</v>
      </c>
      <c r="Z40" s="982">
        <v>4</v>
      </c>
      <c r="AA40" s="624" t="s">
        <v>144</v>
      </c>
      <c r="AB40" s="983"/>
      <c r="AC40" s="624" t="s">
        <v>146</v>
      </c>
      <c r="AD40" s="625" t="s">
        <v>147</v>
      </c>
      <c r="AE40" s="984" t="str">
        <f t="shared" si="0"/>
        <v/>
      </c>
      <c r="AF40" s="626" t="s">
        <v>148</v>
      </c>
      <c r="AG40" s="627" t="str">
        <f t="shared" si="1"/>
        <v/>
      </c>
      <c r="AH40" s="985"/>
      <c r="AI40" s="987"/>
      <c r="AJ40" s="985"/>
      <c r="AK40" s="987"/>
    </row>
    <row r="41" spans="1:37" ht="36.75" customHeight="1">
      <c r="A41" s="613">
        <f t="shared" si="2"/>
        <v>29</v>
      </c>
      <c r="B41" s="978"/>
      <c r="C41" s="614" t="str">
        <f>IF(基本情報入力シート!C63="","",基本情報入力シート!C63)</f>
        <v/>
      </c>
      <c r="D41" s="615" t="str">
        <f>IF(基本情報入力シート!D63="","",基本情報入力シート!D63)</f>
        <v/>
      </c>
      <c r="E41" s="616" t="str">
        <f>IF(基本情報入力シート!E63="","",基本情報入力シート!E63)</f>
        <v/>
      </c>
      <c r="F41" s="616" t="str">
        <f>IF(基本情報入力シート!F63="","",基本情報入力シート!F63)</f>
        <v/>
      </c>
      <c r="G41" s="616" t="str">
        <f>IF(基本情報入力シート!G63="","",基本情報入力シート!G63)</f>
        <v/>
      </c>
      <c r="H41" s="616" t="str">
        <f>IF(基本情報入力シート!H63="","",基本情報入力シート!H63)</f>
        <v/>
      </c>
      <c r="I41" s="616" t="str">
        <f>IF(基本情報入力シート!I63="","",基本情報入力シート!I63)</f>
        <v/>
      </c>
      <c r="J41" s="616" t="str">
        <f>IF(基本情報入力シート!J63="","",基本情報入力シート!J63)</f>
        <v/>
      </c>
      <c r="K41" s="616" t="str">
        <f>IF(基本情報入力シート!K63="","",基本情報入力シート!K63)</f>
        <v/>
      </c>
      <c r="L41" s="617" t="str">
        <f>IF(基本情報入力シート!L63="","",基本情報入力シート!L63)</f>
        <v/>
      </c>
      <c r="M41" s="618" t="str">
        <f>IF(基本情報入力シート!M63="","",基本情報入力シート!M63)</f>
        <v/>
      </c>
      <c r="N41" s="618" t="str">
        <f>IF(基本情報入力シート!R63="","",基本情報入力シート!R63)</f>
        <v/>
      </c>
      <c r="O41" s="618" t="str">
        <f>IF(基本情報入力シート!W63="","",基本情報入力シート!W63)</f>
        <v/>
      </c>
      <c r="P41" s="613" t="str">
        <f>IF(基本情報入力シート!X63="","",基本情報入力シート!X63)</f>
        <v/>
      </c>
      <c r="Q41" s="619" t="str">
        <f>IF(基本情報入力シート!Y63="","",基本情報入力シート!Y63)</f>
        <v/>
      </c>
      <c r="R41" s="979"/>
      <c r="S41" s="437" t="str">
        <f>IF(B41="×","",IF(基本情報入力シート!Z63="","",基本情報入力シート!Z63))</f>
        <v/>
      </c>
      <c r="T41" s="620" t="str">
        <f>IF(B41="×","",IF(Q41="","",VLOOKUP(Q41,【参考】数式用!$M$2:$O$34,3,FALSE)))</f>
        <v/>
      </c>
      <c r="U41" s="621" t="s">
        <v>143</v>
      </c>
      <c r="V41" s="980">
        <v>4</v>
      </c>
      <c r="W41" s="622" t="s">
        <v>144</v>
      </c>
      <c r="X41" s="981"/>
      <c r="Y41" s="623" t="s">
        <v>145</v>
      </c>
      <c r="Z41" s="982">
        <v>4</v>
      </c>
      <c r="AA41" s="624" t="s">
        <v>144</v>
      </c>
      <c r="AB41" s="983"/>
      <c r="AC41" s="624" t="s">
        <v>146</v>
      </c>
      <c r="AD41" s="625" t="s">
        <v>147</v>
      </c>
      <c r="AE41" s="984" t="str">
        <f t="shared" si="0"/>
        <v/>
      </c>
      <c r="AF41" s="626" t="s">
        <v>148</v>
      </c>
      <c r="AG41" s="627" t="str">
        <f t="shared" si="1"/>
        <v/>
      </c>
      <c r="AH41" s="985"/>
      <c r="AI41" s="987"/>
      <c r="AJ41" s="985"/>
      <c r="AK41" s="987"/>
    </row>
    <row r="42" spans="1:37" ht="36.75" customHeight="1">
      <c r="A42" s="613">
        <f t="shared" si="2"/>
        <v>30</v>
      </c>
      <c r="B42" s="978"/>
      <c r="C42" s="614" t="str">
        <f>IF(基本情報入力シート!C64="","",基本情報入力シート!C64)</f>
        <v/>
      </c>
      <c r="D42" s="615" t="str">
        <f>IF(基本情報入力シート!D64="","",基本情報入力シート!D64)</f>
        <v/>
      </c>
      <c r="E42" s="616" t="str">
        <f>IF(基本情報入力シート!E64="","",基本情報入力シート!E64)</f>
        <v/>
      </c>
      <c r="F42" s="616" t="str">
        <f>IF(基本情報入力シート!F64="","",基本情報入力シート!F64)</f>
        <v/>
      </c>
      <c r="G42" s="616" t="str">
        <f>IF(基本情報入力シート!G64="","",基本情報入力シート!G64)</f>
        <v/>
      </c>
      <c r="H42" s="616" t="str">
        <f>IF(基本情報入力シート!H64="","",基本情報入力シート!H64)</f>
        <v/>
      </c>
      <c r="I42" s="616" t="str">
        <f>IF(基本情報入力シート!I64="","",基本情報入力シート!I64)</f>
        <v/>
      </c>
      <c r="J42" s="616" t="str">
        <f>IF(基本情報入力シート!J64="","",基本情報入力シート!J64)</f>
        <v/>
      </c>
      <c r="K42" s="616" t="str">
        <f>IF(基本情報入力シート!K64="","",基本情報入力シート!K64)</f>
        <v/>
      </c>
      <c r="L42" s="617" t="str">
        <f>IF(基本情報入力シート!L64="","",基本情報入力シート!L64)</f>
        <v/>
      </c>
      <c r="M42" s="618" t="str">
        <f>IF(基本情報入力シート!M64="","",基本情報入力シート!M64)</f>
        <v/>
      </c>
      <c r="N42" s="618" t="str">
        <f>IF(基本情報入力シート!R64="","",基本情報入力シート!R64)</f>
        <v/>
      </c>
      <c r="O42" s="618" t="str">
        <f>IF(基本情報入力シート!W64="","",基本情報入力シート!W64)</f>
        <v/>
      </c>
      <c r="P42" s="613" t="str">
        <f>IF(基本情報入力シート!X64="","",基本情報入力シート!X64)</f>
        <v/>
      </c>
      <c r="Q42" s="619" t="str">
        <f>IF(基本情報入力シート!Y64="","",基本情報入力シート!Y64)</f>
        <v/>
      </c>
      <c r="R42" s="979"/>
      <c r="S42" s="437" t="str">
        <f>IF(B42="×","",IF(基本情報入力シート!Z64="","",基本情報入力シート!Z64))</f>
        <v/>
      </c>
      <c r="T42" s="620" t="str">
        <f>IF(B42="×","",IF(Q42="","",VLOOKUP(Q42,【参考】数式用!$M$2:$O$34,3,FALSE)))</f>
        <v/>
      </c>
      <c r="U42" s="621" t="s">
        <v>143</v>
      </c>
      <c r="V42" s="980">
        <v>4</v>
      </c>
      <c r="W42" s="622" t="s">
        <v>144</v>
      </c>
      <c r="X42" s="981"/>
      <c r="Y42" s="623" t="s">
        <v>145</v>
      </c>
      <c r="Z42" s="982">
        <v>4</v>
      </c>
      <c r="AA42" s="624" t="s">
        <v>144</v>
      </c>
      <c r="AB42" s="983"/>
      <c r="AC42" s="624" t="s">
        <v>146</v>
      </c>
      <c r="AD42" s="625" t="s">
        <v>147</v>
      </c>
      <c r="AE42" s="984" t="str">
        <f t="shared" si="0"/>
        <v/>
      </c>
      <c r="AF42" s="626" t="s">
        <v>148</v>
      </c>
      <c r="AG42" s="627" t="str">
        <f t="shared" si="1"/>
        <v/>
      </c>
      <c r="AH42" s="985"/>
      <c r="AI42" s="987"/>
      <c r="AJ42" s="985"/>
      <c r="AK42" s="987"/>
    </row>
    <row r="43" spans="1:37" ht="36.75" customHeight="1">
      <c r="A43" s="613">
        <f t="shared" si="2"/>
        <v>31</v>
      </c>
      <c r="B43" s="978"/>
      <c r="C43" s="614" t="str">
        <f>IF(基本情報入力シート!C65="","",基本情報入力シート!C65)</f>
        <v/>
      </c>
      <c r="D43" s="615" t="str">
        <f>IF(基本情報入力シート!D65="","",基本情報入力シート!D65)</f>
        <v/>
      </c>
      <c r="E43" s="616" t="str">
        <f>IF(基本情報入力シート!E65="","",基本情報入力シート!E65)</f>
        <v/>
      </c>
      <c r="F43" s="616" t="str">
        <f>IF(基本情報入力シート!F65="","",基本情報入力シート!F65)</f>
        <v/>
      </c>
      <c r="G43" s="616" t="str">
        <f>IF(基本情報入力シート!G65="","",基本情報入力シート!G65)</f>
        <v/>
      </c>
      <c r="H43" s="616" t="str">
        <f>IF(基本情報入力シート!H65="","",基本情報入力シート!H65)</f>
        <v/>
      </c>
      <c r="I43" s="616" t="str">
        <f>IF(基本情報入力シート!I65="","",基本情報入力シート!I65)</f>
        <v/>
      </c>
      <c r="J43" s="616" t="str">
        <f>IF(基本情報入力シート!J65="","",基本情報入力シート!J65)</f>
        <v/>
      </c>
      <c r="K43" s="616" t="str">
        <f>IF(基本情報入力シート!K65="","",基本情報入力シート!K65)</f>
        <v/>
      </c>
      <c r="L43" s="617" t="str">
        <f>IF(基本情報入力シート!L65="","",基本情報入力シート!L65)</f>
        <v/>
      </c>
      <c r="M43" s="618" t="str">
        <f>IF(基本情報入力シート!M65="","",基本情報入力シート!M65)</f>
        <v/>
      </c>
      <c r="N43" s="618" t="str">
        <f>IF(基本情報入力シート!R65="","",基本情報入力シート!R65)</f>
        <v/>
      </c>
      <c r="O43" s="618" t="str">
        <f>IF(基本情報入力シート!W65="","",基本情報入力シート!W65)</f>
        <v/>
      </c>
      <c r="P43" s="613" t="str">
        <f>IF(基本情報入力シート!X65="","",基本情報入力シート!X65)</f>
        <v/>
      </c>
      <c r="Q43" s="619" t="str">
        <f>IF(基本情報入力シート!Y65="","",基本情報入力シート!Y65)</f>
        <v/>
      </c>
      <c r="R43" s="979"/>
      <c r="S43" s="437" t="str">
        <f>IF(B43="×","",IF(基本情報入力シート!Z65="","",基本情報入力シート!Z65))</f>
        <v/>
      </c>
      <c r="T43" s="620" t="str">
        <f>IF(B43="×","",IF(Q43="","",VLOOKUP(Q43,【参考】数式用!$M$2:$O$34,3,FALSE)))</f>
        <v/>
      </c>
      <c r="U43" s="621" t="s">
        <v>143</v>
      </c>
      <c r="V43" s="980">
        <v>4</v>
      </c>
      <c r="W43" s="622" t="s">
        <v>144</v>
      </c>
      <c r="X43" s="981"/>
      <c r="Y43" s="623" t="s">
        <v>145</v>
      </c>
      <c r="Z43" s="982">
        <v>4</v>
      </c>
      <c r="AA43" s="624" t="s">
        <v>144</v>
      </c>
      <c r="AB43" s="983"/>
      <c r="AC43" s="624" t="s">
        <v>146</v>
      </c>
      <c r="AD43" s="625" t="s">
        <v>147</v>
      </c>
      <c r="AE43" s="984" t="str">
        <f t="shared" si="0"/>
        <v/>
      </c>
      <c r="AF43" s="626" t="s">
        <v>148</v>
      </c>
      <c r="AG43" s="627" t="str">
        <f t="shared" si="1"/>
        <v/>
      </c>
      <c r="AH43" s="985"/>
      <c r="AI43" s="987"/>
      <c r="AJ43" s="985"/>
      <c r="AK43" s="987"/>
    </row>
    <row r="44" spans="1:37" ht="36.75" customHeight="1">
      <c r="A44" s="613">
        <f t="shared" si="2"/>
        <v>32</v>
      </c>
      <c r="B44" s="978"/>
      <c r="C44" s="614" t="str">
        <f>IF(基本情報入力シート!C66="","",基本情報入力シート!C66)</f>
        <v/>
      </c>
      <c r="D44" s="615" t="str">
        <f>IF(基本情報入力シート!D66="","",基本情報入力シート!D66)</f>
        <v/>
      </c>
      <c r="E44" s="616" t="str">
        <f>IF(基本情報入力シート!E66="","",基本情報入力シート!E66)</f>
        <v/>
      </c>
      <c r="F44" s="616" t="str">
        <f>IF(基本情報入力シート!F66="","",基本情報入力シート!F66)</f>
        <v/>
      </c>
      <c r="G44" s="616" t="str">
        <f>IF(基本情報入力シート!G66="","",基本情報入力シート!G66)</f>
        <v/>
      </c>
      <c r="H44" s="616" t="str">
        <f>IF(基本情報入力シート!H66="","",基本情報入力シート!H66)</f>
        <v/>
      </c>
      <c r="I44" s="616" t="str">
        <f>IF(基本情報入力シート!I66="","",基本情報入力シート!I66)</f>
        <v/>
      </c>
      <c r="J44" s="616" t="str">
        <f>IF(基本情報入力シート!J66="","",基本情報入力シート!J66)</f>
        <v/>
      </c>
      <c r="K44" s="616" t="str">
        <f>IF(基本情報入力シート!K66="","",基本情報入力シート!K66)</f>
        <v/>
      </c>
      <c r="L44" s="617" t="str">
        <f>IF(基本情報入力シート!L66="","",基本情報入力シート!L66)</f>
        <v/>
      </c>
      <c r="M44" s="618" t="str">
        <f>IF(基本情報入力シート!M66="","",基本情報入力シート!M66)</f>
        <v/>
      </c>
      <c r="N44" s="618" t="str">
        <f>IF(基本情報入力シート!R66="","",基本情報入力シート!R66)</f>
        <v/>
      </c>
      <c r="O44" s="618" t="str">
        <f>IF(基本情報入力シート!W66="","",基本情報入力シート!W66)</f>
        <v/>
      </c>
      <c r="P44" s="613" t="str">
        <f>IF(基本情報入力シート!X66="","",基本情報入力シート!X66)</f>
        <v/>
      </c>
      <c r="Q44" s="619" t="str">
        <f>IF(基本情報入力シート!Y66="","",基本情報入力シート!Y66)</f>
        <v/>
      </c>
      <c r="R44" s="979"/>
      <c r="S44" s="437" t="str">
        <f>IF(B44="×","",IF(基本情報入力シート!Z66="","",基本情報入力シート!Z66))</f>
        <v/>
      </c>
      <c r="T44" s="620" t="str">
        <f>IF(B44="×","",IF(Q44="","",VLOOKUP(Q44,【参考】数式用!$M$2:$O$34,3,FALSE)))</f>
        <v/>
      </c>
      <c r="U44" s="621" t="s">
        <v>143</v>
      </c>
      <c r="V44" s="980">
        <v>4</v>
      </c>
      <c r="W44" s="622" t="s">
        <v>144</v>
      </c>
      <c r="X44" s="981"/>
      <c r="Y44" s="623" t="s">
        <v>145</v>
      </c>
      <c r="Z44" s="982">
        <v>4</v>
      </c>
      <c r="AA44" s="624" t="s">
        <v>144</v>
      </c>
      <c r="AB44" s="983"/>
      <c r="AC44" s="624" t="s">
        <v>146</v>
      </c>
      <c r="AD44" s="625" t="s">
        <v>147</v>
      </c>
      <c r="AE44" s="984" t="str">
        <f t="shared" si="0"/>
        <v/>
      </c>
      <c r="AF44" s="626" t="s">
        <v>148</v>
      </c>
      <c r="AG44" s="627" t="str">
        <f t="shared" si="1"/>
        <v/>
      </c>
      <c r="AH44" s="985"/>
      <c r="AI44" s="987"/>
      <c r="AJ44" s="985"/>
      <c r="AK44" s="987"/>
    </row>
    <row r="45" spans="1:37" ht="36.75" customHeight="1">
      <c r="A45" s="613">
        <f t="shared" si="2"/>
        <v>33</v>
      </c>
      <c r="B45" s="978"/>
      <c r="C45" s="614" t="str">
        <f>IF(基本情報入力シート!C67="","",基本情報入力シート!C67)</f>
        <v/>
      </c>
      <c r="D45" s="615" t="str">
        <f>IF(基本情報入力シート!D67="","",基本情報入力シート!D67)</f>
        <v/>
      </c>
      <c r="E45" s="616" t="str">
        <f>IF(基本情報入力シート!E67="","",基本情報入力シート!E67)</f>
        <v/>
      </c>
      <c r="F45" s="616" t="str">
        <f>IF(基本情報入力シート!F67="","",基本情報入力シート!F67)</f>
        <v/>
      </c>
      <c r="G45" s="616" t="str">
        <f>IF(基本情報入力シート!G67="","",基本情報入力シート!G67)</f>
        <v/>
      </c>
      <c r="H45" s="616" t="str">
        <f>IF(基本情報入力シート!H67="","",基本情報入力シート!H67)</f>
        <v/>
      </c>
      <c r="I45" s="616" t="str">
        <f>IF(基本情報入力シート!I67="","",基本情報入力シート!I67)</f>
        <v/>
      </c>
      <c r="J45" s="616" t="str">
        <f>IF(基本情報入力シート!J67="","",基本情報入力シート!J67)</f>
        <v/>
      </c>
      <c r="K45" s="616" t="str">
        <f>IF(基本情報入力シート!K67="","",基本情報入力シート!K67)</f>
        <v/>
      </c>
      <c r="L45" s="617" t="str">
        <f>IF(基本情報入力シート!L67="","",基本情報入力シート!L67)</f>
        <v/>
      </c>
      <c r="M45" s="618" t="str">
        <f>IF(基本情報入力シート!M67="","",基本情報入力シート!M67)</f>
        <v/>
      </c>
      <c r="N45" s="618" t="str">
        <f>IF(基本情報入力シート!R67="","",基本情報入力シート!R67)</f>
        <v/>
      </c>
      <c r="O45" s="618" t="str">
        <f>IF(基本情報入力シート!W67="","",基本情報入力シート!W67)</f>
        <v/>
      </c>
      <c r="P45" s="613" t="str">
        <f>IF(基本情報入力シート!X67="","",基本情報入力シート!X67)</f>
        <v/>
      </c>
      <c r="Q45" s="619" t="str">
        <f>IF(基本情報入力シート!Y67="","",基本情報入力シート!Y67)</f>
        <v/>
      </c>
      <c r="R45" s="979"/>
      <c r="S45" s="437" t="str">
        <f>IF(B45="×","",IF(基本情報入力シート!Z67="","",基本情報入力シート!Z67))</f>
        <v/>
      </c>
      <c r="T45" s="620" t="str">
        <f>IF(B45="×","",IF(Q45="","",VLOOKUP(Q45,【参考】数式用!$M$2:$O$34,3,FALSE)))</f>
        <v/>
      </c>
      <c r="U45" s="621" t="s">
        <v>143</v>
      </c>
      <c r="V45" s="980">
        <v>4</v>
      </c>
      <c r="W45" s="622" t="s">
        <v>144</v>
      </c>
      <c r="X45" s="981"/>
      <c r="Y45" s="623" t="s">
        <v>145</v>
      </c>
      <c r="Z45" s="982">
        <v>4</v>
      </c>
      <c r="AA45" s="624" t="s">
        <v>144</v>
      </c>
      <c r="AB45" s="983"/>
      <c r="AC45" s="624" t="s">
        <v>146</v>
      </c>
      <c r="AD45" s="625" t="s">
        <v>147</v>
      </c>
      <c r="AE45" s="984" t="str">
        <f t="shared" si="0"/>
        <v/>
      </c>
      <c r="AF45" s="626" t="s">
        <v>148</v>
      </c>
      <c r="AG45" s="627" t="str">
        <f t="shared" si="1"/>
        <v/>
      </c>
      <c r="AH45" s="985"/>
      <c r="AI45" s="987"/>
      <c r="AJ45" s="985"/>
      <c r="AK45" s="987"/>
    </row>
    <row r="46" spans="1:37" ht="36.75" customHeight="1">
      <c r="A46" s="613">
        <f t="shared" si="2"/>
        <v>34</v>
      </c>
      <c r="B46" s="978"/>
      <c r="C46" s="614" t="str">
        <f>IF(基本情報入力シート!C68="","",基本情報入力シート!C68)</f>
        <v/>
      </c>
      <c r="D46" s="615" t="str">
        <f>IF(基本情報入力シート!D68="","",基本情報入力シート!D68)</f>
        <v/>
      </c>
      <c r="E46" s="616" t="str">
        <f>IF(基本情報入力シート!E68="","",基本情報入力シート!E68)</f>
        <v/>
      </c>
      <c r="F46" s="616" t="str">
        <f>IF(基本情報入力シート!F68="","",基本情報入力シート!F68)</f>
        <v/>
      </c>
      <c r="G46" s="616" t="str">
        <f>IF(基本情報入力シート!G68="","",基本情報入力シート!G68)</f>
        <v/>
      </c>
      <c r="H46" s="616" t="str">
        <f>IF(基本情報入力シート!H68="","",基本情報入力シート!H68)</f>
        <v/>
      </c>
      <c r="I46" s="616" t="str">
        <f>IF(基本情報入力シート!I68="","",基本情報入力シート!I68)</f>
        <v/>
      </c>
      <c r="J46" s="616" t="str">
        <f>IF(基本情報入力シート!J68="","",基本情報入力シート!J68)</f>
        <v/>
      </c>
      <c r="K46" s="616" t="str">
        <f>IF(基本情報入力シート!K68="","",基本情報入力シート!K68)</f>
        <v/>
      </c>
      <c r="L46" s="617" t="str">
        <f>IF(基本情報入力シート!L68="","",基本情報入力シート!L68)</f>
        <v/>
      </c>
      <c r="M46" s="618" t="str">
        <f>IF(基本情報入力シート!M68="","",基本情報入力シート!M68)</f>
        <v/>
      </c>
      <c r="N46" s="618" t="str">
        <f>IF(基本情報入力シート!R68="","",基本情報入力シート!R68)</f>
        <v/>
      </c>
      <c r="O46" s="618" t="str">
        <f>IF(基本情報入力シート!W68="","",基本情報入力シート!W68)</f>
        <v/>
      </c>
      <c r="P46" s="613" t="str">
        <f>IF(基本情報入力シート!X68="","",基本情報入力シート!X68)</f>
        <v/>
      </c>
      <c r="Q46" s="619" t="str">
        <f>IF(基本情報入力シート!Y68="","",基本情報入力シート!Y68)</f>
        <v/>
      </c>
      <c r="R46" s="979"/>
      <c r="S46" s="437" t="str">
        <f>IF(B46="×","",IF(基本情報入力シート!Z68="","",基本情報入力シート!Z68))</f>
        <v/>
      </c>
      <c r="T46" s="620" t="str">
        <f>IF(B46="×","",IF(Q46="","",VLOOKUP(Q46,【参考】数式用!$M$2:$O$34,3,FALSE)))</f>
        <v/>
      </c>
      <c r="U46" s="621" t="s">
        <v>143</v>
      </c>
      <c r="V46" s="980">
        <v>4</v>
      </c>
      <c r="W46" s="622" t="s">
        <v>144</v>
      </c>
      <c r="X46" s="981"/>
      <c r="Y46" s="623" t="s">
        <v>145</v>
      </c>
      <c r="Z46" s="982">
        <v>4</v>
      </c>
      <c r="AA46" s="624" t="s">
        <v>144</v>
      </c>
      <c r="AB46" s="983"/>
      <c r="AC46" s="624" t="s">
        <v>146</v>
      </c>
      <c r="AD46" s="625" t="s">
        <v>147</v>
      </c>
      <c r="AE46" s="984" t="str">
        <f t="shared" si="0"/>
        <v/>
      </c>
      <c r="AF46" s="626" t="s">
        <v>148</v>
      </c>
      <c r="AG46" s="627" t="str">
        <f t="shared" si="1"/>
        <v/>
      </c>
      <c r="AH46" s="985"/>
      <c r="AI46" s="987"/>
      <c r="AJ46" s="985"/>
      <c r="AK46" s="987"/>
    </row>
    <row r="47" spans="1:37" ht="36.75" customHeight="1">
      <c r="A47" s="613">
        <f t="shared" si="2"/>
        <v>35</v>
      </c>
      <c r="B47" s="978"/>
      <c r="C47" s="614" t="str">
        <f>IF(基本情報入力シート!C69="","",基本情報入力シート!C69)</f>
        <v/>
      </c>
      <c r="D47" s="615" t="str">
        <f>IF(基本情報入力シート!D69="","",基本情報入力シート!D69)</f>
        <v/>
      </c>
      <c r="E47" s="616" t="str">
        <f>IF(基本情報入力シート!E69="","",基本情報入力シート!E69)</f>
        <v/>
      </c>
      <c r="F47" s="616" t="str">
        <f>IF(基本情報入力シート!F69="","",基本情報入力シート!F69)</f>
        <v/>
      </c>
      <c r="G47" s="616" t="str">
        <f>IF(基本情報入力シート!G69="","",基本情報入力シート!G69)</f>
        <v/>
      </c>
      <c r="H47" s="616" t="str">
        <f>IF(基本情報入力シート!H69="","",基本情報入力シート!H69)</f>
        <v/>
      </c>
      <c r="I47" s="616" t="str">
        <f>IF(基本情報入力シート!I69="","",基本情報入力シート!I69)</f>
        <v/>
      </c>
      <c r="J47" s="616" t="str">
        <f>IF(基本情報入力シート!J69="","",基本情報入力シート!J69)</f>
        <v/>
      </c>
      <c r="K47" s="616" t="str">
        <f>IF(基本情報入力シート!K69="","",基本情報入力シート!K69)</f>
        <v/>
      </c>
      <c r="L47" s="617" t="str">
        <f>IF(基本情報入力シート!L69="","",基本情報入力シート!L69)</f>
        <v/>
      </c>
      <c r="M47" s="618" t="str">
        <f>IF(基本情報入力シート!M69="","",基本情報入力シート!M69)</f>
        <v/>
      </c>
      <c r="N47" s="618" t="str">
        <f>IF(基本情報入力シート!R69="","",基本情報入力シート!R69)</f>
        <v/>
      </c>
      <c r="O47" s="618" t="str">
        <f>IF(基本情報入力シート!W69="","",基本情報入力シート!W69)</f>
        <v/>
      </c>
      <c r="P47" s="613" t="str">
        <f>IF(基本情報入力シート!X69="","",基本情報入力シート!X69)</f>
        <v/>
      </c>
      <c r="Q47" s="619" t="str">
        <f>IF(基本情報入力シート!Y69="","",基本情報入力シート!Y69)</f>
        <v/>
      </c>
      <c r="R47" s="979"/>
      <c r="S47" s="437" t="str">
        <f>IF(B47="×","",IF(基本情報入力シート!Z69="","",基本情報入力シート!Z69))</f>
        <v/>
      </c>
      <c r="T47" s="620" t="str">
        <f>IF(B47="×","",IF(Q47="","",VLOOKUP(Q47,【参考】数式用!$M$2:$O$34,3,FALSE)))</f>
        <v/>
      </c>
      <c r="U47" s="621" t="s">
        <v>143</v>
      </c>
      <c r="V47" s="980">
        <v>4</v>
      </c>
      <c r="W47" s="622" t="s">
        <v>144</v>
      </c>
      <c r="X47" s="981"/>
      <c r="Y47" s="623" t="s">
        <v>145</v>
      </c>
      <c r="Z47" s="982">
        <v>4</v>
      </c>
      <c r="AA47" s="624" t="s">
        <v>144</v>
      </c>
      <c r="AB47" s="983"/>
      <c r="AC47" s="624" t="s">
        <v>146</v>
      </c>
      <c r="AD47" s="625" t="s">
        <v>147</v>
      </c>
      <c r="AE47" s="984" t="str">
        <f t="shared" si="0"/>
        <v/>
      </c>
      <c r="AF47" s="626" t="s">
        <v>148</v>
      </c>
      <c r="AG47" s="627" t="str">
        <f t="shared" si="1"/>
        <v/>
      </c>
      <c r="AH47" s="985"/>
      <c r="AI47" s="987"/>
      <c r="AJ47" s="985"/>
      <c r="AK47" s="987"/>
    </row>
    <row r="48" spans="1:37" ht="36.75" customHeight="1">
      <c r="A48" s="613">
        <f t="shared" si="2"/>
        <v>36</v>
      </c>
      <c r="B48" s="978"/>
      <c r="C48" s="614" t="str">
        <f>IF(基本情報入力シート!C70="","",基本情報入力シート!C70)</f>
        <v/>
      </c>
      <c r="D48" s="615" t="str">
        <f>IF(基本情報入力シート!D70="","",基本情報入力シート!D70)</f>
        <v/>
      </c>
      <c r="E48" s="616" t="str">
        <f>IF(基本情報入力シート!E70="","",基本情報入力シート!E70)</f>
        <v/>
      </c>
      <c r="F48" s="616" t="str">
        <f>IF(基本情報入力シート!F70="","",基本情報入力シート!F70)</f>
        <v/>
      </c>
      <c r="G48" s="616" t="str">
        <f>IF(基本情報入力シート!G70="","",基本情報入力シート!G70)</f>
        <v/>
      </c>
      <c r="H48" s="616" t="str">
        <f>IF(基本情報入力シート!H70="","",基本情報入力シート!H70)</f>
        <v/>
      </c>
      <c r="I48" s="616" t="str">
        <f>IF(基本情報入力シート!I70="","",基本情報入力シート!I70)</f>
        <v/>
      </c>
      <c r="J48" s="616" t="str">
        <f>IF(基本情報入力シート!J70="","",基本情報入力シート!J70)</f>
        <v/>
      </c>
      <c r="K48" s="616" t="str">
        <f>IF(基本情報入力シート!K70="","",基本情報入力シート!K70)</f>
        <v/>
      </c>
      <c r="L48" s="617" t="str">
        <f>IF(基本情報入力シート!L70="","",基本情報入力シート!L70)</f>
        <v/>
      </c>
      <c r="M48" s="618" t="str">
        <f>IF(基本情報入力シート!M70="","",基本情報入力シート!M70)</f>
        <v/>
      </c>
      <c r="N48" s="618" t="str">
        <f>IF(基本情報入力シート!R70="","",基本情報入力シート!R70)</f>
        <v/>
      </c>
      <c r="O48" s="618" t="str">
        <f>IF(基本情報入力シート!W70="","",基本情報入力シート!W70)</f>
        <v/>
      </c>
      <c r="P48" s="613" t="str">
        <f>IF(基本情報入力シート!X70="","",基本情報入力シート!X70)</f>
        <v/>
      </c>
      <c r="Q48" s="619" t="str">
        <f>IF(基本情報入力シート!Y70="","",基本情報入力シート!Y70)</f>
        <v/>
      </c>
      <c r="R48" s="979"/>
      <c r="S48" s="437" t="str">
        <f>IF(B48="×","",IF(基本情報入力シート!Z70="","",基本情報入力シート!Z70))</f>
        <v/>
      </c>
      <c r="T48" s="620" t="str">
        <f>IF(B48="×","",IF(Q48="","",VLOOKUP(Q48,【参考】数式用!$M$2:$O$34,3,FALSE)))</f>
        <v/>
      </c>
      <c r="U48" s="621" t="s">
        <v>143</v>
      </c>
      <c r="V48" s="980">
        <v>4</v>
      </c>
      <c r="W48" s="622" t="s">
        <v>144</v>
      </c>
      <c r="X48" s="981"/>
      <c r="Y48" s="623" t="s">
        <v>145</v>
      </c>
      <c r="Z48" s="982">
        <v>4</v>
      </c>
      <c r="AA48" s="624" t="s">
        <v>144</v>
      </c>
      <c r="AB48" s="983"/>
      <c r="AC48" s="624" t="s">
        <v>146</v>
      </c>
      <c r="AD48" s="625" t="s">
        <v>147</v>
      </c>
      <c r="AE48" s="984" t="str">
        <f t="shared" si="0"/>
        <v/>
      </c>
      <c r="AF48" s="626" t="s">
        <v>148</v>
      </c>
      <c r="AG48" s="627" t="str">
        <f t="shared" si="1"/>
        <v/>
      </c>
      <c r="AH48" s="985"/>
      <c r="AI48" s="987"/>
      <c r="AJ48" s="985"/>
      <c r="AK48" s="987"/>
    </row>
    <row r="49" spans="1:37" ht="36.75" customHeight="1">
      <c r="A49" s="613">
        <f t="shared" si="2"/>
        <v>37</v>
      </c>
      <c r="B49" s="978"/>
      <c r="C49" s="614" t="str">
        <f>IF(基本情報入力シート!C71="","",基本情報入力シート!C71)</f>
        <v/>
      </c>
      <c r="D49" s="615" t="str">
        <f>IF(基本情報入力シート!D71="","",基本情報入力シート!D71)</f>
        <v/>
      </c>
      <c r="E49" s="616" t="str">
        <f>IF(基本情報入力シート!E71="","",基本情報入力シート!E71)</f>
        <v/>
      </c>
      <c r="F49" s="616" t="str">
        <f>IF(基本情報入力シート!F71="","",基本情報入力シート!F71)</f>
        <v/>
      </c>
      <c r="G49" s="616" t="str">
        <f>IF(基本情報入力シート!G71="","",基本情報入力シート!G71)</f>
        <v/>
      </c>
      <c r="H49" s="616" t="str">
        <f>IF(基本情報入力シート!H71="","",基本情報入力シート!H71)</f>
        <v/>
      </c>
      <c r="I49" s="616" t="str">
        <f>IF(基本情報入力シート!I71="","",基本情報入力シート!I71)</f>
        <v/>
      </c>
      <c r="J49" s="616" t="str">
        <f>IF(基本情報入力シート!J71="","",基本情報入力シート!J71)</f>
        <v/>
      </c>
      <c r="K49" s="616" t="str">
        <f>IF(基本情報入力シート!K71="","",基本情報入力シート!K71)</f>
        <v/>
      </c>
      <c r="L49" s="617" t="str">
        <f>IF(基本情報入力シート!L71="","",基本情報入力シート!L71)</f>
        <v/>
      </c>
      <c r="M49" s="618" t="str">
        <f>IF(基本情報入力シート!M71="","",基本情報入力シート!M71)</f>
        <v/>
      </c>
      <c r="N49" s="618" t="str">
        <f>IF(基本情報入力シート!R71="","",基本情報入力シート!R71)</f>
        <v/>
      </c>
      <c r="O49" s="618" t="str">
        <f>IF(基本情報入力シート!W71="","",基本情報入力シート!W71)</f>
        <v/>
      </c>
      <c r="P49" s="613" t="str">
        <f>IF(基本情報入力シート!X71="","",基本情報入力シート!X71)</f>
        <v/>
      </c>
      <c r="Q49" s="619" t="str">
        <f>IF(基本情報入力シート!Y71="","",基本情報入力シート!Y71)</f>
        <v/>
      </c>
      <c r="R49" s="979"/>
      <c r="S49" s="437" t="str">
        <f>IF(B49="×","",IF(基本情報入力シート!Z71="","",基本情報入力シート!Z71))</f>
        <v/>
      </c>
      <c r="T49" s="620" t="str">
        <f>IF(B49="×","",IF(Q49="","",VLOOKUP(Q49,【参考】数式用!$M$2:$O$34,3,FALSE)))</f>
        <v/>
      </c>
      <c r="U49" s="621" t="s">
        <v>143</v>
      </c>
      <c r="V49" s="980">
        <v>4</v>
      </c>
      <c r="W49" s="622" t="s">
        <v>144</v>
      </c>
      <c r="X49" s="981"/>
      <c r="Y49" s="623" t="s">
        <v>145</v>
      </c>
      <c r="Z49" s="982">
        <v>4</v>
      </c>
      <c r="AA49" s="624" t="s">
        <v>144</v>
      </c>
      <c r="AB49" s="983"/>
      <c r="AC49" s="624" t="s">
        <v>146</v>
      </c>
      <c r="AD49" s="625" t="s">
        <v>147</v>
      </c>
      <c r="AE49" s="984" t="str">
        <f t="shared" si="0"/>
        <v/>
      </c>
      <c r="AF49" s="626" t="s">
        <v>148</v>
      </c>
      <c r="AG49" s="627" t="str">
        <f t="shared" si="1"/>
        <v/>
      </c>
      <c r="AH49" s="985"/>
      <c r="AI49" s="987"/>
      <c r="AJ49" s="985"/>
      <c r="AK49" s="987"/>
    </row>
    <row r="50" spans="1:37" ht="36.75" customHeight="1">
      <c r="A50" s="613">
        <f t="shared" si="2"/>
        <v>38</v>
      </c>
      <c r="B50" s="978"/>
      <c r="C50" s="614" t="str">
        <f>IF(基本情報入力シート!C72="","",基本情報入力シート!C72)</f>
        <v/>
      </c>
      <c r="D50" s="615" t="str">
        <f>IF(基本情報入力シート!D72="","",基本情報入力シート!D72)</f>
        <v/>
      </c>
      <c r="E50" s="616" t="str">
        <f>IF(基本情報入力シート!E72="","",基本情報入力シート!E72)</f>
        <v/>
      </c>
      <c r="F50" s="616" t="str">
        <f>IF(基本情報入力シート!F72="","",基本情報入力シート!F72)</f>
        <v/>
      </c>
      <c r="G50" s="616" t="str">
        <f>IF(基本情報入力シート!G72="","",基本情報入力シート!G72)</f>
        <v/>
      </c>
      <c r="H50" s="616" t="str">
        <f>IF(基本情報入力シート!H72="","",基本情報入力シート!H72)</f>
        <v/>
      </c>
      <c r="I50" s="616" t="str">
        <f>IF(基本情報入力シート!I72="","",基本情報入力シート!I72)</f>
        <v/>
      </c>
      <c r="J50" s="616" t="str">
        <f>IF(基本情報入力シート!J72="","",基本情報入力シート!J72)</f>
        <v/>
      </c>
      <c r="K50" s="616" t="str">
        <f>IF(基本情報入力シート!K72="","",基本情報入力シート!K72)</f>
        <v/>
      </c>
      <c r="L50" s="617" t="str">
        <f>IF(基本情報入力シート!L72="","",基本情報入力シート!L72)</f>
        <v/>
      </c>
      <c r="M50" s="618" t="str">
        <f>IF(基本情報入力シート!M72="","",基本情報入力シート!M72)</f>
        <v/>
      </c>
      <c r="N50" s="618" t="str">
        <f>IF(基本情報入力シート!R72="","",基本情報入力シート!R72)</f>
        <v/>
      </c>
      <c r="O50" s="618" t="str">
        <f>IF(基本情報入力シート!W72="","",基本情報入力シート!W72)</f>
        <v/>
      </c>
      <c r="P50" s="613" t="str">
        <f>IF(基本情報入力シート!X72="","",基本情報入力シート!X72)</f>
        <v/>
      </c>
      <c r="Q50" s="619" t="str">
        <f>IF(基本情報入力シート!Y72="","",基本情報入力シート!Y72)</f>
        <v/>
      </c>
      <c r="R50" s="979"/>
      <c r="S50" s="437" t="str">
        <f>IF(B50="×","",IF(基本情報入力シート!Z72="","",基本情報入力シート!Z72))</f>
        <v/>
      </c>
      <c r="T50" s="620" t="str">
        <f>IF(B50="×","",IF(Q50="","",VLOOKUP(Q50,【参考】数式用!$M$2:$O$34,3,FALSE)))</f>
        <v/>
      </c>
      <c r="U50" s="621" t="s">
        <v>143</v>
      </c>
      <c r="V50" s="980">
        <v>4</v>
      </c>
      <c r="W50" s="622" t="s">
        <v>144</v>
      </c>
      <c r="X50" s="981"/>
      <c r="Y50" s="623" t="s">
        <v>145</v>
      </c>
      <c r="Z50" s="982">
        <v>4</v>
      </c>
      <c r="AA50" s="624" t="s">
        <v>144</v>
      </c>
      <c r="AB50" s="983"/>
      <c r="AC50" s="624" t="s">
        <v>146</v>
      </c>
      <c r="AD50" s="625" t="s">
        <v>147</v>
      </c>
      <c r="AE50" s="984" t="str">
        <f t="shared" si="0"/>
        <v/>
      </c>
      <c r="AF50" s="626" t="s">
        <v>148</v>
      </c>
      <c r="AG50" s="627" t="str">
        <f t="shared" si="1"/>
        <v/>
      </c>
      <c r="AH50" s="985"/>
      <c r="AI50" s="987"/>
      <c r="AJ50" s="985"/>
      <c r="AK50" s="987"/>
    </row>
    <row r="51" spans="1:37" ht="36.75" customHeight="1">
      <c r="A51" s="613">
        <f t="shared" si="2"/>
        <v>39</v>
      </c>
      <c r="B51" s="978"/>
      <c r="C51" s="614" t="str">
        <f>IF(基本情報入力シート!C73="","",基本情報入力シート!C73)</f>
        <v/>
      </c>
      <c r="D51" s="615" t="str">
        <f>IF(基本情報入力シート!D73="","",基本情報入力シート!D73)</f>
        <v/>
      </c>
      <c r="E51" s="616" t="str">
        <f>IF(基本情報入力シート!E73="","",基本情報入力シート!E73)</f>
        <v/>
      </c>
      <c r="F51" s="616" t="str">
        <f>IF(基本情報入力シート!F73="","",基本情報入力シート!F73)</f>
        <v/>
      </c>
      <c r="G51" s="616" t="str">
        <f>IF(基本情報入力シート!G73="","",基本情報入力シート!G73)</f>
        <v/>
      </c>
      <c r="H51" s="616" t="str">
        <f>IF(基本情報入力シート!H73="","",基本情報入力シート!H73)</f>
        <v/>
      </c>
      <c r="I51" s="616" t="str">
        <f>IF(基本情報入力シート!I73="","",基本情報入力シート!I73)</f>
        <v/>
      </c>
      <c r="J51" s="616" t="str">
        <f>IF(基本情報入力シート!J73="","",基本情報入力シート!J73)</f>
        <v/>
      </c>
      <c r="K51" s="616" t="str">
        <f>IF(基本情報入力シート!K73="","",基本情報入力シート!K73)</f>
        <v/>
      </c>
      <c r="L51" s="617" t="str">
        <f>IF(基本情報入力シート!L73="","",基本情報入力シート!L73)</f>
        <v/>
      </c>
      <c r="M51" s="618" t="str">
        <f>IF(基本情報入力シート!M73="","",基本情報入力シート!M73)</f>
        <v/>
      </c>
      <c r="N51" s="618" t="str">
        <f>IF(基本情報入力シート!R73="","",基本情報入力シート!R73)</f>
        <v/>
      </c>
      <c r="O51" s="618" t="str">
        <f>IF(基本情報入力シート!W73="","",基本情報入力シート!W73)</f>
        <v/>
      </c>
      <c r="P51" s="613" t="str">
        <f>IF(基本情報入力シート!X73="","",基本情報入力シート!X73)</f>
        <v/>
      </c>
      <c r="Q51" s="619" t="str">
        <f>IF(基本情報入力シート!Y73="","",基本情報入力シート!Y73)</f>
        <v/>
      </c>
      <c r="R51" s="979"/>
      <c r="S51" s="437" t="str">
        <f>IF(B51="×","",IF(基本情報入力シート!Z73="","",基本情報入力シート!Z73))</f>
        <v/>
      </c>
      <c r="T51" s="620" t="str">
        <f>IF(B51="×","",IF(Q51="","",VLOOKUP(Q51,【参考】数式用!$M$2:$O$34,3,FALSE)))</f>
        <v/>
      </c>
      <c r="U51" s="621" t="s">
        <v>143</v>
      </c>
      <c r="V51" s="980">
        <v>4</v>
      </c>
      <c r="W51" s="622" t="s">
        <v>144</v>
      </c>
      <c r="X51" s="981"/>
      <c r="Y51" s="623" t="s">
        <v>145</v>
      </c>
      <c r="Z51" s="982">
        <v>4</v>
      </c>
      <c r="AA51" s="624" t="s">
        <v>144</v>
      </c>
      <c r="AB51" s="983"/>
      <c r="AC51" s="624" t="s">
        <v>146</v>
      </c>
      <c r="AD51" s="625" t="s">
        <v>147</v>
      </c>
      <c r="AE51" s="984" t="str">
        <f t="shared" si="0"/>
        <v/>
      </c>
      <c r="AF51" s="626" t="s">
        <v>148</v>
      </c>
      <c r="AG51" s="627" t="str">
        <f t="shared" si="1"/>
        <v/>
      </c>
      <c r="AH51" s="985"/>
      <c r="AI51" s="987"/>
      <c r="AJ51" s="985"/>
      <c r="AK51" s="987"/>
    </row>
    <row r="52" spans="1:37" ht="36.75" customHeight="1">
      <c r="A52" s="613">
        <f t="shared" si="2"/>
        <v>40</v>
      </c>
      <c r="B52" s="978"/>
      <c r="C52" s="614" t="str">
        <f>IF(基本情報入力シート!C74="","",基本情報入力シート!C74)</f>
        <v/>
      </c>
      <c r="D52" s="615" t="str">
        <f>IF(基本情報入力シート!D74="","",基本情報入力シート!D74)</f>
        <v/>
      </c>
      <c r="E52" s="616" t="str">
        <f>IF(基本情報入力シート!E74="","",基本情報入力シート!E74)</f>
        <v/>
      </c>
      <c r="F52" s="616" t="str">
        <f>IF(基本情報入力シート!F74="","",基本情報入力シート!F74)</f>
        <v/>
      </c>
      <c r="G52" s="616" t="str">
        <f>IF(基本情報入力シート!G74="","",基本情報入力シート!G74)</f>
        <v/>
      </c>
      <c r="H52" s="616" t="str">
        <f>IF(基本情報入力シート!H74="","",基本情報入力シート!H74)</f>
        <v/>
      </c>
      <c r="I52" s="616" t="str">
        <f>IF(基本情報入力シート!I74="","",基本情報入力シート!I74)</f>
        <v/>
      </c>
      <c r="J52" s="616" t="str">
        <f>IF(基本情報入力シート!J74="","",基本情報入力シート!J74)</f>
        <v/>
      </c>
      <c r="K52" s="616" t="str">
        <f>IF(基本情報入力シート!K74="","",基本情報入力シート!K74)</f>
        <v/>
      </c>
      <c r="L52" s="617" t="str">
        <f>IF(基本情報入力シート!L74="","",基本情報入力シート!L74)</f>
        <v/>
      </c>
      <c r="M52" s="618" t="str">
        <f>IF(基本情報入力シート!M74="","",基本情報入力シート!M74)</f>
        <v/>
      </c>
      <c r="N52" s="618" t="str">
        <f>IF(基本情報入力シート!R74="","",基本情報入力シート!R74)</f>
        <v/>
      </c>
      <c r="O52" s="618" t="str">
        <f>IF(基本情報入力シート!W74="","",基本情報入力シート!W74)</f>
        <v/>
      </c>
      <c r="P52" s="613" t="str">
        <f>IF(基本情報入力シート!X74="","",基本情報入力シート!X74)</f>
        <v/>
      </c>
      <c r="Q52" s="619" t="str">
        <f>IF(基本情報入力シート!Y74="","",基本情報入力シート!Y74)</f>
        <v/>
      </c>
      <c r="R52" s="979"/>
      <c r="S52" s="437" t="str">
        <f>IF(B52="×","",IF(基本情報入力シート!Z74="","",基本情報入力シート!Z74))</f>
        <v/>
      </c>
      <c r="T52" s="620" t="str">
        <f>IF(B52="×","",IF(Q52="","",VLOOKUP(Q52,【参考】数式用!$M$2:$O$34,3,FALSE)))</f>
        <v/>
      </c>
      <c r="U52" s="621" t="s">
        <v>143</v>
      </c>
      <c r="V52" s="980">
        <v>4</v>
      </c>
      <c r="W52" s="622" t="s">
        <v>144</v>
      </c>
      <c r="X52" s="981"/>
      <c r="Y52" s="623" t="s">
        <v>145</v>
      </c>
      <c r="Z52" s="982">
        <v>4</v>
      </c>
      <c r="AA52" s="624" t="s">
        <v>144</v>
      </c>
      <c r="AB52" s="983"/>
      <c r="AC52" s="624" t="s">
        <v>146</v>
      </c>
      <c r="AD52" s="625" t="s">
        <v>147</v>
      </c>
      <c r="AE52" s="984" t="str">
        <f t="shared" si="0"/>
        <v/>
      </c>
      <c r="AF52" s="628" t="s">
        <v>148</v>
      </c>
      <c r="AG52" s="627" t="str">
        <f t="shared" si="1"/>
        <v/>
      </c>
      <c r="AH52" s="985"/>
      <c r="AI52" s="987"/>
      <c r="AJ52" s="985"/>
      <c r="AK52" s="987"/>
    </row>
    <row r="53" spans="1:37" ht="36.75" customHeight="1">
      <c r="A53" s="613">
        <f t="shared" si="2"/>
        <v>41</v>
      </c>
      <c r="B53" s="978"/>
      <c r="C53" s="614" t="str">
        <f>IF(基本情報入力シート!C75="","",基本情報入力シート!C75)</f>
        <v/>
      </c>
      <c r="D53" s="615" t="str">
        <f>IF(基本情報入力シート!D75="","",基本情報入力シート!D75)</f>
        <v/>
      </c>
      <c r="E53" s="616" t="str">
        <f>IF(基本情報入力シート!E75="","",基本情報入力シート!E75)</f>
        <v/>
      </c>
      <c r="F53" s="616" t="str">
        <f>IF(基本情報入力シート!F75="","",基本情報入力シート!F75)</f>
        <v/>
      </c>
      <c r="G53" s="616" t="str">
        <f>IF(基本情報入力シート!G75="","",基本情報入力シート!G75)</f>
        <v/>
      </c>
      <c r="H53" s="616" t="str">
        <f>IF(基本情報入力シート!H75="","",基本情報入力シート!H75)</f>
        <v/>
      </c>
      <c r="I53" s="616" t="str">
        <f>IF(基本情報入力シート!I75="","",基本情報入力シート!I75)</f>
        <v/>
      </c>
      <c r="J53" s="616" t="str">
        <f>IF(基本情報入力シート!J75="","",基本情報入力シート!J75)</f>
        <v/>
      </c>
      <c r="K53" s="616" t="str">
        <f>IF(基本情報入力シート!K75="","",基本情報入力シート!K75)</f>
        <v/>
      </c>
      <c r="L53" s="617" t="str">
        <f>IF(基本情報入力シート!L75="","",基本情報入力シート!L75)</f>
        <v/>
      </c>
      <c r="M53" s="618" t="str">
        <f>IF(基本情報入力シート!M75="","",基本情報入力シート!M75)</f>
        <v/>
      </c>
      <c r="N53" s="618" t="str">
        <f>IF(基本情報入力シート!R75="","",基本情報入力シート!R75)</f>
        <v/>
      </c>
      <c r="O53" s="618" t="str">
        <f>IF(基本情報入力シート!W75="","",基本情報入力シート!W75)</f>
        <v/>
      </c>
      <c r="P53" s="613" t="str">
        <f>IF(基本情報入力シート!X75="","",基本情報入力シート!X75)</f>
        <v/>
      </c>
      <c r="Q53" s="619" t="str">
        <f>IF(基本情報入力シート!Y75="","",基本情報入力シート!Y75)</f>
        <v/>
      </c>
      <c r="R53" s="979"/>
      <c r="S53" s="437" t="str">
        <f>IF(B53="×","",IF(基本情報入力シート!Z75="","",基本情報入力シート!Z75))</f>
        <v/>
      </c>
      <c r="T53" s="620" t="str">
        <f>IF(B53="×","",IF(Q53="","",VLOOKUP(Q53,【参考】数式用!$M$2:$O$34,3,FALSE)))</f>
        <v/>
      </c>
      <c r="U53" s="621" t="s">
        <v>143</v>
      </c>
      <c r="V53" s="980">
        <v>4</v>
      </c>
      <c r="W53" s="622" t="s">
        <v>144</v>
      </c>
      <c r="X53" s="981"/>
      <c r="Y53" s="623" t="s">
        <v>145</v>
      </c>
      <c r="Z53" s="982">
        <v>4</v>
      </c>
      <c r="AA53" s="624" t="s">
        <v>144</v>
      </c>
      <c r="AB53" s="983"/>
      <c r="AC53" s="624" t="s">
        <v>146</v>
      </c>
      <c r="AD53" s="625" t="s">
        <v>147</v>
      </c>
      <c r="AE53" s="984" t="str">
        <f t="shared" si="0"/>
        <v/>
      </c>
      <c r="AF53" s="628" t="s">
        <v>148</v>
      </c>
      <c r="AG53" s="627" t="str">
        <f t="shared" si="1"/>
        <v/>
      </c>
      <c r="AH53" s="985"/>
      <c r="AI53" s="987"/>
      <c r="AJ53" s="985"/>
      <c r="AK53" s="987"/>
    </row>
    <row r="54" spans="1:37" ht="36.75" customHeight="1">
      <c r="A54" s="613">
        <f t="shared" si="2"/>
        <v>42</v>
      </c>
      <c r="B54" s="978"/>
      <c r="C54" s="614" t="str">
        <f>IF(基本情報入力シート!C76="","",基本情報入力シート!C76)</f>
        <v/>
      </c>
      <c r="D54" s="615" t="str">
        <f>IF(基本情報入力シート!D76="","",基本情報入力シート!D76)</f>
        <v/>
      </c>
      <c r="E54" s="616" t="str">
        <f>IF(基本情報入力シート!E76="","",基本情報入力シート!E76)</f>
        <v/>
      </c>
      <c r="F54" s="616" t="str">
        <f>IF(基本情報入力シート!F76="","",基本情報入力シート!F76)</f>
        <v/>
      </c>
      <c r="G54" s="616" t="str">
        <f>IF(基本情報入力シート!G76="","",基本情報入力シート!G76)</f>
        <v/>
      </c>
      <c r="H54" s="616" t="str">
        <f>IF(基本情報入力シート!H76="","",基本情報入力シート!H76)</f>
        <v/>
      </c>
      <c r="I54" s="616" t="str">
        <f>IF(基本情報入力シート!I76="","",基本情報入力シート!I76)</f>
        <v/>
      </c>
      <c r="J54" s="616" t="str">
        <f>IF(基本情報入力シート!J76="","",基本情報入力シート!J76)</f>
        <v/>
      </c>
      <c r="K54" s="616" t="str">
        <f>IF(基本情報入力シート!K76="","",基本情報入力シート!K76)</f>
        <v/>
      </c>
      <c r="L54" s="617" t="str">
        <f>IF(基本情報入力シート!L76="","",基本情報入力シート!L76)</f>
        <v/>
      </c>
      <c r="M54" s="618" t="str">
        <f>IF(基本情報入力シート!M76="","",基本情報入力シート!M76)</f>
        <v/>
      </c>
      <c r="N54" s="618" t="str">
        <f>IF(基本情報入力シート!R76="","",基本情報入力シート!R76)</f>
        <v/>
      </c>
      <c r="O54" s="618" t="str">
        <f>IF(基本情報入力シート!W76="","",基本情報入力シート!W76)</f>
        <v/>
      </c>
      <c r="P54" s="613" t="str">
        <f>IF(基本情報入力シート!X76="","",基本情報入力シート!X76)</f>
        <v/>
      </c>
      <c r="Q54" s="619" t="str">
        <f>IF(基本情報入力シート!Y76="","",基本情報入力シート!Y76)</f>
        <v/>
      </c>
      <c r="R54" s="979"/>
      <c r="S54" s="437" t="str">
        <f>IF(B54="×","",IF(基本情報入力シート!Z76="","",基本情報入力シート!Z76))</f>
        <v/>
      </c>
      <c r="T54" s="620" t="str">
        <f>IF(B54="×","",IF(Q54="","",VLOOKUP(Q54,【参考】数式用!$M$2:$O$34,3,FALSE)))</f>
        <v/>
      </c>
      <c r="U54" s="621" t="s">
        <v>143</v>
      </c>
      <c r="V54" s="980">
        <v>4</v>
      </c>
      <c r="W54" s="622" t="s">
        <v>144</v>
      </c>
      <c r="X54" s="981"/>
      <c r="Y54" s="623" t="s">
        <v>145</v>
      </c>
      <c r="Z54" s="982">
        <v>4</v>
      </c>
      <c r="AA54" s="624" t="s">
        <v>144</v>
      </c>
      <c r="AB54" s="983"/>
      <c r="AC54" s="624" t="s">
        <v>146</v>
      </c>
      <c r="AD54" s="625" t="s">
        <v>147</v>
      </c>
      <c r="AE54" s="984" t="str">
        <f t="shared" si="0"/>
        <v/>
      </c>
      <c r="AF54" s="628" t="s">
        <v>148</v>
      </c>
      <c r="AG54" s="627" t="str">
        <f t="shared" si="1"/>
        <v/>
      </c>
      <c r="AH54" s="985"/>
      <c r="AI54" s="987"/>
      <c r="AJ54" s="985"/>
      <c r="AK54" s="987"/>
    </row>
    <row r="55" spans="1:37" ht="36.75" customHeight="1">
      <c r="A55" s="613">
        <f t="shared" si="2"/>
        <v>43</v>
      </c>
      <c r="B55" s="978"/>
      <c r="C55" s="614" t="str">
        <f>IF(基本情報入力シート!C77="","",基本情報入力シート!C77)</f>
        <v/>
      </c>
      <c r="D55" s="615" t="str">
        <f>IF(基本情報入力シート!D77="","",基本情報入力シート!D77)</f>
        <v/>
      </c>
      <c r="E55" s="616" t="str">
        <f>IF(基本情報入力シート!E77="","",基本情報入力シート!E77)</f>
        <v/>
      </c>
      <c r="F55" s="616" t="str">
        <f>IF(基本情報入力シート!F77="","",基本情報入力シート!F77)</f>
        <v/>
      </c>
      <c r="G55" s="616" t="str">
        <f>IF(基本情報入力シート!G77="","",基本情報入力シート!G77)</f>
        <v/>
      </c>
      <c r="H55" s="616" t="str">
        <f>IF(基本情報入力シート!H77="","",基本情報入力シート!H77)</f>
        <v/>
      </c>
      <c r="I55" s="616" t="str">
        <f>IF(基本情報入力シート!I77="","",基本情報入力シート!I77)</f>
        <v/>
      </c>
      <c r="J55" s="616" t="str">
        <f>IF(基本情報入力シート!J77="","",基本情報入力シート!J77)</f>
        <v/>
      </c>
      <c r="K55" s="616" t="str">
        <f>IF(基本情報入力シート!K77="","",基本情報入力シート!K77)</f>
        <v/>
      </c>
      <c r="L55" s="617" t="str">
        <f>IF(基本情報入力シート!L77="","",基本情報入力シート!L77)</f>
        <v/>
      </c>
      <c r="M55" s="618" t="str">
        <f>IF(基本情報入力シート!M77="","",基本情報入力シート!M77)</f>
        <v/>
      </c>
      <c r="N55" s="618" t="str">
        <f>IF(基本情報入力シート!R77="","",基本情報入力シート!R77)</f>
        <v/>
      </c>
      <c r="O55" s="618" t="str">
        <f>IF(基本情報入力シート!W77="","",基本情報入力シート!W77)</f>
        <v/>
      </c>
      <c r="P55" s="613" t="str">
        <f>IF(基本情報入力シート!X77="","",基本情報入力シート!X77)</f>
        <v/>
      </c>
      <c r="Q55" s="619" t="str">
        <f>IF(基本情報入力シート!Y77="","",基本情報入力シート!Y77)</f>
        <v/>
      </c>
      <c r="R55" s="979"/>
      <c r="S55" s="437" t="str">
        <f>IF(B55="×","",IF(基本情報入力シート!Z77="","",基本情報入力シート!Z77))</f>
        <v/>
      </c>
      <c r="T55" s="620" t="str">
        <f>IF(B55="×","",IF(Q55="","",VLOOKUP(Q55,【参考】数式用!$M$2:$O$34,3,FALSE)))</f>
        <v/>
      </c>
      <c r="U55" s="621" t="s">
        <v>143</v>
      </c>
      <c r="V55" s="980">
        <v>4</v>
      </c>
      <c r="W55" s="622" t="s">
        <v>144</v>
      </c>
      <c r="X55" s="981"/>
      <c r="Y55" s="623" t="s">
        <v>145</v>
      </c>
      <c r="Z55" s="982">
        <v>4</v>
      </c>
      <c r="AA55" s="624" t="s">
        <v>144</v>
      </c>
      <c r="AB55" s="983"/>
      <c r="AC55" s="624" t="s">
        <v>146</v>
      </c>
      <c r="AD55" s="625" t="s">
        <v>147</v>
      </c>
      <c r="AE55" s="984" t="str">
        <f t="shared" si="0"/>
        <v/>
      </c>
      <c r="AF55" s="628" t="s">
        <v>148</v>
      </c>
      <c r="AG55" s="627" t="str">
        <f t="shared" si="1"/>
        <v/>
      </c>
      <c r="AH55" s="985"/>
      <c r="AI55" s="987"/>
      <c r="AJ55" s="985"/>
      <c r="AK55" s="987"/>
    </row>
    <row r="56" spans="1:37" ht="36.75" customHeight="1">
      <c r="A56" s="613">
        <f t="shared" si="2"/>
        <v>44</v>
      </c>
      <c r="B56" s="978"/>
      <c r="C56" s="614" t="str">
        <f>IF(基本情報入力シート!C78="","",基本情報入力シート!C78)</f>
        <v/>
      </c>
      <c r="D56" s="615" t="str">
        <f>IF(基本情報入力シート!D78="","",基本情報入力シート!D78)</f>
        <v/>
      </c>
      <c r="E56" s="616" t="str">
        <f>IF(基本情報入力シート!E78="","",基本情報入力シート!E78)</f>
        <v/>
      </c>
      <c r="F56" s="616" t="str">
        <f>IF(基本情報入力シート!F78="","",基本情報入力シート!F78)</f>
        <v/>
      </c>
      <c r="G56" s="616" t="str">
        <f>IF(基本情報入力シート!G78="","",基本情報入力シート!G78)</f>
        <v/>
      </c>
      <c r="H56" s="616" t="str">
        <f>IF(基本情報入力シート!H78="","",基本情報入力シート!H78)</f>
        <v/>
      </c>
      <c r="I56" s="616" t="str">
        <f>IF(基本情報入力シート!I78="","",基本情報入力シート!I78)</f>
        <v/>
      </c>
      <c r="J56" s="616" t="str">
        <f>IF(基本情報入力シート!J78="","",基本情報入力シート!J78)</f>
        <v/>
      </c>
      <c r="K56" s="616" t="str">
        <f>IF(基本情報入力シート!K78="","",基本情報入力シート!K78)</f>
        <v/>
      </c>
      <c r="L56" s="617" t="str">
        <f>IF(基本情報入力シート!L78="","",基本情報入力シート!L78)</f>
        <v/>
      </c>
      <c r="M56" s="618" t="str">
        <f>IF(基本情報入力シート!M78="","",基本情報入力シート!M78)</f>
        <v/>
      </c>
      <c r="N56" s="618" t="str">
        <f>IF(基本情報入力シート!R78="","",基本情報入力シート!R78)</f>
        <v/>
      </c>
      <c r="O56" s="618" t="str">
        <f>IF(基本情報入力シート!W78="","",基本情報入力シート!W78)</f>
        <v/>
      </c>
      <c r="P56" s="613" t="str">
        <f>IF(基本情報入力シート!X78="","",基本情報入力シート!X78)</f>
        <v/>
      </c>
      <c r="Q56" s="619" t="str">
        <f>IF(基本情報入力シート!Y78="","",基本情報入力シート!Y78)</f>
        <v/>
      </c>
      <c r="R56" s="979"/>
      <c r="S56" s="437" t="str">
        <f>IF(B56="×","",IF(基本情報入力シート!Z78="","",基本情報入力シート!Z78))</f>
        <v/>
      </c>
      <c r="T56" s="620" t="str">
        <f>IF(B56="×","",IF(Q56="","",VLOOKUP(Q56,【参考】数式用!$M$2:$O$34,3,FALSE)))</f>
        <v/>
      </c>
      <c r="U56" s="621" t="s">
        <v>143</v>
      </c>
      <c r="V56" s="980">
        <v>4</v>
      </c>
      <c r="W56" s="622" t="s">
        <v>144</v>
      </c>
      <c r="X56" s="981"/>
      <c r="Y56" s="623" t="s">
        <v>145</v>
      </c>
      <c r="Z56" s="982">
        <v>4</v>
      </c>
      <c r="AA56" s="624" t="s">
        <v>144</v>
      </c>
      <c r="AB56" s="983"/>
      <c r="AC56" s="624" t="s">
        <v>146</v>
      </c>
      <c r="AD56" s="625" t="s">
        <v>147</v>
      </c>
      <c r="AE56" s="984" t="str">
        <f t="shared" si="0"/>
        <v/>
      </c>
      <c r="AF56" s="628" t="s">
        <v>148</v>
      </c>
      <c r="AG56" s="627" t="str">
        <f t="shared" si="1"/>
        <v/>
      </c>
      <c r="AH56" s="985"/>
      <c r="AI56" s="987"/>
      <c r="AJ56" s="985"/>
      <c r="AK56" s="987"/>
    </row>
    <row r="57" spans="1:37" ht="36.75" customHeight="1">
      <c r="A57" s="613">
        <f t="shared" si="2"/>
        <v>45</v>
      </c>
      <c r="B57" s="978"/>
      <c r="C57" s="614" t="str">
        <f>IF(基本情報入力シート!C79="","",基本情報入力シート!C79)</f>
        <v/>
      </c>
      <c r="D57" s="615" t="str">
        <f>IF(基本情報入力シート!D79="","",基本情報入力シート!D79)</f>
        <v/>
      </c>
      <c r="E57" s="616" t="str">
        <f>IF(基本情報入力シート!E79="","",基本情報入力シート!E79)</f>
        <v/>
      </c>
      <c r="F57" s="616" t="str">
        <f>IF(基本情報入力シート!F79="","",基本情報入力シート!F79)</f>
        <v/>
      </c>
      <c r="G57" s="616" t="str">
        <f>IF(基本情報入力シート!G79="","",基本情報入力シート!G79)</f>
        <v/>
      </c>
      <c r="H57" s="616" t="str">
        <f>IF(基本情報入力シート!H79="","",基本情報入力シート!H79)</f>
        <v/>
      </c>
      <c r="I57" s="616" t="str">
        <f>IF(基本情報入力シート!I79="","",基本情報入力シート!I79)</f>
        <v/>
      </c>
      <c r="J57" s="616" t="str">
        <f>IF(基本情報入力シート!J79="","",基本情報入力シート!J79)</f>
        <v/>
      </c>
      <c r="K57" s="616" t="str">
        <f>IF(基本情報入力シート!K79="","",基本情報入力シート!K79)</f>
        <v/>
      </c>
      <c r="L57" s="617" t="str">
        <f>IF(基本情報入力シート!L79="","",基本情報入力シート!L79)</f>
        <v/>
      </c>
      <c r="M57" s="618" t="str">
        <f>IF(基本情報入力シート!M79="","",基本情報入力シート!M79)</f>
        <v/>
      </c>
      <c r="N57" s="618" t="str">
        <f>IF(基本情報入力シート!R79="","",基本情報入力シート!R79)</f>
        <v/>
      </c>
      <c r="O57" s="618" t="str">
        <f>IF(基本情報入力シート!W79="","",基本情報入力シート!W79)</f>
        <v/>
      </c>
      <c r="P57" s="613" t="str">
        <f>IF(基本情報入力シート!X79="","",基本情報入力シート!X79)</f>
        <v/>
      </c>
      <c r="Q57" s="619" t="str">
        <f>IF(基本情報入力シート!Y79="","",基本情報入力シート!Y79)</f>
        <v/>
      </c>
      <c r="R57" s="979"/>
      <c r="S57" s="437" t="str">
        <f>IF(B57="×","",IF(基本情報入力シート!Z79="","",基本情報入力シート!Z79))</f>
        <v/>
      </c>
      <c r="T57" s="620" t="str">
        <f>IF(B57="×","",IF(Q57="","",VLOOKUP(Q57,【参考】数式用!$M$2:$O$34,3,FALSE)))</f>
        <v/>
      </c>
      <c r="U57" s="621" t="s">
        <v>143</v>
      </c>
      <c r="V57" s="980">
        <v>4</v>
      </c>
      <c r="W57" s="622" t="s">
        <v>144</v>
      </c>
      <c r="X57" s="981"/>
      <c r="Y57" s="623" t="s">
        <v>145</v>
      </c>
      <c r="Z57" s="982">
        <v>4</v>
      </c>
      <c r="AA57" s="624" t="s">
        <v>144</v>
      </c>
      <c r="AB57" s="983"/>
      <c r="AC57" s="624" t="s">
        <v>146</v>
      </c>
      <c r="AD57" s="625" t="s">
        <v>147</v>
      </c>
      <c r="AE57" s="984" t="str">
        <f t="shared" si="0"/>
        <v/>
      </c>
      <c r="AF57" s="628" t="s">
        <v>148</v>
      </c>
      <c r="AG57" s="627" t="str">
        <f t="shared" si="1"/>
        <v/>
      </c>
      <c r="AH57" s="985"/>
      <c r="AI57" s="987"/>
      <c r="AJ57" s="985"/>
      <c r="AK57" s="987"/>
    </row>
    <row r="58" spans="1:37" ht="36.75" customHeight="1">
      <c r="A58" s="613">
        <f t="shared" si="2"/>
        <v>46</v>
      </c>
      <c r="B58" s="978"/>
      <c r="C58" s="614" t="str">
        <f>IF(基本情報入力シート!C80="","",基本情報入力シート!C80)</f>
        <v/>
      </c>
      <c r="D58" s="615" t="str">
        <f>IF(基本情報入力シート!D80="","",基本情報入力シート!D80)</f>
        <v/>
      </c>
      <c r="E58" s="616" t="str">
        <f>IF(基本情報入力シート!E80="","",基本情報入力シート!E80)</f>
        <v/>
      </c>
      <c r="F58" s="616" t="str">
        <f>IF(基本情報入力シート!F80="","",基本情報入力シート!F80)</f>
        <v/>
      </c>
      <c r="G58" s="616" t="str">
        <f>IF(基本情報入力シート!G80="","",基本情報入力シート!G80)</f>
        <v/>
      </c>
      <c r="H58" s="616" t="str">
        <f>IF(基本情報入力シート!H80="","",基本情報入力シート!H80)</f>
        <v/>
      </c>
      <c r="I58" s="616" t="str">
        <f>IF(基本情報入力シート!I80="","",基本情報入力シート!I80)</f>
        <v/>
      </c>
      <c r="J58" s="616" t="str">
        <f>IF(基本情報入力シート!J80="","",基本情報入力シート!J80)</f>
        <v/>
      </c>
      <c r="K58" s="616" t="str">
        <f>IF(基本情報入力シート!K80="","",基本情報入力シート!K80)</f>
        <v/>
      </c>
      <c r="L58" s="617" t="str">
        <f>IF(基本情報入力シート!L80="","",基本情報入力シート!L80)</f>
        <v/>
      </c>
      <c r="M58" s="618" t="str">
        <f>IF(基本情報入力シート!M80="","",基本情報入力シート!M80)</f>
        <v/>
      </c>
      <c r="N58" s="618" t="str">
        <f>IF(基本情報入力シート!R80="","",基本情報入力シート!R80)</f>
        <v/>
      </c>
      <c r="O58" s="618" t="str">
        <f>IF(基本情報入力シート!W80="","",基本情報入力シート!W80)</f>
        <v/>
      </c>
      <c r="P58" s="613" t="str">
        <f>IF(基本情報入力シート!X80="","",基本情報入力シート!X80)</f>
        <v/>
      </c>
      <c r="Q58" s="619" t="str">
        <f>IF(基本情報入力シート!Y80="","",基本情報入力シート!Y80)</f>
        <v/>
      </c>
      <c r="R58" s="979"/>
      <c r="S58" s="437" t="str">
        <f>IF(B58="×","",IF(基本情報入力シート!Z80="","",基本情報入力シート!Z80))</f>
        <v/>
      </c>
      <c r="T58" s="620" t="str">
        <f>IF(B58="×","",IF(Q58="","",VLOOKUP(Q58,【参考】数式用!$M$2:$O$34,3,FALSE)))</f>
        <v/>
      </c>
      <c r="U58" s="621" t="s">
        <v>143</v>
      </c>
      <c r="V58" s="980">
        <v>4</v>
      </c>
      <c r="W58" s="622" t="s">
        <v>144</v>
      </c>
      <c r="X58" s="981"/>
      <c r="Y58" s="623" t="s">
        <v>145</v>
      </c>
      <c r="Z58" s="982">
        <v>4</v>
      </c>
      <c r="AA58" s="624" t="s">
        <v>144</v>
      </c>
      <c r="AB58" s="983"/>
      <c r="AC58" s="624" t="s">
        <v>146</v>
      </c>
      <c r="AD58" s="625" t="s">
        <v>147</v>
      </c>
      <c r="AE58" s="984" t="str">
        <f t="shared" si="0"/>
        <v/>
      </c>
      <c r="AF58" s="628" t="s">
        <v>148</v>
      </c>
      <c r="AG58" s="627" t="str">
        <f t="shared" si="1"/>
        <v/>
      </c>
      <c r="AH58" s="985"/>
      <c r="AI58" s="987"/>
      <c r="AJ58" s="985"/>
      <c r="AK58" s="987"/>
    </row>
    <row r="59" spans="1:37" ht="36.75" customHeight="1">
      <c r="A59" s="613">
        <f t="shared" si="2"/>
        <v>47</v>
      </c>
      <c r="B59" s="978"/>
      <c r="C59" s="614" t="str">
        <f>IF(基本情報入力シート!C81="","",基本情報入力シート!C81)</f>
        <v/>
      </c>
      <c r="D59" s="615" t="str">
        <f>IF(基本情報入力シート!D81="","",基本情報入力シート!D81)</f>
        <v/>
      </c>
      <c r="E59" s="616" t="str">
        <f>IF(基本情報入力シート!E81="","",基本情報入力シート!E81)</f>
        <v/>
      </c>
      <c r="F59" s="616" t="str">
        <f>IF(基本情報入力シート!F81="","",基本情報入力シート!F81)</f>
        <v/>
      </c>
      <c r="G59" s="616" t="str">
        <f>IF(基本情報入力シート!G81="","",基本情報入力シート!G81)</f>
        <v/>
      </c>
      <c r="H59" s="616" t="str">
        <f>IF(基本情報入力シート!H81="","",基本情報入力シート!H81)</f>
        <v/>
      </c>
      <c r="I59" s="616" t="str">
        <f>IF(基本情報入力シート!I81="","",基本情報入力シート!I81)</f>
        <v/>
      </c>
      <c r="J59" s="616" t="str">
        <f>IF(基本情報入力シート!J81="","",基本情報入力シート!J81)</f>
        <v/>
      </c>
      <c r="K59" s="616" t="str">
        <f>IF(基本情報入力シート!K81="","",基本情報入力シート!K81)</f>
        <v/>
      </c>
      <c r="L59" s="617" t="str">
        <f>IF(基本情報入力シート!L81="","",基本情報入力シート!L81)</f>
        <v/>
      </c>
      <c r="M59" s="618" t="str">
        <f>IF(基本情報入力シート!M81="","",基本情報入力シート!M81)</f>
        <v/>
      </c>
      <c r="N59" s="618" t="str">
        <f>IF(基本情報入力シート!R81="","",基本情報入力シート!R81)</f>
        <v/>
      </c>
      <c r="O59" s="618" t="str">
        <f>IF(基本情報入力シート!W81="","",基本情報入力シート!W81)</f>
        <v/>
      </c>
      <c r="P59" s="613" t="str">
        <f>IF(基本情報入力シート!X81="","",基本情報入力シート!X81)</f>
        <v/>
      </c>
      <c r="Q59" s="619" t="str">
        <f>IF(基本情報入力シート!Y81="","",基本情報入力シート!Y81)</f>
        <v/>
      </c>
      <c r="R59" s="979"/>
      <c r="S59" s="437" t="str">
        <f>IF(B59="×","",IF(基本情報入力シート!Z81="","",基本情報入力シート!Z81))</f>
        <v/>
      </c>
      <c r="T59" s="620" t="str">
        <f>IF(B59="×","",IF(Q59="","",VLOOKUP(Q59,【参考】数式用!$M$2:$O$34,3,FALSE)))</f>
        <v/>
      </c>
      <c r="U59" s="621" t="s">
        <v>143</v>
      </c>
      <c r="V59" s="980">
        <v>4</v>
      </c>
      <c r="W59" s="622" t="s">
        <v>144</v>
      </c>
      <c r="X59" s="981"/>
      <c r="Y59" s="623" t="s">
        <v>145</v>
      </c>
      <c r="Z59" s="982">
        <v>4</v>
      </c>
      <c r="AA59" s="624" t="s">
        <v>144</v>
      </c>
      <c r="AB59" s="983"/>
      <c r="AC59" s="624" t="s">
        <v>146</v>
      </c>
      <c r="AD59" s="625" t="s">
        <v>147</v>
      </c>
      <c r="AE59" s="984" t="str">
        <f t="shared" si="0"/>
        <v/>
      </c>
      <c r="AF59" s="628" t="s">
        <v>148</v>
      </c>
      <c r="AG59" s="627" t="str">
        <f t="shared" si="1"/>
        <v/>
      </c>
      <c r="AH59" s="985"/>
      <c r="AI59" s="987"/>
      <c r="AJ59" s="985"/>
      <c r="AK59" s="987"/>
    </row>
    <row r="60" spans="1:37" ht="36.75" customHeight="1">
      <c r="A60" s="613">
        <f t="shared" si="2"/>
        <v>48</v>
      </c>
      <c r="B60" s="978"/>
      <c r="C60" s="614" t="str">
        <f>IF(基本情報入力シート!C82="","",基本情報入力シート!C82)</f>
        <v/>
      </c>
      <c r="D60" s="615" t="str">
        <f>IF(基本情報入力シート!D82="","",基本情報入力シート!D82)</f>
        <v/>
      </c>
      <c r="E60" s="616" t="str">
        <f>IF(基本情報入力シート!E82="","",基本情報入力シート!E82)</f>
        <v/>
      </c>
      <c r="F60" s="616" t="str">
        <f>IF(基本情報入力シート!F82="","",基本情報入力シート!F82)</f>
        <v/>
      </c>
      <c r="G60" s="616" t="str">
        <f>IF(基本情報入力シート!G82="","",基本情報入力シート!G82)</f>
        <v/>
      </c>
      <c r="H60" s="616" t="str">
        <f>IF(基本情報入力シート!H82="","",基本情報入力シート!H82)</f>
        <v/>
      </c>
      <c r="I60" s="616" t="str">
        <f>IF(基本情報入力シート!I82="","",基本情報入力シート!I82)</f>
        <v/>
      </c>
      <c r="J60" s="616" t="str">
        <f>IF(基本情報入力シート!J82="","",基本情報入力シート!J82)</f>
        <v/>
      </c>
      <c r="K60" s="616" t="str">
        <f>IF(基本情報入力シート!K82="","",基本情報入力シート!K82)</f>
        <v/>
      </c>
      <c r="L60" s="617" t="str">
        <f>IF(基本情報入力シート!L82="","",基本情報入力シート!L82)</f>
        <v/>
      </c>
      <c r="M60" s="618" t="str">
        <f>IF(基本情報入力シート!M82="","",基本情報入力シート!M82)</f>
        <v/>
      </c>
      <c r="N60" s="618" t="str">
        <f>IF(基本情報入力シート!R82="","",基本情報入力シート!R82)</f>
        <v/>
      </c>
      <c r="O60" s="618" t="str">
        <f>IF(基本情報入力シート!W82="","",基本情報入力シート!W82)</f>
        <v/>
      </c>
      <c r="P60" s="613" t="str">
        <f>IF(基本情報入力シート!X82="","",基本情報入力シート!X82)</f>
        <v/>
      </c>
      <c r="Q60" s="619" t="str">
        <f>IF(基本情報入力シート!Y82="","",基本情報入力シート!Y82)</f>
        <v/>
      </c>
      <c r="R60" s="979"/>
      <c r="S60" s="437" t="str">
        <f>IF(B60="×","",IF(基本情報入力シート!Z82="","",基本情報入力シート!Z82))</f>
        <v/>
      </c>
      <c r="T60" s="620" t="str">
        <f>IF(B60="×","",IF(Q60="","",VLOOKUP(Q60,【参考】数式用!$M$2:$O$34,3,FALSE)))</f>
        <v/>
      </c>
      <c r="U60" s="621" t="s">
        <v>143</v>
      </c>
      <c r="V60" s="980">
        <v>4</v>
      </c>
      <c r="W60" s="622" t="s">
        <v>144</v>
      </c>
      <c r="X60" s="981"/>
      <c r="Y60" s="623" t="s">
        <v>145</v>
      </c>
      <c r="Z60" s="982">
        <v>4</v>
      </c>
      <c r="AA60" s="624" t="s">
        <v>144</v>
      </c>
      <c r="AB60" s="983"/>
      <c r="AC60" s="624" t="s">
        <v>146</v>
      </c>
      <c r="AD60" s="625" t="s">
        <v>147</v>
      </c>
      <c r="AE60" s="984" t="str">
        <f t="shared" si="0"/>
        <v/>
      </c>
      <c r="AF60" s="628" t="s">
        <v>148</v>
      </c>
      <c r="AG60" s="627" t="str">
        <f t="shared" si="1"/>
        <v/>
      </c>
      <c r="AH60" s="985"/>
      <c r="AI60" s="987"/>
      <c r="AJ60" s="985"/>
      <c r="AK60" s="987"/>
    </row>
    <row r="61" spans="1:37" ht="36.75" customHeight="1">
      <c r="A61" s="613">
        <f t="shared" si="2"/>
        <v>49</v>
      </c>
      <c r="B61" s="978"/>
      <c r="C61" s="614" t="str">
        <f>IF(基本情報入力シート!C83="","",基本情報入力シート!C83)</f>
        <v/>
      </c>
      <c r="D61" s="615" t="str">
        <f>IF(基本情報入力シート!D83="","",基本情報入力シート!D83)</f>
        <v/>
      </c>
      <c r="E61" s="616" t="str">
        <f>IF(基本情報入力シート!E83="","",基本情報入力シート!E83)</f>
        <v/>
      </c>
      <c r="F61" s="616" t="str">
        <f>IF(基本情報入力シート!F83="","",基本情報入力シート!F83)</f>
        <v/>
      </c>
      <c r="G61" s="616" t="str">
        <f>IF(基本情報入力シート!G83="","",基本情報入力シート!G83)</f>
        <v/>
      </c>
      <c r="H61" s="616" t="str">
        <f>IF(基本情報入力シート!H83="","",基本情報入力シート!H83)</f>
        <v/>
      </c>
      <c r="I61" s="616" t="str">
        <f>IF(基本情報入力シート!I83="","",基本情報入力シート!I83)</f>
        <v/>
      </c>
      <c r="J61" s="616" t="str">
        <f>IF(基本情報入力シート!J83="","",基本情報入力シート!J83)</f>
        <v/>
      </c>
      <c r="K61" s="616" t="str">
        <f>IF(基本情報入力シート!K83="","",基本情報入力シート!K83)</f>
        <v/>
      </c>
      <c r="L61" s="617" t="str">
        <f>IF(基本情報入力シート!L83="","",基本情報入力シート!L83)</f>
        <v/>
      </c>
      <c r="M61" s="618" t="str">
        <f>IF(基本情報入力シート!M83="","",基本情報入力シート!M83)</f>
        <v/>
      </c>
      <c r="N61" s="618" t="str">
        <f>IF(基本情報入力シート!R83="","",基本情報入力シート!R83)</f>
        <v/>
      </c>
      <c r="O61" s="618" t="str">
        <f>IF(基本情報入力シート!W83="","",基本情報入力シート!W83)</f>
        <v/>
      </c>
      <c r="P61" s="613" t="str">
        <f>IF(基本情報入力シート!X83="","",基本情報入力シート!X83)</f>
        <v/>
      </c>
      <c r="Q61" s="619" t="str">
        <f>IF(基本情報入力シート!Y83="","",基本情報入力シート!Y83)</f>
        <v/>
      </c>
      <c r="R61" s="979"/>
      <c r="S61" s="437" t="str">
        <f>IF(B61="×","",IF(基本情報入力シート!Z83="","",基本情報入力シート!Z83))</f>
        <v/>
      </c>
      <c r="T61" s="620" t="str">
        <f>IF(B61="×","",IF(Q61="","",VLOOKUP(Q61,【参考】数式用!$M$2:$O$34,3,FALSE)))</f>
        <v/>
      </c>
      <c r="U61" s="621" t="s">
        <v>143</v>
      </c>
      <c r="V61" s="980">
        <v>4</v>
      </c>
      <c r="W61" s="622" t="s">
        <v>144</v>
      </c>
      <c r="X61" s="981"/>
      <c r="Y61" s="623" t="s">
        <v>145</v>
      </c>
      <c r="Z61" s="982">
        <v>4</v>
      </c>
      <c r="AA61" s="624" t="s">
        <v>144</v>
      </c>
      <c r="AB61" s="983"/>
      <c r="AC61" s="624" t="s">
        <v>146</v>
      </c>
      <c r="AD61" s="625" t="s">
        <v>147</v>
      </c>
      <c r="AE61" s="984" t="str">
        <f t="shared" si="0"/>
        <v/>
      </c>
      <c r="AF61" s="628" t="s">
        <v>148</v>
      </c>
      <c r="AG61" s="627" t="str">
        <f t="shared" si="1"/>
        <v/>
      </c>
      <c r="AH61" s="985"/>
      <c r="AI61" s="987"/>
      <c r="AJ61" s="985"/>
      <c r="AK61" s="987"/>
    </row>
    <row r="62" spans="1:37" ht="36.75" customHeight="1">
      <c r="A62" s="613">
        <f t="shared" si="2"/>
        <v>50</v>
      </c>
      <c r="B62" s="978"/>
      <c r="C62" s="614" t="str">
        <f>IF(基本情報入力シート!C84="","",基本情報入力シート!C84)</f>
        <v/>
      </c>
      <c r="D62" s="615" t="str">
        <f>IF(基本情報入力シート!D84="","",基本情報入力シート!D84)</f>
        <v/>
      </c>
      <c r="E62" s="616" t="str">
        <f>IF(基本情報入力シート!E84="","",基本情報入力シート!E84)</f>
        <v/>
      </c>
      <c r="F62" s="616" t="str">
        <f>IF(基本情報入力シート!F84="","",基本情報入力シート!F84)</f>
        <v/>
      </c>
      <c r="G62" s="616" t="str">
        <f>IF(基本情報入力シート!G84="","",基本情報入力シート!G84)</f>
        <v/>
      </c>
      <c r="H62" s="616" t="str">
        <f>IF(基本情報入力シート!H84="","",基本情報入力シート!H84)</f>
        <v/>
      </c>
      <c r="I62" s="616" t="str">
        <f>IF(基本情報入力シート!I84="","",基本情報入力シート!I84)</f>
        <v/>
      </c>
      <c r="J62" s="616" t="str">
        <f>IF(基本情報入力シート!J84="","",基本情報入力シート!J84)</f>
        <v/>
      </c>
      <c r="K62" s="616" t="str">
        <f>IF(基本情報入力シート!K84="","",基本情報入力シート!K84)</f>
        <v/>
      </c>
      <c r="L62" s="617" t="str">
        <f>IF(基本情報入力シート!L84="","",基本情報入力シート!L84)</f>
        <v/>
      </c>
      <c r="M62" s="618" t="str">
        <f>IF(基本情報入力シート!M84="","",基本情報入力シート!M84)</f>
        <v/>
      </c>
      <c r="N62" s="618" t="str">
        <f>IF(基本情報入力シート!R84="","",基本情報入力シート!R84)</f>
        <v/>
      </c>
      <c r="O62" s="618" t="str">
        <f>IF(基本情報入力シート!W84="","",基本情報入力シート!W84)</f>
        <v/>
      </c>
      <c r="P62" s="613" t="str">
        <f>IF(基本情報入力シート!X84="","",基本情報入力シート!X84)</f>
        <v/>
      </c>
      <c r="Q62" s="619" t="str">
        <f>IF(基本情報入力シート!Y84="","",基本情報入力シート!Y84)</f>
        <v/>
      </c>
      <c r="R62" s="979"/>
      <c r="S62" s="437" t="str">
        <f>IF(B62="×","",IF(基本情報入力シート!Z84="","",基本情報入力シート!Z84))</f>
        <v/>
      </c>
      <c r="T62" s="620" t="str">
        <f>IF(B62="×","",IF(Q62="","",VLOOKUP(Q62,【参考】数式用!$M$2:$O$34,3,FALSE)))</f>
        <v/>
      </c>
      <c r="U62" s="621" t="s">
        <v>143</v>
      </c>
      <c r="V62" s="980">
        <v>4</v>
      </c>
      <c r="W62" s="622" t="s">
        <v>144</v>
      </c>
      <c r="X62" s="981"/>
      <c r="Y62" s="623" t="s">
        <v>145</v>
      </c>
      <c r="Z62" s="982">
        <v>4</v>
      </c>
      <c r="AA62" s="624" t="s">
        <v>144</v>
      </c>
      <c r="AB62" s="983"/>
      <c r="AC62" s="624" t="s">
        <v>146</v>
      </c>
      <c r="AD62" s="625" t="s">
        <v>147</v>
      </c>
      <c r="AE62" s="984" t="str">
        <f t="shared" si="0"/>
        <v/>
      </c>
      <c r="AF62" s="628" t="s">
        <v>148</v>
      </c>
      <c r="AG62" s="627" t="str">
        <f t="shared" si="1"/>
        <v/>
      </c>
      <c r="AH62" s="985"/>
      <c r="AI62" s="987"/>
      <c r="AJ62" s="985"/>
      <c r="AK62" s="987"/>
    </row>
    <row r="63" spans="1:37" ht="36.75" customHeight="1">
      <c r="A63" s="613">
        <f t="shared" si="2"/>
        <v>51</v>
      </c>
      <c r="B63" s="978"/>
      <c r="C63" s="614" t="str">
        <f>IF(基本情報入力シート!C85="","",基本情報入力シート!C85)</f>
        <v/>
      </c>
      <c r="D63" s="615" t="str">
        <f>IF(基本情報入力シート!D85="","",基本情報入力シート!D85)</f>
        <v/>
      </c>
      <c r="E63" s="616" t="str">
        <f>IF(基本情報入力シート!E85="","",基本情報入力シート!E85)</f>
        <v/>
      </c>
      <c r="F63" s="616" t="str">
        <f>IF(基本情報入力シート!F85="","",基本情報入力シート!F85)</f>
        <v/>
      </c>
      <c r="G63" s="616" t="str">
        <f>IF(基本情報入力シート!G85="","",基本情報入力シート!G85)</f>
        <v/>
      </c>
      <c r="H63" s="616" t="str">
        <f>IF(基本情報入力シート!H85="","",基本情報入力シート!H85)</f>
        <v/>
      </c>
      <c r="I63" s="616" t="str">
        <f>IF(基本情報入力シート!I85="","",基本情報入力シート!I85)</f>
        <v/>
      </c>
      <c r="J63" s="616" t="str">
        <f>IF(基本情報入力シート!J85="","",基本情報入力シート!J85)</f>
        <v/>
      </c>
      <c r="K63" s="616" t="str">
        <f>IF(基本情報入力シート!K85="","",基本情報入力シート!K85)</f>
        <v/>
      </c>
      <c r="L63" s="617" t="str">
        <f>IF(基本情報入力シート!L85="","",基本情報入力シート!L85)</f>
        <v/>
      </c>
      <c r="M63" s="618" t="str">
        <f>IF(基本情報入力シート!M85="","",基本情報入力シート!M85)</f>
        <v/>
      </c>
      <c r="N63" s="618" t="str">
        <f>IF(基本情報入力シート!R85="","",基本情報入力シート!R85)</f>
        <v/>
      </c>
      <c r="O63" s="618" t="str">
        <f>IF(基本情報入力シート!W85="","",基本情報入力シート!W85)</f>
        <v/>
      </c>
      <c r="P63" s="613" t="str">
        <f>IF(基本情報入力シート!X85="","",基本情報入力シート!X85)</f>
        <v/>
      </c>
      <c r="Q63" s="619" t="str">
        <f>IF(基本情報入力シート!Y85="","",基本情報入力シート!Y85)</f>
        <v/>
      </c>
      <c r="R63" s="979"/>
      <c r="S63" s="437" t="str">
        <f>IF(B63="×","",IF(基本情報入力シート!Z85="","",基本情報入力シート!Z85))</f>
        <v/>
      </c>
      <c r="T63" s="620" t="str">
        <f>IF(B63="×","",IF(Q63="","",VLOOKUP(Q63,【参考】数式用!$M$2:$O$34,3,FALSE)))</f>
        <v/>
      </c>
      <c r="U63" s="621" t="s">
        <v>143</v>
      </c>
      <c r="V63" s="980">
        <v>4</v>
      </c>
      <c r="W63" s="622" t="s">
        <v>144</v>
      </c>
      <c r="X63" s="981"/>
      <c r="Y63" s="623" t="s">
        <v>145</v>
      </c>
      <c r="Z63" s="982">
        <v>4</v>
      </c>
      <c r="AA63" s="624" t="s">
        <v>144</v>
      </c>
      <c r="AB63" s="983"/>
      <c r="AC63" s="624" t="s">
        <v>146</v>
      </c>
      <c r="AD63" s="625" t="s">
        <v>147</v>
      </c>
      <c r="AE63" s="984" t="str">
        <f t="shared" si="0"/>
        <v/>
      </c>
      <c r="AF63" s="628" t="s">
        <v>148</v>
      </c>
      <c r="AG63" s="627" t="str">
        <f t="shared" si="1"/>
        <v/>
      </c>
      <c r="AH63" s="985"/>
      <c r="AI63" s="987"/>
      <c r="AJ63" s="985"/>
      <c r="AK63" s="987"/>
    </row>
    <row r="64" spans="1:37" ht="36.75" customHeight="1">
      <c r="A64" s="613">
        <f t="shared" si="2"/>
        <v>52</v>
      </c>
      <c r="B64" s="978"/>
      <c r="C64" s="614" t="str">
        <f>IF(基本情報入力シート!C86="","",基本情報入力シート!C86)</f>
        <v/>
      </c>
      <c r="D64" s="615" t="str">
        <f>IF(基本情報入力シート!D86="","",基本情報入力シート!D86)</f>
        <v/>
      </c>
      <c r="E64" s="616" t="str">
        <f>IF(基本情報入力シート!E86="","",基本情報入力シート!E86)</f>
        <v/>
      </c>
      <c r="F64" s="616" t="str">
        <f>IF(基本情報入力シート!F86="","",基本情報入力シート!F86)</f>
        <v/>
      </c>
      <c r="G64" s="616" t="str">
        <f>IF(基本情報入力シート!G86="","",基本情報入力シート!G86)</f>
        <v/>
      </c>
      <c r="H64" s="616" t="str">
        <f>IF(基本情報入力シート!H86="","",基本情報入力シート!H86)</f>
        <v/>
      </c>
      <c r="I64" s="616" t="str">
        <f>IF(基本情報入力シート!I86="","",基本情報入力シート!I86)</f>
        <v/>
      </c>
      <c r="J64" s="616" t="str">
        <f>IF(基本情報入力シート!J86="","",基本情報入力シート!J86)</f>
        <v/>
      </c>
      <c r="K64" s="616" t="str">
        <f>IF(基本情報入力シート!K86="","",基本情報入力シート!K86)</f>
        <v/>
      </c>
      <c r="L64" s="617" t="str">
        <f>IF(基本情報入力シート!L86="","",基本情報入力シート!L86)</f>
        <v/>
      </c>
      <c r="M64" s="618" t="str">
        <f>IF(基本情報入力シート!M86="","",基本情報入力シート!M86)</f>
        <v/>
      </c>
      <c r="N64" s="618" t="str">
        <f>IF(基本情報入力シート!R86="","",基本情報入力シート!R86)</f>
        <v/>
      </c>
      <c r="O64" s="618" t="str">
        <f>IF(基本情報入力シート!W86="","",基本情報入力シート!W86)</f>
        <v/>
      </c>
      <c r="P64" s="613" t="str">
        <f>IF(基本情報入力シート!X86="","",基本情報入力シート!X86)</f>
        <v/>
      </c>
      <c r="Q64" s="619" t="str">
        <f>IF(基本情報入力シート!Y86="","",基本情報入力シート!Y86)</f>
        <v/>
      </c>
      <c r="R64" s="979"/>
      <c r="S64" s="437" t="str">
        <f>IF(B64="×","",IF(基本情報入力シート!Z86="","",基本情報入力シート!Z86))</f>
        <v/>
      </c>
      <c r="T64" s="620" t="str">
        <f>IF(B64="×","",IF(Q64="","",VLOOKUP(Q64,【参考】数式用!$M$2:$O$34,3,FALSE)))</f>
        <v/>
      </c>
      <c r="U64" s="621" t="s">
        <v>143</v>
      </c>
      <c r="V64" s="980">
        <v>4</v>
      </c>
      <c r="W64" s="622" t="s">
        <v>144</v>
      </c>
      <c r="X64" s="981"/>
      <c r="Y64" s="623" t="s">
        <v>145</v>
      </c>
      <c r="Z64" s="982">
        <v>4</v>
      </c>
      <c r="AA64" s="624" t="s">
        <v>144</v>
      </c>
      <c r="AB64" s="983"/>
      <c r="AC64" s="624" t="s">
        <v>146</v>
      </c>
      <c r="AD64" s="625" t="s">
        <v>147</v>
      </c>
      <c r="AE64" s="984" t="str">
        <f t="shared" si="0"/>
        <v/>
      </c>
      <c r="AF64" s="628" t="s">
        <v>148</v>
      </c>
      <c r="AG64" s="627" t="str">
        <f t="shared" si="1"/>
        <v/>
      </c>
      <c r="AH64" s="985"/>
      <c r="AI64" s="987"/>
      <c r="AJ64" s="985"/>
      <c r="AK64" s="987"/>
    </row>
    <row r="65" spans="1:37" ht="36.75" customHeight="1">
      <c r="A65" s="613">
        <f t="shared" si="2"/>
        <v>53</v>
      </c>
      <c r="B65" s="978"/>
      <c r="C65" s="614" t="str">
        <f>IF(基本情報入力シート!C87="","",基本情報入力シート!C87)</f>
        <v/>
      </c>
      <c r="D65" s="615" t="str">
        <f>IF(基本情報入力シート!D87="","",基本情報入力シート!D87)</f>
        <v/>
      </c>
      <c r="E65" s="616" t="str">
        <f>IF(基本情報入力シート!E87="","",基本情報入力シート!E87)</f>
        <v/>
      </c>
      <c r="F65" s="616" t="str">
        <f>IF(基本情報入力シート!F87="","",基本情報入力シート!F87)</f>
        <v/>
      </c>
      <c r="G65" s="616" t="str">
        <f>IF(基本情報入力シート!G87="","",基本情報入力シート!G87)</f>
        <v/>
      </c>
      <c r="H65" s="616" t="str">
        <f>IF(基本情報入力シート!H87="","",基本情報入力シート!H87)</f>
        <v/>
      </c>
      <c r="I65" s="616" t="str">
        <f>IF(基本情報入力シート!I87="","",基本情報入力シート!I87)</f>
        <v/>
      </c>
      <c r="J65" s="616" t="str">
        <f>IF(基本情報入力シート!J87="","",基本情報入力シート!J87)</f>
        <v/>
      </c>
      <c r="K65" s="616" t="str">
        <f>IF(基本情報入力シート!K87="","",基本情報入力シート!K87)</f>
        <v/>
      </c>
      <c r="L65" s="617" t="str">
        <f>IF(基本情報入力シート!L87="","",基本情報入力シート!L87)</f>
        <v/>
      </c>
      <c r="M65" s="618" t="str">
        <f>IF(基本情報入力シート!M87="","",基本情報入力シート!M87)</f>
        <v/>
      </c>
      <c r="N65" s="618" t="str">
        <f>IF(基本情報入力シート!R87="","",基本情報入力シート!R87)</f>
        <v/>
      </c>
      <c r="O65" s="618" t="str">
        <f>IF(基本情報入力シート!W87="","",基本情報入力シート!W87)</f>
        <v/>
      </c>
      <c r="P65" s="613" t="str">
        <f>IF(基本情報入力シート!X87="","",基本情報入力シート!X87)</f>
        <v/>
      </c>
      <c r="Q65" s="619" t="str">
        <f>IF(基本情報入力シート!Y87="","",基本情報入力シート!Y87)</f>
        <v/>
      </c>
      <c r="R65" s="979"/>
      <c r="S65" s="437" t="str">
        <f>IF(B65="×","",IF(基本情報入力シート!Z87="","",基本情報入力シート!Z87))</f>
        <v/>
      </c>
      <c r="T65" s="620" t="str">
        <f>IF(B65="×","",IF(Q65="","",VLOOKUP(Q65,【参考】数式用!$M$2:$O$34,3,FALSE)))</f>
        <v/>
      </c>
      <c r="U65" s="621" t="s">
        <v>143</v>
      </c>
      <c r="V65" s="980">
        <v>4</v>
      </c>
      <c r="W65" s="622" t="s">
        <v>144</v>
      </c>
      <c r="X65" s="981"/>
      <c r="Y65" s="623" t="s">
        <v>145</v>
      </c>
      <c r="Z65" s="982">
        <v>4</v>
      </c>
      <c r="AA65" s="624" t="s">
        <v>144</v>
      </c>
      <c r="AB65" s="983"/>
      <c r="AC65" s="624" t="s">
        <v>146</v>
      </c>
      <c r="AD65" s="625" t="s">
        <v>147</v>
      </c>
      <c r="AE65" s="984" t="str">
        <f t="shared" si="0"/>
        <v/>
      </c>
      <c r="AF65" s="628" t="s">
        <v>148</v>
      </c>
      <c r="AG65" s="627" t="str">
        <f t="shared" si="1"/>
        <v/>
      </c>
      <c r="AH65" s="985"/>
      <c r="AI65" s="987"/>
      <c r="AJ65" s="985"/>
      <c r="AK65" s="987"/>
    </row>
    <row r="66" spans="1:37" ht="36.75" customHeight="1">
      <c r="A66" s="613">
        <f t="shared" si="2"/>
        <v>54</v>
      </c>
      <c r="B66" s="978"/>
      <c r="C66" s="614" t="str">
        <f>IF(基本情報入力シート!C88="","",基本情報入力シート!C88)</f>
        <v/>
      </c>
      <c r="D66" s="615" t="str">
        <f>IF(基本情報入力シート!D88="","",基本情報入力シート!D88)</f>
        <v/>
      </c>
      <c r="E66" s="616" t="str">
        <f>IF(基本情報入力シート!E88="","",基本情報入力シート!E88)</f>
        <v/>
      </c>
      <c r="F66" s="616" t="str">
        <f>IF(基本情報入力シート!F88="","",基本情報入力シート!F88)</f>
        <v/>
      </c>
      <c r="G66" s="616" t="str">
        <f>IF(基本情報入力シート!G88="","",基本情報入力シート!G88)</f>
        <v/>
      </c>
      <c r="H66" s="616" t="str">
        <f>IF(基本情報入力シート!H88="","",基本情報入力シート!H88)</f>
        <v/>
      </c>
      <c r="I66" s="616" t="str">
        <f>IF(基本情報入力シート!I88="","",基本情報入力シート!I88)</f>
        <v/>
      </c>
      <c r="J66" s="616" t="str">
        <f>IF(基本情報入力シート!J88="","",基本情報入力シート!J88)</f>
        <v/>
      </c>
      <c r="K66" s="616" t="str">
        <f>IF(基本情報入力シート!K88="","",基本情報入力シート!K88)</f>
        <v/>
      </c>
      <c r="L66" s="617" t="str">
        <f>IF(基本情報入力シート!L88="","",基本情報入力シート!L88)</f>
        <v/>
      </c>
      <c r="M66" s="618" t="str">
        <f>IF(基本情報入力シート!M88="","",基本情報入力シート!M88)</f>
        <v/>
      </c>
      <c r="N66" s="618" t="str">
        <f>IF(基本情報入力シート!R88="","",基本情報入力シート!R88)</f>
        <v/>
      </c>
      <c r="O66" s="618" t="str">
        <f>IF(基本情報入力シート!W88="","",基本情報入力シート!W88)</f>
        <v/>
      </c>
      <c r="P66" s="613" t="str">
        <f>IF(基本情報入力シート!X88="","",基本情報入力シート!X88)</f>
        <v/>
      </c>
      <c r="Q66" s="619" t="str">
        <f>IF(基本情報入力シート!Y88="","",基本情報入力シート!Y88)</f>
        <v/>
      </c>
      <c r="R66" s="979"/>
      <c r="S66" s="437" t="str">
        <f>IF(B66="×","",IF(基本情報入力シート!Z88="","",基本情報入力シート!Z88))</f>
        <v/>
      </c>
      <c r="T66" s="620" t="str">
        <f>IF(B66="×","",IF(Q66="","",VLOOKUP(Q66,【参考】数式用!$M$2:$O$34,3,FALSE)))</f>
        <v/>
      </c>
      <c r="U66" s="621" t="s">
        <v>143</v>
      </c>
      <c r="V66" s="980">
        <v>4</v>
      </c>
      <c r="W66" s="622" t="s">
        <v>144</v>
      </c>
      <c r="X66" s="981"/>
      <c r="Y66" s="623" t="s">
        <v>145</v>
      </c>
      <c r="Z66" s="982">
        <v>4</v>
      </c>
      <c r="AA66" s="624" t="s">
        <v>144</v>
      </c>
      <c r="AB66" s="983"/>
      <c r="AC66" s="624" t="s">
        <v>146</v>
      </c>
      <c r="AD66" s="625" t="s">
        <v>147</v>
      </c>
      <c r="AE66" s="984" t="str">
        <f t="shared" si="0"/>
        <v/>
      </c>
      <c r="AF66" s="628" t="s">
        <v>148</v>
      </c>
      <c r="AG66" s="627" t="str">
        <f t="shared" si="1"/>
        <v/>
      </c>
      <c r="AH66" s="985"/>
      <c r="AI66" s="987"/>
      <c r="AJ66" s="985"/>
      <c r="AK66" s="987"/>
    </row>
    <row r="67" spans="1:37" ht="36.75" customHeight="1">
      <c r="A67" s="613">
        <f t="shared" si="2"/>
        <v>55</v>
      </c>
      <c r="B67" s="978"/>
      <c r="C67" s="614" t="str">
        <f>IF(基本情報入力シート!C89="","",基本情報入力シート!C89)</f>
        <v/>
      </c>
      <c r="D67" s="615" t="str">
        <f>IF(基本情報入力シート!D89="","",基本情報入力シート!D89)</f>
        <v/>
      </c>
      <c r="E67" s="616" t="str">
        <f>IF(基本情報入力シート!E89="","",基本情報入力シート!E89)</f>
        <v/>
      </c>
      <c r="F67" s="616" t="str">
        <f>IF(基本情報入力シート!F89="","",基本情報入力シート!F89)</f>
        <v/>
      </c>
      <c r="G67" s="616" t="str">
        <f>IF(基本情報入力シート!G89="","",基本情報入力シート!G89)</f>
        <v/>
      </c>
      <c r="H67" s="616" t="str">
        <f>IF(基本情報入力シート!H89="","",基本情報入力シート!H89)</f>
        <v/>
      </c>
      <c r="I67" s="616" t="str">
        <f>IF(基本情報入力シート!I89="","",基本情報入力シート!I89)</f>
        <v/>
      </c>
      <c r="J67" s="616" t="str">
        <f>IF(基本情報入力シート!J89="","",基本情報入力シート!J89)</f>
        <v/>
      </c>
      <c r="K67" s="616" t="str">
        <f>IF(基本情報入力シート!K89="","",基本情報入力シート!K89)</f>
        <v/>
      </c>
      <c r="L67" s="617" t="str">
        <f>IF(基本情報入力シート!L89="","",基本情報入力シート!L89)</f>
        <v/>
      </c>
      <c r="M67" s="618" t="str">
        <f>IF(基本情報入力シート!M89="","",基本情報入力シート!M89)</f>
        <v/>
      </c>
      <c r="N67" s="618" t="str">
        <f>IF(基本情報入力シート!R89="","",基本情報入力シート!R89)</f>
        <v/>
      </c>
      <c r="O67" s="618" t="str">
        <f>IF(基本情報入力シート!W89="","",基本情報入力シート!W89)</f>
        <v/>
      </c>
      <c r="P67" s="613" t="str">
        <f>IF(基本情報入力シート!X89="","",基本情報入力シート!X89)</f>
        <v/>
      </c>
      <c r="Q67" s="619" t="str">
        <f>IF(基本情報入力シート!Y89="","",基本情報入力シート!Y89)</f>
        <v/>
      </c>
      <c r="R67" s="979"/>
      <c r="S67" s="437" t="str">
        <f>IF(B67="×","",IF(基本情報入力シート!Z89="","",基本情報入力シート!Z89))</f>
        <v/>
      </c>
      <c r="T67" s="620" t="str">
        <f>IF(B67="×","",IF(Q67="","",VLOOKUP(Q67,【参考】数式用!$M$2:$O$34,3,FALSE)))</f>
        <v/>
      </c>
      <c r="U67" s="621" t="s">
        <v>143</v>
      </c>
      <c r="V67" s="980">
        <v>4</v>
      </c>
      <c r="W67" s="622" t="s">
        <v>144</v>
      </c>
      <c r="X67" s="981"/>
      <c r="Y67" s="623" t="s">
        <v>145</v>
      </c>
      <c r="Z67" s="982">
        <v>4</v>
      </c>
      <c r="AA67" s="624" t="s">
        <v>144</v>
      </c>
      <c r="AB67" s="983"/>
      <c r="AC67" s="624" t="s">
        <v>146</v>
      </c>
      <c r="AD67" s="625" t="s">
        <v>147</v>
      </c>
      <c r="AE67" s="984" t="str">
        <f t="shared" si="0"/>
        <v/>
      </c>
      <c r="AF67" s="628" t="s">
        <v>148</v>
      </c>
      <c r="AG67" s="627" t="str">
        <f t="shared" si="1"/>
        <v/>
      </c>
      <c r="AH67" s="985"/>
      <c r="AI67" s="987"/>
      <c r="AJ67" s="985"/>
      <c r="AK67" s="987"/>
    </row>
    <row r="68" spans="1:37" ht="36.75" customHeight="1">
      <c r="A68" s="613">
        <f t="shared" si="2"/>
        <v>56</v>
      </c>
      <c r="B68" s="978"/>
      <c r="C68" s="614" t="str">
        <f>IF(基本情報入力シート!C90="","",基本情報入力シート!C90)</f>
        <v/>
      </c>
      <c r="D68" s="615" t="str">
        <f>IF(基本情報入力シート!D90="","",基本情報入力シート!D90)</f>
        <v/>
      </c>
      <c r="E68" s="616" t="str">
        <f>IF(基本情報入力シート!E90="","",基本情報入力シート!E90)</f>
        <v/>
      </c>
      <c r="F68" s="616" t="str">
        <f>IF(基本情報入力シート!F90="","",基本情報入力シート!F90)</f>
        <v/>
      </c>
      <c r="G68" s="616" t="str">
        <f>IF(基本情報入力シート!G90="","",基本情報入力シート!G90)</f>
        <v/>
      </c>
      <c r="H68" s="616" t="str">
        <f>IF(基本情報入力シート!H90="","",基本情報入力シート!H90)</f>
        <v/>
      </c>
      <c r="I68" s="616" t="str">
        <f>IF(基本情報入力シート!I90="","",基本情報入力シート!I90)</f>
        <v/>
      </c>
      <c r="J68" s="616" t="str">
        <f>IF(基本情報入力シート!J90="","",基本情報入力シート!J90)</f>
        <v/>
      </c>
      <c r="K68" s="616" t="str">
        <f>IF(基本情報入力シート!K90="","",基本情報入力シート!K90)</f>
        <v/>
      </c>
      <c r="L68" s="617" t="str">
        <f>IF(基本情報入力シート!L90="","",基本情報入力シート!L90)</f>
        <v/>
      </c>
      <c r="M68" s="618" t="str">
        <f>IF(基本情報入力シート!M90="","",基本情報入力シート!M90)</f>
        <v/>
      </c>
      <c r="N68" s="618" t="str">
        <f>IF(基本情報入力シート!R90="","",基本情報入力シート!R90)</f>
        <v/>
      </c>
      <c r="O68" s="618" t="str">
        <f>IF(基本情報入力シート!W90="","",基本情報入力シート!W90)</f>
        <v/>
      </c>
      <c r="P68" s="613" t="str">
        <f>IF(基本情報入力シート!X90="","",基本情報入力シート!X90)</f>
        <v/>
      </c>
      <c r="Q68" s="619" t="str">
        <f>IF(基本情報入力シート!Y90="","",基本情報入力シート!Y90)</f>
        <v/>
      </c>
      <c r="R68" s="979"/>
      <c r="S68" s="437" t="str">
        <f>IF(B68="×","",IF(基本情報入力シート!Z90="","",基本情報入力シート!Z90))</f>
        <v/>
      </c>
      <c r="T68" s="620" t="str">
        <f>IF(B68="×","",IF(Q68="","",VLOOKUP(Q68,【参考】数式用!$M$2:$O$34,3,FALSE)))</f>
        <v/>
      </c>
      <c r="U68" s="621" t="s">
        <v>143</v>
      </c>
      <c r="V68" s="980">
        <v>4</v>
      </c>
      <c r="W68" s="622" t="s">
        <v>144</v>
      </c>
      <c r="X68" s="981"/>
      <c r="Y68" s="623" t="s">
        <v>145</v>
      </c>
      <c r="Z68" s="982">
        <v>4</v>
      </c>
      <c r="AA68" s="624" t="s">
        <v>144</v>
      </c>
      <c r="AB68" s="983"/>
      <c r="AC68" s="624" t="s">
        <v>146</v>
      </c>
      <c r="AD68" s="625" t="s">
        <v>147</v>
      </c>
      <c r="AE68" s="984" t="str">
        <f t="shared" si="0"/>
        <v/>
      </c>
      <c r="AF68" s="628" t="s">
        <v>148</v>
      </c>
      <c r="AG68" s="627" t="str">
        <f t="shared" si="1"/>
        <v/>
      </c>
      <c r="AH68" s="985"/>
      <c r="AI68" s="987"/>
      <c r="AJ68" s="985"/>
      <c r="AK68" s="987"/>
    </row>
    <row r="69" spans="1:37" ht="36.75" customHeight="1">
      <c r="A69" s="613">
        <f t="shared" si="2"/>
        <v>57</v>
      </c>
      <c r="B69" s="978"/>
      <c r="C69" s="614" t="str">
        <f>IF(基本情報入力シート!C91="","",基本情報入力シート!C91)</f>
        <v/>
      </c>
      <c r="D69" s="615" t="str">
        <f>IF(基本情報入力シート!D91="","",基本情報入力シート!D91)</f>
        <v/>
      </c>
      <c r="E69" s="616" t="str">
        <f>IF(基本情報入力シート!E91="","",基本情報入力シート!E91)</f>
        <v/>
      </c>
      <c r="F69" s="616" t="str">
        <f>IF(基本情報入力シート!F91="","",基本情報入力シート!F91)</f>
        <v/>
      </c>
      <c r="G69" s="616" t="str">
        <f>IF(基本情報入力シート!G91="","",基本情報入力シート!G91)</f>
        <v/>
      </c>
      <c r="H69" s="616" t="str">
        <f>IF(基本情報入力シート!H91="","",基本情報入力シート!H91)</f>
        <v/>
      </c>
      <c r="I69" s="616" t="str">
        <f>IF(基本情報入力シート!I91="","",基本情報入力シート!I91)</f>
        <v/>
      </c>
      <c r="J69" s="616" t="str">
        <f>IF(基本情報入力シート!J91="","",基本情報入力シート!J91)</f>
        <v/>
      </c>
      <c r="K69" s="616" t="str">
        <f>IF(基本情報入力シート!K91="","",基本情報入力シート!K91)</f>
        <v/>
      </c>
      <c r="L69" s="617" t="str">
        <f>IF(基本情報入力シート!L91="","",基本情報入力シート!L91)</f>
        <v/>
      </c>
      <c r="M69" s="618" t="str">
        <f>IF(基本情報入力シート!M91="","",基本情報入力シート!M91)</f>
        <v/>
      </c>
      <c r="N69" s="618" t="str">
        <f>IF(基本情報入力シート!R91="","",基本情報入力シート!R91)</f>
        <v/>
      </c>
      <c r="O69" s="618" t="str">
        <f>IF(基本情報入力シート!W91="","",基本情報入力シート!W91)</f>
        <v/>
      </c>
      <c r="P69" s="613" t="str">
        <f>IF(基本情報入力シート!X91="","",基本情報入力シート!X91)</f>
        <v/>
      </c>
      <c r="Q69" s="619" t="str">
        <f>IF(基本情報入力シート!Y91="","",基本情報入力シート!Y91)</f>
        <v/>
      </c>
      <c r="R69" s="979"/>
      <c r="S69" s="437" t="str">
        <f>IF(B69="×","",IF(基本情報入力シート!Z91="","",基本情報入力シート!Z91))</f>
        <v/>
      </c>
      <c r="T69" s="620" t="str">
        <f>IF(B69="×","",IF(Q69="","",VLOOKUP(Q69,【参考】数式用!$M$2:$O$34,3,FALSE)))</f>
        <v/>
      </c>
      <c r="U69" s="621" t="s">
        <v>143</v>
      </c>
      <c r="V69" s="980">
        <v>4</v>
      </c>
      <c r="W69" s="622" t="s">
        <v>144</v>
      </c>
      <c r="X69" s="981"/>
      <c r="Y69" s="623" t="s">
        <v>145</v>
      </c>
      <c r="Z69" s="982">
        <v>4</v>
      </c>
      <c r="AA69" s="624" t="s">
        <v>144</v>
      </c>
      <c r="AB69" s="983"/>
      <c r="AC69" s="624" t="s">
        <v>146</v>
      </c>
      <c r="AD69" s="625" t="s">
        <v>147</v>
      </c>
      <c r="AE69" s="984" t="str">
        <f t="shared" si="0"/>
        <v/>
      </c>
      <c r="AF69" s="628" t="s">
        <v>148</v>
      </c>
      <c r="AG69" s="627" t="str">
        <f t="shared" si="1"/>
        <v/>
      </c>
      <c r="AH69" s="985"/>
      <c r="AI69" s="987"/>
      <c r="AJ69" s="985"/>
      <c r="AK69" s="987"/>
    </row>
    <row r="70" spans="1:37" ht="36.75" customHeight="1">
      <c r="A70" s="613">
        <f t="shared" si="2"/>
        <v>58</v>
      </c>
      <c r="B70" s="978"/>
      <c r="C70" s="614" t="str">
        <f>IF(基本情報入力シート!C92="","",基本情報入力シート!C92)</f>
        <v/>
      </c>
      <c r="D70" s="615" t="str">
        <f>IF(基本情報入力シート!D92="","",基本情報入力シート!D92)</f>
        <v/>
      </c>
      <c r="E70" s="616" t="str">
        <f>IF(基本情報入力シート!E92="","",基本情報入力シート!E92)</f>
        <v/>
      </c>
      <c r="F70" s="616" t="str">
        <f>IF(基本情報入力シート!F92="","",基本情報入力シート!F92)</f>
        <v/>
      </c>
      <c r="G70" s="616" t="str">
        <f>IF(基本情報入力シート!G92="","",基本情報入力シート!G92)</f>
        <v/>
      </c>
      <c r="H70" s="616" t="str">
        <f>IF(基本情報入力シート!H92="","",基本情報入力シート!H92)</f>
        <v/>
      </c>
      <c r="I70" s="616" t="str">
        <f>IF(基本情報入力シート!I92="","",基本情報入力シート!I92)</f>
        <v/>
      </c>
      <c r="J70" s="616" t="str">
        <f>IF(基本情報入力シート!J92="","",基本情報入力シート!J92)</f>
        <v/>
      </c>
      <c r="K70" s="616" t="str">
        <f>IF(基本情報入力シート!K92="","",基本情報入力シート!K92)</f>
        <v/>
      </c>
      <c r="L70" s="617" t="str">
        <f>IF(基本情報入力シート!L92="","",基本情報入力シート!L92)</f>
        <v/>
      </c>
      <c r="M70" s="618" t="str">
        <f>IF(基本情報入力シート!M92="","",基本情報入力シート!M92)</f>
        <v/>
      </c>
      <c r="N70" s="618" t="str">
        <f>IF(基本情報入力シート!R92="","",基本情報入力シート!R92)</f>
        <v/>
      </c>
      <c r="O70" s="618" t="str">
        <f>IF(基本情報入力シート!W92="","",基本情報入力シート!W92)</f>
        <v/>
      </c>
      <c r="P70" s="613" t="str">
        <f>IF(基本情報入力シート!X92="","",基本情報入力シート!X92)</f>
        <v/>
      </c>
      <c r="Q70" s="619" t="str">
        <f>IF(基本情報入力シート!Y92="","",基本情報入力シート!Y92)</f>
        <v/>
      </c>
      <c r="R70" s="979"/>
      <c r="S70" s="437" t="str">
        <f>IF(B70="×","",IF(基本情報入力シート!Z92="","",基本情報入力シート!Z92))</f>
        <v/>
      </c>
      <c r="T70" s="620" t="str">
        <f>IF(B70="×","",IF(Q70="","",VLOOKUP(Q70,【参考】数式用!$M$2:$O$34,3,FALSE)))</f>
        <v/>
      </c>
      <c r="U70" s="621" t="s">
        <v>143</v>
      </c>
      <c r="V70" s="980">
        <v>4</v>
      </c>
      <c r="W70" s="622" t="s">
        <v>144</v>
      </c>
      <c r="X70" s="981"/>
      <c r="Y70" s="623" t="s">
        <v>145</v>
      </c>
      <c r="Z70" s="982">
        <v>4</v>
      </c>
      <c r="AA70" s="624" t="s">
        <v>144</v>
      </c>
      <c r="AB70" s="983"/>
      <c r="AC70" s="624" t="s">
        <v>146</v>
      </c>
      <c r="AD70" s="625" t="s">
        <v>147</v>
      </c>
      <c r="AE70" s="984" t="str">
        <f t="shared" si="0"/>
        <v/>
      </c>
      <c r="AF70" s="628" t="s">
        <v>148</v>
      </c>
      <c r="AG70" s="627" t="str">
        <f t="shared" si="1"/>
        <v/>
      </c>
      <c r="AH70" s="985"/>
      <c r="AI70" s="987"/>
      <c r="AJ70" s="985"/>
      <c r="AK70" s="987"/>
    </row>
    <row r="71" spans="1:37" ht="36.75" customHeight="1">
      <c r="A71" s="613">
        <f t="shared" si="2"/>
        <v>59</v>
      </c>
      <c r="B71" s="978"/>
      <c r="C71" s="614" t="str">
        <f>IF(基本情報入力シート!C93="","",基本情報入力シート!C93)</f>
        <v/>
      </c>
      <c r="D71" s="615" t="str">
        <f>IF(基本情報入力シート!D93="","",基本情報入力シート!D93)</f>
        <v/>
      </c>
      <c r="E71" s="616" t="str">
        <f>IF(基本情報入力シート!E93="","",基本情報入力シート!E93)</f>
        <v/>
      </c>
      <c r="F71" s="616" t="str">
        <f>IF(基本情報入力シート!F93="","",基本情報入力シート!F93)</f>
        <v/>
      </c>
      <c r="G71" s="616" t="str">
        <f>IF(基本情報入力シート!G93="","",基本情報入力シート!G93)</f>
        <v/>
      </c>
      <c r="H71" s="616" t="str">
        <f>IF(基本情報入力シート!H93="","",基本情報入力シート!H93)</f>
        <v/>
      </c>
      <c r="I71" s="616" t="str">
        <f>IF(基本情報入力シート!I93="","",基本情報入力シート!I93)</f>
        <v/>
      </c>
      <c r="J71" s="616" t="str">
        <f>IF(基本情報入力シート!J93="","",基本情報入力シート!J93)</f>
        <v/>
      </c>
      <c r="K71" s="616" t="str">
        <f>IF(基本情報入力シート!K93="","",基本情報入力シート!K93)</f>
        <v/>
      </c>
      <c r="L71" s="617" t="str">
        <f>IF(基本情報入力シート!L93="","",基本情報入力シート!L93)</f>
        <v/>
      </c>
      <c r="M71" s="618" t="str">
        <f>IF(基本情報入力シート!M93="","",基本情報入力シート!M93)</f>
        <v/>
      </c>
      <c r="N71" s="618" t="str">
        <f>IF(基本情報入力シート!R93="","",基本情報入力シート!R93)</f>
        <v/>
      </c>
      <c r="O71" s="618" t="str">
        <f>IF(基本情報入力シート!W93="","",基本情報入力シート!W93)</f>
        <v/>
      </c>
      <c r="P71" s="613" t="str">
        <f>IF(基本情報入力シート!X93="","",基本情報入力シート!X93)</f>
        <v/>
      </c>
      <c r="Q71" s="619" t="str">
        <f>IF(基本情報入力シート!Y93="","",基本情報入力シート!Y93)</f>
        <v/>
      </c>
      <c r="R71" s="979"/>
      <c r="S71" s="437" t="str">
        <f>IF(B71="×","",IF(基本情報入力シート!Z93="","",基本情報入力シート!Z93))</f>
        <v/>
      </c>
      <c r="T71" s="620" t="str">
        <f>IF(B71="×","",IF(Q71="","",VLOOKUP(Q71,【参考】数式用!$M$2:$O$34,3,FALSE)))</f>
        <v/>
      </c>
      <c r="U71" s="621" t="s">
        <v>143</v>
      </c>
      <c r="V71" s="980">
        <v>4</v>
      </c>
      <c r="W71" s="622" t="s">
        <v>144</v>
      </c>
      <c r="X71" s="981"/>
      <c r="Y71" s="623" t="s">
        <v>145</v>
      </c>
      <c r="Z71" s="982">
        <v>4</v>
      </c>
      <c r="AA71" s="624" t="s">
        <v>144</v>
      </c>
      <c r="AB71" s="983"/>
      <c r="AC71" s="624" t="s">
        <v>146</v>
      </c>
      <c r="AD71" s="625" t="s">
        <v>147</v>
      </c>
      <c r="AE71" s="984" t="str">
        <f t="shared" si="0"/>
        <v/>
      </c>
      <c r="AF71" s="628" t="s">
        <v>148</v>
      </c>
      <c r="AG71" s="627" t="str">
        <f t="shared" si="1"/>
        <v/>
      </c>
      <c r="AH71" s="985"/>
      <c r="AI71" s="987"/>
      <c r="AJ71" s="985"/>
      <c r="AK71" s="987"/>
    </row>
    <row r="72" spans="1:37" ht="36.75" customHeight="1">
      <c r="A72" s="613">
        <f t="shared" si="2"/>
        <v>60</v>
      </c>
      <c r="B72" s="978"/>
      <c r="C72" s="614" t="str">
        <f>IF(基本情報入力シート!C94="","",基本情報入力シート!C94)</f>
        <v/>
      </c>
      <c r="D72" s="615" t="str">
        <f>IF(基本情報入力シート!D94="","",基本情報入力シート!D94)</f>
        <v/>
      </c>
      <c r="E72" s="616" t="str">
        <f>IF(基本情報入力シート!E94="","",基本情報入力シート!E94)</f>
        <v/>
      </c>
      <c r="F72" s="616" t="str">
        <f>IF(基本情報入力シート!F94="","",基本情報入力シート!F94)</f>
        <v/>
      </c>
      <c r="G72" s="616" t="str">
        <f>IF(基本情報入力シート!G94="","",基本情報入力シート!G94)</f>
        <v/>
      </c>
      <c r="H72" s="616" t="str">
        <f>IF(基本情報入力シート!H94="","",基本情報入力シート!H94)</f>
        <v/>
      </c>
      <c r="I72" s="616" t="str">
        <f>IF(基本情報入力シート!I94="","",基本情報入力シート!I94)</f>
        <v/>
      </c>
      <c r="J72" s="616" t="str">
        <f>IF(基本情報入力シート!J94="","",基本情報入力シート!J94)</f>
        <v/>
      </c>
      <c r="K72" s="616" t="str">
        <f>IF(基本情報入力シート!K94="","",基本情報入力シート!K94)</f>
        <v/>
      </c>
      <c r="L72" s="617" t="str">
        <f>IF(基本情報入力シート!L94="","",基本情報入力シート!L94)</f>
        <v/>
      </c>
      <c r="M72" s="618" t="str">
        <f>IF(基本情報入力シート!M94="","",基本情報入力シート!M94)</f>
        <v/>
      </c>
      <c r="N72" s="618" t="str">
        <f>IF(基本情報入力シート!R94="","",基本情報入力シート!R94)</f>
        <v/>
      </c>
      <c r="O72" s="618" t="str">
        <f>IF(基本情報入力シート!W94="","",基本情報入力シート!W94)</f>
        <v/>
      </c>
      <c r="P72" s="613" t="str">
        <f>IF(基本情報入力シート!X94="","",基本情報入力シート!X94)</f>
        <v/>
      </c>
      <c r="Q72" s="619" t="str">
        <f>IF(基本情報入力シート!Y94="","",基本情報入力シート!Y94)</f>
        <v/>
      </c>
      <c r="R72" s="979"/>
      <c r="S72" s="437" t="str">
        <f>IF(B72="×","",IF(基本情報入力シート!Z94="","",基本情報入力シート!Z94))</f>
        <v/>
      </c>
      <c r="T72" s="620" t="str">
        <f>IF(B72="×","",IF(Q72="","",VLOOKUP(Q72,【参考】数式用!$M$2:$O$34,3,FALSE)))</f>
        <v/>
      </c>
      <c r="U72" s="621" t="s">
        <v>143</v>
      </c>
      <c r="V72" s="980">
        <v>4</v>
      </c>
      <c r="W72" s="622" t="s">
        <v>144</v>
      </c>
      <c r="X72" s="981"/>
      <c r="Y72" s="623" t="s">
        <v>145</v>
      </c>
      <c r="Z72" s="982">
        <v>4</v>
      </c>
      <c r="AA72" s="624" t="s">
        <v>144</v>
      </c>
      <c r="AB72" s="983"/>
      <c r="AC72" s="624" t="s">
        <v>146</v>
      </c>
      <c r="AD72" s="625" t="s">
        <v>147</v>
      </c>
      <c r="AE72" s="984" t="str">
        <f t="shared" si="0"/>
        <v/>
      </c>
      <c r="AF72" s="628" t="s">
        <v>148</v>
      </c>
      <c r="AG72" s="627" t="str">
        <f t="shared" si="1"/>
        <v/>
      </c>
      <c r="AH72" s="985"/>
      <c r="AI72" s="987"/>
      <c r="AJ72" s="985"/>
      <c r="AK72" s="987"/>
    </row>
    <row r="73" spans="1:37" ht="36.75" customHeight="1">
      <c r="A73" s="613">
        <f t="shared" si="2"/>
        <v>61</v>
      </c>
      <c r="B73" s="978"/>
      <c r="C73" s="614" t="str">
        <f>IF(基本情報入力シート!C95="","",基本情報入力シート!C95)</f>
        <v/>
      </c>
      <c r="D73" s="615" t="str">
        <f>IF(基本情報入力シート!D95="","",基本情報入力シート!D95)</f>
        <v/>
      </c>
      <c r="E73" s="616" t="str">
        <f>IF(基本情報入力シート!E95="","",基本情報入力シート!E95)</f>
        <v/>
      </c>
      <c r="F73" s="616" t="str">
        <f>IF(基本情報入力シート!F95="","",基本情報入力シート!F95)</f>
        <v/>
      </c>
      <c r="G73" s="616" t="str">
        <f>IF(基本情報入力シート!G95="","",基本情報入力シート!G95)</f>
        <v/>
      </c>
      <c r="H73" s="616" t="str">
        <f>IF(基本情報入力シート!H95="","",基本情報入力シート!H95)</f>
        <v/>
      </c>
      <c r="I73" s="616" t="str">
        <f>IF(基本情報入力シート!I95="","",基本情報入力シート!I95)</f>
        <v/>
      </c>
      <c r="J73" s="616" t="str">
        <f>IF(基本情報入力シート!J95="","",基本情報入力シート!J95)</f>
        <v/>
      </c>
      <c r="K73" s="616" t="str">
        <f>IF(基本情報入力シート!K95="","",基本情報入力シート!K95)</f>
        <v/>
      </c>
      <c r="L73" s="617" t="str">
        <f>IF(基本情報入力シート!L95="","",基本情報入力シート!L95)</f>
        <v/>
      </c>
      <c r="M73" s="618" t="str">
        <f>IF(基本情報入力シート!M95="","",基本情報入力シート!M95)</f>
        <v/>
      </c>
      <c r="N73" s="618" t="str">
        <f>IF(基本情報入力シート!R95="","",基本情報入力シート!R95)</f>
        <v/>
      </c>
      <c r="O73" s="618" t="str">
        <f>IF(基本情報入力シート!W95="","",基本情報入力シート!W95)</f>
        <v/>
      </c>
      <c r="P73" s="613" t="str">
        <f>IF(基本情報入力シート!X95="","",基本情報入力シート!X95)</f>
        <v/>
      </c>
      <c r="Q73" s="619" t="str">
        <f>IF(基本情報入力シート!Y95="","",基本情報入力シート!Y95)</f>
        <v/>
      </c>
      <c r="R73" s="979"/>
      <c r="S73" s="437" t="str">
        <f>IF(B73="×","",IF(基本情報入力シート!Z95="","",基本情報入力シート!Z95))</f>
        <v/>
      </c>
      <c r="T73" s="620" t="str">
        <f>IF(B73="×","",IF(Q73="","",VLOOKUP(Q73,【参考】数式用!$M$2:$O$34,3,FALSE)))</f>
        <v/>
      </c>
      <c r="U73" s="621" t="s">
        <v>143</v>
      </c>
      <c r="V73" s="980">
        <v>4</v>
      </c>
      <c r="W73" s="622" t="s">
        <v>144</v>
      </c>
      <c r="X73" s="981"/>
      <c r="Y73" s="623" t="s">
        <v>145</v>
      </c>
      <c r="Z73" s="982">
        <v>4</v>
      </c>
      <c r="AA73" s="624" t="s">
        <v>144</v>
      </c>
      <c r="AB73" s="983"/>
      <c r="AC73" s="624" t="s">
        <v>146</v>
      </c>
      <c r="AD73" s="625" t="s">
        <v>147</v>
      </c>
      <c r="AE73" s="984" t="str">
        <f t="shared" si="0"/>
        <v/>
      </c>
      <c r="AF73" s="628" t="s">
        <v>148</v>
      </c>
      <c r="AG73" s="627" t="str">
        <f t="shared" si="1"/>
        <v/>
      </c>
      <c r="AH73" s="985"/>
      <c r="AI73" s="987"/>
      <c r="AJ73" s="985"/>
      <c r="AK73" s="987"/>
    </row>
    <row r="74" spans="1:37" ht="36.75" customHeight="1">
      <c r="A74" s="613">
        <f t="shared" si="2"/>
        <v>62</v>
      </c>
      <c r="B74" s="978"/>
      <c r="C74" s="614" t="str">
        <f>IF(基本情報入力シート!C96="","",基本情報入力シート!C96)</f>
        <v/>
      </c>
      <c r="D74" s="615" t="str">
        <f>IF(基本情報入力シート!D96="","",基本情報入力シート!D96)</f>
        <v/>
      </c>
      <c r="E74" s="616" t="str">
        <f>IF(基本情報入力シート!E96="","",基本情報入力シート!E96)</f>
        <v/>
      </c>
      <c r="F74" s="616" t="str">
        <f>IF(基本情報入力シート!F96="","",基本情報入力シート!F96)</f>
        <v/>
      </c>
      <c r="G74" s="616" t="str">
        <f>IF(基本情報入力シート!G96="","",基本情報入力シート!G96)</f>
        <v/>
      </c>
      <c r="H74" s="616" t="str">
        <f>IF(基本情報入力シート!H96="","",基本情報入力シート!H96)</f>
        <v/>
      </c>
      <c r="I74" s="616" t="str">
        <f>IF(基本情報入力シート!I96="","",基本情報入力シート!I96)</f>
        <v/>
      </c>
      <c r="J74" s="616" t="str">
        <f>IF(基本情報入力シート!J96="","",基本情報入力シート!J96)</f>
        <v/>
      </c>
      <c r="K74" s="616" t="str">
        <f>IF(基本情報入力シート!K96="","",基本情報入力シート!K96)</f>
        <v/>
      </c>
      <c r="L74" s="617" t="str">
        <f>IF(基本情報入力シート!L96="","",基本情報入力シート!L96)</f>
        <v/>
      </c>
      <c r="M74" s="618" t="str">
        <f>IF(基本情報入力シート!M96="","",基本情報入力シート!M96)</f>
        <v/>
      </c>
      <c r="N74" s="618" t="str">
        <f>IF(基本情報入力シート!R96="","",基本情報入力シート!R96)</f>
        <v/>
      </c>
      <c r="O74" s="618" t="str">
        <f>IF(基本情報入力シート!W96="","",基本情報入力シート!W96)</f>
        <v/>
      </c>
      <c r="P74" s="613" t="str">
        <f>IF(基本情報入力シート!X96="","",基本情報入力シート!X96)</f>
        <v/>
      </c>
      <c r="Q74" s="619" t="str">
        <f>IF(基本情報入力シート!Y96="","",基本情報入力シート!Y96)</f>
        <v/>
      </c>
      <c r="R74" s="979"/>
      <c r="S74" s="437" t="str">
        <f>IF(B74="×","",IF(基本情報入力シート!Z96="","",基本情報入力シート!Z96))</f>
        <v/>
      </c>
      <c r="T74" s="620" t="str">
        <f>IF(B74="×","",IF(Q74="","",VLOOKUP(Q74,【参考】数式用!$M$2:$O$34,3,FALSE)))</f>
        <v/>
      </c>
      <c r="U74" s="621" t="s">
        <v>143</v>
      </c>
      <c r="V74" s="980">
        <v>4</v>
      </c>
      <c r="W74" s="622" t="s">
        <v>144</v>
      </c>
      <c r="X74" s="981"/>
      <c r="Y74" s="623" t="s">
        <v>145</v>
      </c>
      <c r="Z74" s="982">
        <v>4</v>
      </c>
      <c r="AA74" s="624" t="s">
        <v>144</v>
      </c>
      <c r="AB74" s="983"/>
      <c r="AC74" s="624" t="s">
        <v>146</v>
      </c>
      <c r="AD74" s="625" t="s">
        <v>147</v>
      </c>
      <c r="AE74" s="984" t="str">
        <f t="shared" si="0"/>
        <v/>
      </c>
      <c r="AF74" s="628" t="s">
        <v>148</v>
      </c>
      <c r="AG74" s="627" t="str">
        <f t="shared" si="1"/>
        <v/>
      </c>
      <c r="AH74" s="985"/>
      <c r="AI74" s="987"/>
      <c r="AJ74" s="985"/>
      <c r="AK74" s="987"/>
    </row>
    <row r="75" spans="1:37" ht="36.75" customHeight="1">
      <c r="A75" s="613">
        <f t="shared" si="2"/>
        <v>63</v>
      </c>
      <c r="B75" s="978"/>
      <c r="C75" s="614" t="str">
        <f>IF(基本情報入力シート!C97="","",基本情報入力シート!C97)</f>
        <v/>
      </c>
      <c r="D75" s="615" t="str">
        <f>IF(基本情報入力シート!D97="","",基本情報入力シート!D97)</f>
        <v/>
      </c>
      <c r="E75" s="616" t="str">
        <f>IF(基本情報入力シート!E97="","",基本情報入力シート!E97)</f>
        <v/>
      </c>
      <c r="F75" s="616" t="str">
        <f>IF(基本情報入力シート!F97="","",基本情報入力シート!F97)</f>
        <v/>
      </c>
      <c r="G75" s="616" t="str">
        <f>IF(基本情報入力シート!G97="","",基本情報入力シート!G97)</f>
        <v/>
      </c>
      <c r="H75" s="616" t="str">
        <f>IF(基本情報入力シート!H97="","",基本情報入力シート!H97)</f>
        <v/>
      </c>
      <c r="I75" s="616" t="str">
        <f>IF(基本情報入力シート!I97="","",基本情報入力シート!I97)</f>
        <v/>
      </c>
      <c r="J75" s="616" t="str">
        <f>IF(基本情報入力シート!J97="","",基本情報入力シート!J97)</f>
        <v/>
      </c>
      <c r="K75" s="616" t="str">
        <f>IF(基本情報入力シート!K97="","",基本情報入力シート!K97)</f>
        <v/>
      </c>
      <c r="L75" s="617" t="str">
        <f>IF(基本情報入力シート!L97="","",基本情報入力シート!L97)</f>
        <v/>
      </c>
      <c r="M75" s="618" t="str">
        <f>IF(基本情報入力シート!M97="","",基本情報入力シート!M97)</f>
        <v/>
      </c>
      <c r="N75" s="618" t="str">
        <f>IF(基本情報入力シート!R97="","",基本情報入力シート!R97)</f>
        <v/>
      </c>
      <c r="O75" s="618" t="str">
        <f>IF(基本情報入力シート!W97="","",基本情報入力シート!W97)</f>
        <v/>
      </c>
      <c r="P75" s="613" t="str">
        <f>IF(基本情報入力シート!X97="","",基本情報入力シート!X97)</f>
        <v/>
      </c>
      <c r="Q75" s="619" t="str">
        <f>IF(基本情報入力シート!Y97="","",基本情報入力シート!Y97)</f>
        <v/>
      </c>
      <c r="R75" s="979"/>
      <c r="S75" s="437" t="str">
        <f>IF(B75="×","",IF(基本情報入力シート!Z97="","",基本情報入力シート!Z97))</f>
        <v/>
      </c>
      <c r="T75" s="620" t="str">
        <f>IF(B75="×","",IF(Q75="","",VLOOKUP(Q75,【参考】数式用!$M$2:$O$34,3,FALSE)))</f>
        <v/>
      </c>
      <c r="U75" s="621" t="s">
        <v>143</v>
      </c>
      <c r="V75" s="980">
        <v>4</v>
      </c>
      <c r="W75" s="622" t="s">
        <v>144</v>
      </c>
      <c r="X75" s="981"/>
      <c r="Y75" s="623" t="s">
        <v>145</v>
      </c>
      <c r="Z75" s="982">
        <v>4</v>
      </c>
      <c r="AA75" s="624" t="s">
        <v>144</v>
      </c>
      <c r="AB75" s="983"/>
      <c r="AC75" s="624" t="s">
        <v>146</v>
      </c>
      <c r="AD75" s="625" t="s">
        <v>147</v>
      </c>
      <c r="AE75" s="984" t="str">
        <f t="shared" si="0"/>
        <v/>
      </c>
      <c r="AF75" s="628" t="s">
        <v>148</v>
      </c>
      <c r="AG75" s="627" t="str">
        <f t="shared" si="1"/>
        <v/>
      </c>
      <c r="AH75" s="985"/>
      <c r="AI75" s="987"/>
      <c r="AJ75" s="985"/>
      <c r="AK75" s="987"/>
    </row>
    <row r="76" spans="1:37" ht="36.75" customHeight="1">
      <c r="A76" s="613">
        <f t="shared" si="2"/>
        <v>64</v>
      </c>
      <c r="B76" s="978"/>
      <c r="C76" s="614" t="str">
        <f>IF(基本情報入力シート!C98="","",基本情報入力シート!C98)</f>
        <v/>
      </c>
      <c r="D76" s="615" t="str">
        <f>IF(基本情報入力シート!D98="","",基本情報入力シート!D98)</f>
        <v/>
      </c>
      <c r="E76" s="616" t="str">
        <f>IF(基本情報入力シート!E98="","",基本情報入力シート!E98)</f>
        <v/>
      </c>
      <c r="F76" s="616" t="str">
        <f>IF(基本情報入力シート!F98="","",基本情報入力シート!F98)</f>
        <v/>
      </c>
      <c r="G76" s="616" t="str">
        <f>IF(基本情報入力シート!G98="","",基本情報入力シート!G98)</f>
        <v/>
      </c>
      <c r="H76" s="616" t="str">
        <f>IF(基本情報入力シート!H98="","",基本情報入力シート!H98)</f>
        <v/>
      </c>
      <c r="I76" s="616" t="str">
        <f>IF(基本情報入力シート!I98="","",基本情報入力シート!I98)</f>
        <v/>
      </c>
      <c r="J76" s="616" t="str">
        <f>IF(基本情報入力シート!J98="","",基本情報入力シート!J98)</f>
        <v/>
      </c>
      <c r="K76" s="616" t="str">
        <f>IF(基本情報入力シート!K98="","",基本情報入力シート!K98)</f>
        <v/>
      </c>
      <c r="L76" s="617" t="str">
        <f>IF(基本情報入力シート!L98="","",基本情報入力シート!L98)</f>
        <v/>
      </c>
      <c r="M76" s="618" t="str">
        <f>IF(基本情報入力シート!M98="","",基本情報入力シート!M98)</f>
        <v/>
      </c>
      <c r="N76" s="618" t="str">
        <f>IF(基本情報入力シート!R98="","",基本情報入力シート!R98)</f>
        <v/>
      </c>
      <c r="O76" s="618" t="str">
        <f>IF(基本情報入力シート!W98="","",基本情報入力シート!W98)</f>
        <v/>
      </c>
      <c r="P76" s="613" t="str">
        <f>IF(基本情報入力シート!X98="","",基本情報入力シート!X98)</f>
        <v/>
      </c>
      <c r="Q76" s="619" t="str">
        <f>IF(基本情報入力シート!Y98="","",基本情報入力シート!Y98)</f>
        <v/>
      </c>
      <c r="R76" s="979"/>
      <c r="S76" s="437" t="str">
        <f>IF(B76="×","",IF(基本情報入力シート!Z98="","",基本情報入力シート!Z98))</f>
        <v/>
      </c>
      <c r="T76" s="620" t="str">
        <f>IF(B76="×","",IF(Q76="","",VLOOKUP(Q76,【参考】数式用!$M$2:$O$34,3,FALSE)))</f>
        <v/>
      </c>
      <c r="U76" s="621" t="s">
        <v>143</v>
      </c>
      <c r="V76" s="980">
        <v>4</v>
      </c>
      <c r="W76" s="622" t="s">
        <v>144</v>
      </c>
      <c r="X76" s="981"/>
      <c r="Y76" s="623" t="s">
        <v>145</v>
      </c>
      <c r="Z76" s="982">
        <v>4</v>
      </c>
      <c r="AA76" s="624" t="s">
        <v>144</v>
      </c>
      <c r="AB76" s="983"/>
      <c r="AC76" s="624" t="s">
        <v>146</v>
      </c>
      <c r="AD76" s="625" t="s">
        <v>147</v>
      </c>
      <c r="AE76" s="984" t="str">
        <f t="shared" si="0"/>
        <v/>
      </c>
      <c r="AF76" s="628" t="s">
        <v>148</v>
      </c>
      <c r="AG76" s="627" t="str">
        <f t="shared" si="1"/>
        <v/>
      </c>
      <c r="AH76" s="985"/>
      <c r="AI76" s="987"/>
      <c r="AJ76" s="985"/>
      <c r="AK76" s="987"/>
    </row>
    <row r="77" spans="1:37" ht="36.75" customHeight="1">
      <c r="A77" s="613">
        <f t="shared" si="2"/>
        <v>65</v>
      </c>
      <c r="B77" s="978"/>
      <c r="C77" s="614" t="str">
        <f>IF(基本情報入力シート!C99="","",基本情報入力シート!C99)</f>
        <v/>
      </c>
      <c r="D77" s="615" t="str">
        <f>IF(基本情報入力シート!D99="","",基本情報入力シート!D99)</f>
        <v/>
      </c>
      <c r="E77" s="616" t="str">
        <f>IF(基本情報入力シート!E99="","",基本情報入力シート!E99)</f>
        <v/>
      </c>
      <c r="F77" s="616" t="str">
        <f>IF(基本情報入力シート!F99="","",基本情報入力シート!F99)</f>
        <v/>
      </c>
      <c r="G77" s="616" t="str">
        <f>IF(基本情報入力シート!G99="","",基本情報入力シート!G99)</f>
        <v/>
      </c>
      <c r="H77" s="616" t="str">
        <f>IF(基本情報入力シート!H99="","",基本情報入力シート!H99)</f>
        <v/>
      </c>
      <c r="I77" s="616" t="str">
        <f>IF(基本情報入力シート!I99="","",基本情報入力シート!I99)</f>
        <v/>
      </c>
      <c r="J77" s="616" t="str">
        <f>IF(基本情報入力シート!J99="","",基本情報入力シート!J99)</f>
        <v/>
      </c>
      <c r="K77" s="616" t="str">
        <f>IF(基本情報入力シート!K99="","",基本情報入力シート!K99)</f>
        <v/>
      </c>
      <c r="L77" s="617" t="str">
        <f>IF(基本情報入力シート!L99="","",基本情報入力シート!L99)</f>
        <v/>
      </c>
      <c r="M77" s="618" t="str">
        <f>IF(基本情報入力シート!M99="","",基本情報入力シート!M99)</f>
        <v/>
      </c>
      <c r="N77" s="618" t="str">
        <f>IF(基本情報入力シート!R99="","",基本情報入力シート!R99)</f>
        <v/>
      </c>
      <c r="O77" s="618" t="str">
        <f>IF(基本情報入力シート!W99="","",基本情報入力シート!W99)</f>
        <v/>
      </c>
      <c r="P77" s="613" t="str">
        <f>IF(基本情報入力シート!X99="","",基本情報入力シート!X99)</f>
        <v/>
      </c>
      <c r="Q77" s="619" t="str">
        <f>IF(基本情報入力シート!Y99="","",基本情報入力シート!Y99)</f>
        <v/>
      </c>
      <c r="R77" s="979"/>
      <c r="S77" s="437" t="str">
        <f>IF(B77="×","",IF(基本情報入力シート!Z99="","",基本情報入力シート!Z99))</f>
        <v/>
      </c>
      <c r="T77" s="620" t="str">
        <f>IF(B77="×","",IF(Q77="","",VLOOKUP(Q77,【参考】数式用!$M$2:$O$34,3,FALSE)))</f>
        <v/>
      </c>
      <c r="U77" s="621" t="s">
        <v>143</v>
      </c>
      <c r="V77" s="980">
        <v>4</v>
      </c>
      <c r="W77" s="622" t="s">
        <v>144</v>
      </c>
      <c r="X77" s="981"/>
      <c r="Y77" s="623" t="s">
        <v>145</v>
      </c>
      <c r="Z77" s="982">
        <v>4</v>
      </c>
      <c r="AA77" s="624" t="s">
        <v>144</v>
      </c>
      <c r="AB77" s="983"/>
      <c r="AC77" s="624" t="s">
        <v>146</v>
      </c>
      <c r="AD77" s="625" t="s">
        <v>147</v>
      </c>
      <c r="AE77" s="984" t="str">
        <f t="shared" si="0"/>
        <v/>
      </c>
      <c r="AF77" s="628" t="s">
        <v>148</v>
      </c>
      <c r="AG77" s="627" t="str">
        <f t="shared" si="1"/>
        <v/>
      </c>
      <c r="AH77" s="985"/>
      <c r="AI77" s="987"/>
      <c r="AJ77" s="985"/>
      <c r="AK77" s="987"/>
    </row>
    <row r="78" spans="1:37" ht="36.75" customHeight="1">
      <c r="A78" s="613">
        <f t="shared" si="2"/>
        <v>66</v>
      </c>
      <c r="B78" s="978"/>
      <c r="C78" s="614" t="str">
        <f>IF(基本情報入力シート!C100="","",基本情報入力シート!C100)</f>
        <v/>
      </c>
      <c r="D78" s="615" t="str">
        <f>IF(基本情報入力シート!D100="","",基本情報入力シート!D100)</f>
        <v/>
      </c>
      <c r="E78" s="616" t="str">
        <f>IF(基本情報入力シート!E100="","",基本情報入力シート!E100)</f>
        <v/>
      </c>
      <c r="F78" s="616" t="str">
        <f>IF(基本情報入力シート!F100="","",基本情報入力シート!F100)</f>
        <v/>
      </c>
      <c r="G78" s="616" t="str">
        <f>IF(基本情報入力シート!G100="","",基本情報入力シート!G100)</f>
        <v/>
      </c>
      <c r="H78" s="616" t="str">
        <f>IF(基本情報入力シート!H100="","",基本情報入力シート!H100)</f>
        <v/>
      </c>
      <c r="I78" s="616" t="str">
        <f>IF(基本情報入力シート!I100="","",基本情報入力シート!I100)</f>
        <v/>
      </c>
      <c r="J78" s="616" t="str">
        <f>IF(基本情報入力シート!J100="","",基本情報入力シート!J100)</f>
        <v/>
      </c>
      <c r="K78" s="616" t="str">
        <f>IF(基本情報入力シート!K100="","",基本情報入力シート!K100)</f>
        <v/>
      </c>
      <c r="L78" s="617" t="str">
        <f>IF(基本情報入力シート!L100="","",基本情報入力シート!L100)</f>
        <v/>
      </c>
      <c r="M78" s="618" t="str">
        <f>IF(基本情報入力シート!M100="","",基本情報入力シート!M100)</f>
        <v/>
      </c>
      <c r="N78" s="618" t="str">
        <f>IF(基本情報入力シート!R100="","",基本情報入力シート!R100)</f>
        <v/>
      </c>
      <c r="O78" s="618" t="str">
        <f>IF(基本情報入力シート!W100="","",基本情報入力シート!W100)</f>
        <v/>
      </c>
      <c r="P78" s="613" t="str">
        <f>IF(基本情報入力シート!X100="","",基本情報入力シート!X100)</f>
        <v/>
      </c>
      <c r="Q78" s="619" t="str">
        <f>IF(基本情報入力シート!Y100="","",基本情報入力シート!Y100)</f>
        <v/>
      </c>
      <c r="R78" s="979"/>
      <c r="S78" s="437" t="str">
        <f>IF(B78="×","",IF(基本情報入力シート!Z100="","",基本情報入力シート!Z100))</f>
        <v/>
      </c>
      <c r="T78" s="620" t="str">
        <f>IF(B78="×","",IF(Q78="","",VLOOKUP(Q78,【参考】数式用!$M$2:$O$34,3,FALSE)))</f>
        <v/>
      </c>
      <c r="U78" s="621" t="s">
        <v>143</v>
      </c>
      <c r="V78" s="980">
        <v>4</v>
      </c>
      <c r="W78" s="622" t="s">
        <v>144</v>
      </c>
      <c r="X78" s="981"/>
      <c r="Y78" s="623" t="s">
        <v>145</v>
      </c>
      <c r="Z78" s="982">
        <v>4</v>
      </c>
      <c r="AA78" s="624" t="s">
        <v>144</v>
      </c>
      <c r="AB78" s="983"/>
      <c r="AC78" s="624" t="s">
        <v>146</v>
      </c>
      <c r="AD78" s="625" t="s">
        <v>147</v>
      </c>
      <c r="AE78" s="984" t="str">
        <f t="shared" ref="AE78:AE112" si="3">IF(AB78="","",AB78-X78+1)</f>
        <v/>
      </c>
      <c r="AF78" s="628" t="s">
        <v>148</v>
      </c>
      <c r="AG78" s="627" t="str">
        <f t="shared" ref="AG78:AG112" si="4">IFERROR(ROUNDDOWN(ROUND(S78*T78,0),0)*AE78,"")</f>
        <v/>
      </c>
      <c r="AH78" s="985"/>
      <c r="AI78" s="987"/>
      <c r="AJ78" s="985"/>
      <c r="AK78" s="987"/>
    </row>
    <row r="79" spans="1:37" ht="36.75" customHeight="1">
      <c r="A79" s="613">
        <f t="shared" ref="A79:A112" si="5">A78+1</f>
        <v>67</v>
      </c>
      <c r="B79" s="978"/>
      <c r="C79" s="614" t="str">
        <f>IF(基本情報入力シート!C101="","",基本情報入力シート!C101)</f>
        <v/>
      </c>
      <c r="D79" s="615" t="str">
        <f>IF(基本情報入力シート!D101="","",基本情報入力シート!D101)</f>
        <v/>
      </c>
      <c r="E79" s="616" t="str">
        <f>IF(基本情報入力シート!E101="","",基本情報入力シート!E101)</f>
        <v/>
      </c>
      <c r="F79" s="616" t="str">
        <f>IF(基本情報入力シート!F101="","",基本情報入力シート!F101)</f>
        <v/>
      </c>
      <c r="G79" s="616" t="str">
        <f>IF(基本情報入力シート!G101="","",基本情報入力シート!G101)</f>
        <v/>
      </c>
      <c r="H79" s="616" t="str">
        <f>IF(基本情報入力シート!H101="","",基本情報入力シート!H101)</f>
        <v/>
      </c>
      <c r="I79" s="616" t="str">
        <f>IF(基本情報入力シート!I101="","",基本情報入力シート!I101)</f>
        <v/>
      </c>
      <c r="J79" s="616" t="str">
        <f>IF(基本情報入力シート!J101="","",基本情報入力シート!J101)</f>
        <v/>
      </c>
      <c r="K79" s="616" t="str">
        <f>IF(基本情報入力シート!K101="","",基本情報入力シート!K101)</f>
        <v/>
      </c>
      <c r="L79" s="617" t="str">
        <f>IF(基本情報入力シート!L101="","",基本情報入力シート!L101)</f>
        <v/>
      </c>
      <c r="M79" s="618" t="str">
        <f>IF(基本情報入力シート!M101="","",基本情報入力シート!M101)</f>
        <v/>
      </c>
      <c r="N79" s="618" t="str">
        <f>IF(基本情報入力シート!R101="","",基本情報入力シート!R101)</f>
        <v/>
      </c>
      <c r="O79" s="618" t="str">
        <f>IF(基本情報入力シート!W101="","",基本情報入力シート!W101)</f>
        <v/>
      </c>
      <c r="P79" s="613" t="str">
        <f>IF(基本情報入力シート!X101="","",基本情報入力シート!X101)</f>
        <v/>
      </c>
      <c r="Q79" s="619" t="str">
        <f>IF(基本情報入力シート!Y101="","",基本情報入力シート!Y101)</f>
        <v/>
      </c>
      <c r="R79" s="979"/>
      <c r="S79" s="437" t="str">
        <f>IF(B79="×","",IF(基本情報入力シート!Z101="","",基本情報入力シート!Z101))</f>
        <v/>
      </c>
      <c r="T79" s="620" t="str">
        <f>IF(B79="×","",IF(Q79="","",VLOOKUP(Q79,【参考】数式用!$M$2:$O$34,3,FALSE)))</f>
        <v/>
      </c>
      <c r="U79" s="621" t="s">
        <v>143</v>
      </c>
      <c r="V79" s="980">
        <v>4</v>
      </c>
      <c r="W79" s="622" t="s">
        <v>144</v>
      </c>
      <c r="X79" s="981"/>
      <c r="Y79" s="623" t="s">
        <v>145</v>
      </c>
      <c r="Z79" s="982">
        <v>4</v>
      </c>
      <c r="AA79" s="624" t="s">
        <v>144</v>
      </c>
      <c r="AB79" s="983"/>
      <c r="AC79" s="624" t="s">
        <v>146</v>
      </c>
      <c r="AD79" s="625" t="s">
        <v>147</v>
      </c>
      <c r="AE79" s="984" t="str">
        <f t="shared" si="3"/>
        <v/>
      </c>
      <c r="AF79" s="628" t="s">
        <v>148</v>
      </c>
      <c r="AG79" s="627" t="str">
        <f t="shared" si="4"/>
        <v/>
      </c>
      <c r="AH79" s="985"/>
      <c r="AI79" s="987"/>
      <c r="AJ79" s="985"/>
      <c r="AK79" s="987"/>
    </row>
    <row r="80" spans="1:37" ht="36.75" customHeight="1">
      <c r="A80" s="613">
        <f t="shared" si="5"/>
        <v>68</v>
      </c>
      <c r="B80" s="978"/>
      <c r="C80" s="614" t="str">
        <f>IF(基本情報入力シート!C102="","",基本情報入力シート!C102)</f>
        <v/>
      </c>
      <c r="D80" s="615" t="str">
        <f>IF(基本情報入力シート!D102="","",基本情報入力シート!D102)</f>
        <v/>
      </c>
      <c r="E80" s="616" t="str">
        <f>IF(基本情報入力シート!E102="","",基本情報入力シート!E102)</f>
        <v/>
      </c>
      <c r="F80" s="616" t="str">
        <f>IF(基本情報入力シート!F102="","",基本情報入力シート!F102)</f>
        <v/>
      </c>
      <c r="G80" s="616" t="str">
        <f>IF(基本情報入力シート!G102="","",基本情報入力シート!G102)</f>
        <v/>
      </c>
      <c r="H80" s="616" t="str">
        <f>IF(基本情報入力シート!H102="","",基本情報入力シート!H102)</f>
        <v/>
      </c>
      <c r="I80" s="616" t="str">
        <f>IF(基本情報入力シート!I102="","",基本情報入力シート!I102)</f>
        <v/>
      </c>
      <c r="J80" s="616" t="str">
        <f>IF(基本情報入力シート!J102="","",基本情報入力シート!J102)</f>
        <v/>
      </c>
      <c r="K80" s="616" t="str">
        <f>IF(基本情報入力シート!K102="","",基本情報入力シート!K102)</f>
        <v/>
      </c>
      <c r="L80" s="617" t="str">
        <f>IF(基本情報入力シート!L102="","",基本情報入力シート!L102)</f>
        <v/>
      </c>
      <c r="M80" s="618" t="str">
        <f>IF(基本情報入力シート!M102="","",基本情報入力シート!M102)</f>
        <v/>
      </c>
      <c r="N80" s="618" t="str">
        <f>IF(基本情報入力シート!R102="","",基本情報入力シート!R102)</f>
        <v/>
      </c>
      <c r="O80" s="618" t="str">
        <f>IF(基本情報入力シート!W102="","",基本情報入力シート!W102)</f>
        <v/>
      </c>
      <c r="P80" s="613" t="str">
        <f>IF(基本情報入力シート!X102="","",基本情報入力シート!X102)</f>
        <v/>
      </c>
      <c r="Q80" s="619" t="str">
        <f>IF(基本情報入力シート!Y102="","",基本情報入力シート!Y102)</f>
        <v/>
      </c>
      <c r="R80" s="979"/>
      <c r="S80" s="437" t="str">
        <f>IF(B80="×","",IF(基本情報入力シート!Z102="","",基本情報入力シート!Z102))</f>
        <v/>
      </c>
      <c r="T80" s="620" t="str">
        <f>IF(B80="×","",IF(Q80="","",VLOOKUP(Q80,【参考】数式用!$M$2:$O$34,3,FALSE)))</f>
        <v/>
      </c>
      <c r="U80" s="621" t="s">
        <v>143</v>
      </c>
      <c r="V80" s="980">
        <v>4</v>
      </c>
      <c r="W80" s="622" t="s">
        <v>144</v>
      </c>
      <c r="X80" s="981"/>
      <c r="Y80" s="623" t="s">
        <v>145</v>
      </c>
      <c r="Z80" s="982">
        <v>4</v>
      </c>
      <c r="AA80" s="624" t="s">
        <v>144</v>
      </c>
      <c r="AB80" s="983"/>
      <c r="AC80" s="624" t="s">
        <v>146</v>
      </c>
      <c r="AD80" s="625" t="s">
        <v>147</v>
      </c>
      <c r="AE80" s="984" t="str">
        <f t="shared" si="3"/>
        <v/>
      </c>
      <c r="AF80" s="628" t="s">
        <v>148</v>
      </c>
      <c r="AG80" s="627" t="str">
        <f t="shared" si="4"/>
        <v/>
      </c>
      <c r="AH80" s="985"/>
      <c r="AI80" s="987"/>
      <c r="AJ80" s="985"/>
      <c r="AK80" s="987"/>
    </row>
    <row r="81" spans="1:37" ht="36.75" customHeight="1">
      <c r="A81" s="613">
        <f t="shared" si="5"/>
        <v>69</v>
      </c>
      <c r="B81" s="978"/>
      <c r="C81" s="614" t="str">
        <f>IF(基本情報入力シート!C103="","",基本情報入力シート!C103)</f>
        <v/>
      </c>
      <c r="D81" s="615" t="str">
        <f>IF(基本情報入力シート!D103="","",基本情報入力シート!D103)</f>
        <v/>
      </c>
      <c r="E81" s="616" t="str">
        <f>IF(基本情報入力シート!E103="","",基本情報入力シート!E103)</f>
        <v/>
      </c>
      <c r="F81" s="616" t="str">
        <f>IF(基本情報入力シート!F103="","",基本情報入力シート!F103)</f>
        <v/>
      </c>
      <c r="G81" s="616" t="str">
        <f>IF(基本情報入力シート!G103="","",基本情報入力シート!G103)</f>
        <v/>
      </c>
      <c r="H81" s="616" t="str">
        <f>IF(基本情報入力シート!H103="","",基本情報入力シート!H103)</f>
        <v/>
      </c>
      <c r="I81" s="616" t="str">
        <f>IF(基本情報入力シート!I103="","",基本情報入力シート!I103)</f>
        <v/>
      </c>
      <c r="J81" s="616" t="str">
        <f>IF(基本情報入力シート!J103="","",基本情報入力シート!J103)</f>
        <v/>
      </c>
      <c r="K81" s="616" t="str">
        <f>IF(基本情報入力シート!K103="","",基本情報入力シート!K103)</f>
        <v/>
      </c>
      <c r="L81" s="617" t="str">
        <f>IF(基本情報入力シート!L103="","",基本情報入力シート!L103)</f>
        <v/>
      </c>
      <c r="M81" s="618" t="str">
        <f>IF(基本情報入力シート!M103="","",基本情報入力シート!M103)</f>
        <v/>
      </c>
      <c r="N81" s="618" t="str">
        <f>IF(基本情報入力シート!R103="","",基本情報入力シート!R103)</f>
        <v/>
      </c>
      <c r="O81" s="618" t="str">
        <f>IF(基本情報入力シート!W103="","",基本情報入力シート!W103)</f>
        <v/>
      </c>
      <c r="P81" s="613" t="str">
        <f>IF(基本情報入力シート!X103="","",基本情報入力シート!X103)</f>
        <v/>
      </c>
      <c r="Q81" s="619" t="str">
        <f>IF(基本情報入力シート!Y103="","",基本情報入力シート!Y103)</f>
        <v/>
      </c>
      <c r="R81" s="979"/>
      <c r="S81" s="437" t="str">
        <f>IF(B81="×","",IF(基本情報入力シート!Z103="","",基本情報入力シート!Z103))</f>
        <v/>
      </c>
      <c r="T81" s="620" t="str">
        <f>IF(B81="×","",IF(Q81="","",VLOOKUP(Q81,【参考】数式用!$M$2:$O$34,3,FALSE)))</f>
        <v/>
      </c>
      <c r="U81" s="621" t="s">
        <v>143</v>
      </c>
      <c r="V81" s="980">
        <v>4</v>
      </c>
      <c r="W81" s="622" t="s">
        <v>144</v>
      </c>
      <c r="X81" s="981"/>
      <c r="Y81" s="623" t="s">
        <v>145</v>
      </c>
      <c r="Z81" s="982">
        <v>4</v>
      </c>
      <c r="AA81" s="624" t="s">
        <v>144</v>
      </c>
      <c r="AB81" s="983"/>
      <c r="AC81" s="624" t="s">
        <v>146</v>
      </c>
      <c r="AD81" s="625" t="s">
        <v>147</v>
      </c>
      <c r="AE81" s="984" t="str">
        <f t="shared" si="3"/>
        <v/>
      </c>
      <c r="AF81" s="628" t="s">
        <v>148</v>
      </c>
      <c r="AG81" s="627" t="str">
        <f t="shared" si="4"/>
        <v/>
      </c>
      <c r="AH81" s="985"/>
      <c r="AI81" s="987"/>
      <c r="AJ81" s="985"/>
      <c r="AK81" s="987"/>
    </row>
    <row r="82" spans="1:37" ht="36.75" customHeight="1">
      <c r="A82" s="613">
        <f t="shared" si="5"/>
        <v>70</v>
      </c>
      <c r="B82" s="978"/>
      <c r="C82" s="614" t="str">
        <f>IF(基本情報入力シート!C104="","",基本情報入力シート!C104)</f>
        <v/>
      </c>
      <c r="D82" s="615" t="str">
        <f>IF(基本情報入力シート!D104="","",基本情報入力シート!D104)</f>
        <v/>
      </c>
      <c r="E82" s="616" t="str">
        <f>IF(基本情報入力シート!E104="","",基本情報入力シート!E104)</f>
        <v/>
      </c>
      <c r="F82" s="616" t="str">
        <f>IF(基本情報入力シート!F104="","",基本情報入力シート!F104)</f>
        <v/>
      </c>
      <c r="G82" s="616" t="str">
        <f>IF(基本情報入力シート!G104="","",基本情報入力シート!G104)</f>
        <v/>
      </c>
      <c r="H82" s="616" t="str">
        <f>IF(基本情報入力シート!H104="","",基本情報入力シート!H104)</f>
        <v/>
      </c>
      <c r="I82" s="616" t="str">
        <f>IF(基本情報入力シート!I104="","",基本情報入力シート!I104)</f>
        <v/>
      </c>
      <c r="J82" s="616" t="str">
        <f>IF(基本情報入力シート!J104="","",基本情報入力シート!J104)</f>
        <v/>
      </c>
      <c r="K82" s="616" t="str">
        <f>IF(基本情報入力シート!K104="","",基本情報入力シート!K104)</f>
        <v/>
      </c>
      <c r="L82" s="617" t="str">
        <f>IF(基本情報入力シート!L104="","",基本情報入力シート!L104)</f>
        <v/>
      </c>
      <c r="M82" s="618" t="str">
        <f>IF(基本情報入力シート!M104="","",基本情報入力シート!M104)</f>
        <v/>
      </c>
      <c r="N82" s="618" t="str">
        <f>IF(基本情報入力シート!R104="","",基本情報入力シート!R104)</f>
        <v/>
      </c>
      <c r="O82" s="618" t="str">
        <f>IF(基本情報入力シート!W104="","",基本情報入力シート!W104)</f>
        <v/>
      </c>
      <c r="P82" s="613" t="str">
        <f>IF(基本情報入力シート!X104="","",基本情報入力シート!X104)</f>
        <v/>
      </c>
      <c r="Q82" s="619" t="str">
        <f>IF(基本情報入力シート!Y104="","",基本情報入力シート!Y104)</f>
        <v/>
      </c>
      <c r="R82" s="979"/>
      <c r="S82" s="437" t="str">
        <f>IF(B82="×","",IF(基本情報入力シート!Z104="","",基本情報入力シート!Z104))</f>
        <v/>
      </c>
      <c r="T82" s="620" t="str">
        <f>IF(B82="×","",IF(Q82="","",VLOOKUP(Q82,【参考】数式用!$M$2:$O$34,3,FALSE)))</f>
        <v/>
      </c>
      <c r="U82" s="621" t="s">
        <v>143</v>
      </c>
      <c r="V82" s="980">
        <v>4</v>
      </c>
      <c r="W82" s="622" t="s">
        <v>144</v>
      </c>
      <c r="X82" s="981"/>
      <c r="Y82" s="623" t="s">
        <v>145</v>
      </c>
      <c r="Z82" s="982">
        <v>4</v>
      </c>
      <c r="AA82" s="624" t="s">
        <v>144</v>
      </c>
      <c r="AB82" s="983"/>
      <c r="AC82" s="624" t="s">
        <v>146</v>
      </c>
      <c r="AD82" s="625" t="s">
        <v>147</v>
      </c>
      <c r="AE82" s="984" t="str">
        <f t="shared" si="3"/>
        <v/>
      </c>
      <c r="AF82" s="628" t="s">
        <v>148</v>
      </c>
      <c r="AG82" s="627" t="str">
        <f t="shared" si="4"/>
        <v/>
      </c>
      <c r="AH82" s="985"/>
      <c r="AI82" s="987"/>
      <c r="AJ82" s="985"/>
      <c r="AK82" s="987"/>
    </row>
    <row r="83" spans="1:37" ht="36.75" customHeight="1">
      <c r="A83" s="613">
        <f t="shared" si="5"/>
        <v>71</v>
      </c>
      <c r="B83" s="978"/>
      <c r="C83" s="614" t="str">
        <f>IF(基本情報入力シート!C105="","",基本情報入力シート!C105)</f>
        <v/>
      </c>
      <c r="D83" s="615" t="str">
        <f>IF(基本情報入力シート!D105="","",基本情報入力シート!D105)</f>
        <v/>
      </c>
      <c r="E83" s="616" t="str">
        <f>IF(基本情報入力シート!E105="","",基本情報入力シート!E105)</f>
        <v/>
      </c>
      <c r="F83" s="616" t="str">
        <f>IF(基本情報入力シート!F105="","",基本情報入力シート!F105)</f>
        <v/>
      </c>
      <c r="G83" s="616" t="str">
        <f>IF(基本情報入力シート!G105="","",基本情報入力シート!G105)</f>
        <v/>
      </c>
      <c r="H83" s="616" t="str">
        <f>IF(基本情報入力シート!H105="","",基本情報入力シート!H105)</f>
        <v/>
      </c>
      <c r="I83" s="616" t="str">
        <f>IF(基本情報入力シート!I105="","",基本情報入力シート!I105)</f>
        <v/>
      </c>
      <c r="J83" s="616" t="str">
        <f>IF(基本情報入力シート!J105="","",基本情報入力シート!J105)</f>
        <v/>
      </c>
      <c r="K83" s="616" t="str">
        <f>IF(基本情報入力シート!K105="","",基本情報入力シート!K105)</f>
        <v/>
      </c>
      <c r="L83" s="617" t="str">
        <f>IF(基本情報入力シート!L105="","",基本情報入力シート!L105)</f>
        <v/>
      </c>
      <c r="M83" s="618" t="str">
        <f>IF(基本情報入力シート!M105="","",基本情報入力シート!M105)</f>
        <v/>
      </c>
      <c r="N83" s="618" t="str">
        <f>IF(基本情報入力シート!R105="","",基本情報入力シート!R105)</f>
        <v/>
      </c>
      <c r="O83" s="618" t="str">
        <f>IF(基本情報入力シート!W105="","",基本情報入力シート!W105)</f>
        <v/>
      </c>
      <c r="P83" s="613" t="str">
        <f>IF(基本情報入力シート!X105="","",基本情報入力シート!X105)</f>
        <v/>
      </c>
      <c r="Q83" s="619" t="str">
        <f>IF(基本情報入力シート!Y105="","",基本情報入力シート!Y105)</f>
        <v/>
      </c>
      <c r="R83" s="979"/>
      <c r="S83" s="437" t="str">
        <f>IF(B83="×","",IF(基本情報入力シート!Z105="","",基本情報入力シート!Z105))</f>
        <v/>
      </c>
      <c r="T83" s="620" t="str">
        <f>IF(B83="×","",IF(Q83="","",VLOOKUP(Q83,【参考】数式用!$M$2:$O$34,3,FALSE)))</f>
        <v/>
      </c>
      <c r="U83" s="621" t="s">
        <v>143</v>
      </c>
      <c r="V83" s="980">
        <v>4</v>
      </c>
      <c r="W83" s="622" t="s">
        <v>144</v>
      </c>
      <c r="X83" s="981"/>
      <c r="Y83" s="623" t="s">
        <v>145</v>
      </c>
      <c r="Z83" s="982">
        <v>4</v>
      </c>
      <c r="AA83" s="624" t="s">
        <v>144</v>
      </c>
      <c r="AB83" s="983"/>
      <c r="AC83" s="624" t="s">
        <v>146</v>
      </c>
      <c r="AD83" s="625" t="s">
        <v>147</v>
      </c>
      <c r="AE83" s="984" t="str">
        <f t="shared" si="3"/>
        <v/>
      </c>
      <c r="AF83" s="628" t="s">
        <v>148</v>
      </c>
      <c r="AG83" s="627" t="str">
        <f t="shared" si="4"/>
        <v/>
      </c>
      <c r="AH83" s="985"/>
      <c r="AI83" s="987"/>
      <c r="AJ83" s="985"/>
      <c r="AK83" s="987"/>
    </row>
    <row r="84" spans="1:37" ht="36.75" customHeight="1">
      <c r="A84" s="613">
        <f t="shared" si="5"/>
        <v>72</v>
      </c>
      <c r="B84" s="978"/>
      <c r="C84" s="614" t="str">
        <f>IF(基本情報入力シート!C106="","",基本情報入力シート!C106)</f>
        <v/>
      </c>
      <c r="D84" s="615" t="str">
        <f>IF(基本情報入力シート!D106="","",基本情報入力シート!D106)</f>
        <v/>
      </c>
      <c r="E84" s="616" t="str">
        <f>IF(基本情報入力シート!E106="","",基本情報入力シート!E106)</f>
        <v/>
      </c>
      <c r="F84" s="616" t="str">
        <f>IF(基本情報入力シート!F106="","",基本情報入力シート!F106)</f>
        <v/>
      </c>
      <c r="G84" s="616" t="str">
        <f>IF(基本情報入力シート!G106="","",基本情報入力シート!G106)</f>
        <v/>
      </c>
      <c r="H84" s="616" t="str">
        <f>IF(基本情報入力シート!H106="","",基本情報入力シート!H106)</f>
        <v/>
      </c>
      <c r="I84" s="616" t="str">
        <f>IF(基本情報入力シート!I106="","",基本情報入力シート!I106)</f>
        <v/>
      </c>
      <c r="J84" s="616" t="str">
        <f>IF(基本情報入力シート!J106="","",基本情報入力シート!J106)</f>
        <v/>
      </c>
      <c r="K84" s="616" t="str">
        <f>IF(基本情報入力シート!K106="","",基本情報入力シート!K106)</f>
        <v/>
      </c>
      <c r="L84" s="617" t="str">
        <f>IF(基本情報入力シート!L106="","",基本情報入力シート!L106)</f>
        <v/>
      </c>
      <c r="M84" s="618" t="str">
        <f>IF(基本情報入力シート!M106="","",基本情報入力シート!M106)</f>
        <v/>
      </c>
      <c r="N84" s="618" t="str">
        <f>IF(基本情報入力シート!R106="","",基本情報入力シート!R106)</f>
        <v/>
      </c>
      <c r="O84" s="618" t="str">
        <f>IF(基本情報入力シート!W106="","",基本情報入力シート!W106)</f>
        <v/>
      </c>
      <c r="P84" s="613" t="str">
        <f>IF(基本情報入力シート!X106="","",基本情報入力シート!X106)</f>
        <v/>
      </c>
      <c r="Q84" s="619" t="str">
        <f>IF(基本情報入力シート!Y106="","",基本情報入力シート!Y106)</f>
        <v/>
      </c>
      <c r="R84" s="979"/>
      <c r="S84" s="437" t="str">
        <f>IF(B84="×","",IF(基本情報入力シート!Z106="","",基本情報入力シート!Z106))</f>
        <v/>
      </c>
      <c r="T84" s="620" t="str">
        <f>IF(B84="×","",IF(Q84="","",VLOOKUP(Q84,【参考】数式用!$M$2:$O$34,3,FALSE)))</f>
        <v/>
      </c>
      <c r="U84" s="621" t="s">
        <v>143</v>
      </c>
      <c r="V84" s="980">
        <v>4</v>
      </c>
      <c r="W84" s="622" t="s">
        <v>144</v>
      </c>
      <c r="X84" s="981"/>
      <c r="Y84" s="623" t="s">
        <v>145</v>
      </c>
      <c r="Z84" s="982">
        <v>4</v>
      </c>
      <c r="AA84" s="624" t="s">
        <v>144</v>
      </c>
      <c r="AB84" s="983"/>
      <c r="AC84" s="624" t="s">
        <v>146</v>
      </c>
      <c r="AD84" s="625" t="s">
        <v>147</v>
      </c>
      <c r="AE84" s="984" t="str">
        <f t="shared" si="3"/>
        <v/>
      </c>
      <c r="AF84" s="628" t="s">
        <v>148</v>
      </c>
      <c r="AG84" s="627" t="str">
        <f t="shared" si="4"/>
        <v/>
      </c>
      <c r="AH84" s="985"/>
      <c r="AI84" s="987"/>
      <c r="AJ84" s="985"/>
      <c r="AK84" s="987"/>
    </row>
    <row r="85" spans="1:37" ht="36.75" customHeight="1">
      <c r="A85" s="613">
        <f t="shared" si="5"/>
        <v>73</v>
      </c>
      <c r="B85" s="978"/>
      <c r="C85" s="614" t="str">
        <f>IF(基本情報入力シート!C107="","",基本情報入力シート!C107)</f>
        <v/>
      </c>
      <c r="D85" s="615" t="str">
        <f>IF(基本情報入力シート!D107="","",基本情報入力シート!D107)</f>
        <v/>
      </c>
      <c r="E85" s="616" t="str">
        <f>IF(基本情報入力シート!E107="","",基本情報入力シート!E107)</f>
        <v/>
      </c>
      <c r="F85" s="616" t="str">
        <f>IF(基本情報入力シート!F107="","",基本情報入力シート!F107)</f>
        <v/>
      </c>
      <c r="G85" s="616" t="str">
        <f>IF(基本情報入力シート!G107="","",基本情報入力シート!G107)</f>
        <v/>
      </c>
      <c r="H85" s="616" t="str">
        <f>IF(基本情報入力シート!H107="","",基本情報入力シート!H107)</f>
        <v/>
      </c>
      <c r="I85" s="616" t="str">
        <f>IF(基本情報入力シート!I107="","",基本情報入力シート!I107)</f>
        <v/>
      </c>
      <c r="J85" s="616" t="str">
        <f>IF(基本情報入力シート!J107="","",基本情報入力シート!J107)</f>
        <v/>
      </c>
      <c r="K85" s="616" t="str">
        <f>IF(基本情報入力シート!K107="","",基本情報入力シート!K107)</f>
        <v/>
      </c>
      <c r="L85" s="617" t="str">
        <f>IF(基本情報入力シート!L107="","",基本情報入力シート!L107)</f>
        <v/>
      </c>
      <c r="M85" s="618" t="str">
        <f>IF(基本情報入力シート!M107="","",基本情報入力シート!M107)</f>
        <v/>
      </c>
      <c r="N85" s="618" t="str">
        <f>IF(基本情報入力シート!R107="","",基本情報入力シート!R107)</f>
        <v/>
      </c>
      <c r="O85" s="618" t="str">
        <f>IF(基本情報入力シート!W107="","",基本情報入力シート!W107)</f>
        <v/>
      </c>
      <c r="P85" s="613" t="str">
        <f>IF(基本情報入力シート!X107="","",基本情報入力シート!X107)</f>
        <v/>
      </c>
      <c r="Q85" s="619" t="str">
        <f>IF(基本情報入力シート!Y107="","",基本情報入力シート!Y107)</f>
        <v/>
      </c>
      <c r="R85" s="979"/>
      <c r="S85" s="437" t="str">
        <f>IF(B85="×","",IF(基本情報入力シート!Z107="","",基本情報入力シート!Z107))</f>
        <v/>
      </c>
      <c r="T85" s="620" t="str">
        <f>IF(B85="×","",IF(Q85="","",VLOOKUP(Q85,【参考】数式用!$M$2:$O$34,3,FALSE)))</f>
        <v/>
      </c>
      <c r="U85" s="621" t="s">
        <v>143</v>
      </c>
      <c r="V85" s="980">
        <v>4</v>
      </c>
      <c r="W85" s="622" t="s">
        <v>144</v>
      </c>
      <c r="X85" s="981"/>
      <c r="Y85" s="623" t="s">
        <v>145</v>
      </c>
      <c r="Z85" s="982">
        <v>4</v>
      </c>
      <c r="AA85" s="624" t="s">
        <v>144</v>
      </c>
      <c r="AB85" s="983"/>
      <c r="AC85" s="624" t="s">
        <v>146</v>
      </c>
      <c r="AD85" s="625" t="s">
        <v>147</v>
      </c>
      <c r="AE85" s="984" t="str">
        <f t="shared" si="3"/>
        <v/>
      </c>
      <c r="AF85" s="628" t="s">
        <v>148</v>
      </c>
      <c r="AG85" s="627" t="str">
        <f t="shared" si="4"/>
        <v/>
      </c>
      <c r="AH85" s="985"/>
      <c r="AI85" s="987"/>
      <c r="AJ85" s="985"/>
      <c r="AK85" s="987"/>
    </row>
    <row r="86" spans="1:37" ht="36.75" customHeight="1">
      <c r="A86" s="613">
        <f t="shared" si="5"/>
        <v>74</v>
      </c>
      <c r="B86" s="978"/>
      <c r="C86" s="614" t="str">
        <f>IF(基本情報入力シート!C108="","",基本情報入力シート!C108)</f>
        <v/>
      </c>
      <c r="D86" s="615" t="str">
        <f>IF(基本情報入力シート!D108="","",基本情報入力シート!D108)</f>
        <v/>
      </c>
      <c r="E86" s="616" t="str">
        <f>IF(基本情報入力シート!E108="","",基本情報入力シート!E108)</f>
        <v/>
      </c>
      <c r="F86" s="616" t="str">
        <f>IF(基本情報入力シート!F108="","",基本情報入力シート!F108)</f>
        <v/>
      </c>
      <c r="G86" s="616" t="str">
        <f>IF(基本情報入力シート!G108="","",基本情報入力シート!G108)</f>
        <v/>
      </c>
      <c r="H86" s="616" t="str">
        <f>IF(基本情報入力シート!H108="","",基本情報入力シート!H108)</f>
        <v/>
      </c>
      <c r="I86" s="616" t="str">
        <f>IF(基本情報入力シート!I108="","",基本情報入力シート!I108)</f>
        <v/>
      </c>
      <c r="J86" s="616" t="str">
        <f>IF(基本情報入力シート!J108="","",基本情報入力シート!J108)</f>
        <v/>
      </c>
      <c r="K86" s="616" t="str">
        <f>IF(基本情報入力シート!K108="","",基本情報入力シート!K108)</f>
        <v/>
      </c>
      <c r="L86" s="617" t="str">
        <f>IF(基本情報入力シート!L108="","",基本情報入力シート!L108)</f>
        <v/>
      </c>
      <c r="M86" s="618" t="str">
        <f>IF(基本情報入力シート!M108="","",基本情報入力シート!M108)</f>
        <v/>
      </c>
      <c r="N86" s="618" t="str">
        <f>IF(基本情報入力シート!R108="","",基本情報入力シート!R108)</f>
        <v/>
      </c>
      <c r="O86" s="618" t="str">
        <f>IF(基本情報入力シート!W108="","",基本情報入力シート!W108)</f>
        <v/>
      </c>
      <c r="P86" s="613" t="str">
        <f>IF(基本情報入力シート!X108="","",基本情報入力シート!X108)</f>
        <v/>
      </c>
      <c r="Q86" s="619" t="str">
        <f>IF(基本情報入力シート!Y108="","",基本情報入力シート!Y108)</f>
        <v/>
      </c>
      <c r="R86" s="979"/>
      <c r="S86" s="437" t="str">
        <f>IF(B86="×","",IF(基本情報入力シート!Z108="","",基本情報入力シート!Z108))</f>
        <v/>
      </c>
      <c r="T86" s="620" t="str">
        <f>IF(B86="×","",IF(Q86="","",VLOOKUP(Q86,【参考】数式用!$M$2:$O$34,3,FALSE)))</f>
        <v/>
      </c>
      <c r="U86" s="621" t="s">
        <v>143</v>
      </c>
      <c r="V86" s="980">
        <v>4</v>
      </c>
      <c r="W86" s="622" t="s">
        <v>144</v>
      </c>
      <c r="X86" s="981"/>
      <c r="Y86" s="623" t="s">
        <v>145</v>
      </c>
      <c r="Z86" s="982">
        <v>4</v>
      </c>
      <c r="AA86" s="624" t="s">
        <v>144</v>
      </c>
      <c r="AB86" s="983"/>
      <c r="AC86" s="624" t="s">
        <v>146</v>
      </c>
      <c r="AD86" s="625" t="s">
        <v>147</v>
      </c>
      <c r="AE86" s="984" t="str">
        <f t="shared" si="3"/>
        <v/>
      </c>
      <c r="AF86" s="628" t="s">
        <v>148</v>
      </c>
      <c r="AG86" s="627" t="str">
        <f t="shared" si="4"/>
        <v/>
      </c>
      <c r="AH86" s="985"/>
      <c r="AI86" s="987"/>
      <c r="AJ86" s="985"/>
      <c r="AK86" s="987"/>
    </row>
    <row r="87" spans="1:37" ht="36.75" customHeight="1">
      <c r="A87" s="613">
        <f t="shared" si="5"/>
        <v>75</v>
      </c>
      <c r="B87" s="978"/>
      <c r="C87" s="614" t="str">
        <f>IF(基本情報入力シート!C109="","",基本情報入力シート!C109)</f>
        <v/>
      </c>
      <c r="D87" s="615" t="str">
        <f>IF(基本情報入力シート!D109="","",基本情報入力シート!D109)</f>
        <v/>
      </c>
      <c r="E87" s="616" t="str">
        <f>IF(基本情報入力シート!E109="","",基本情報入力シート!E109)</f>
        <v/>
      </c>
      <c r="F87" s="616" t="str">
        <f>IF(基本情報入力シート!F109="","",基本情報入力シート!F109)</f>
        <v/>
      </c>
      <c r="G87" s="616" t="str">
        <f>IF(基本情報入力シート!G109="","",基本情報入力シート!G109)</f>
        <v/>
      </c>
      <c r="H87" s="616" t="str">
        <f>IF(基本情報入力シート!H109="","",基本情報入力シート!H109)</f>
        <v/>
      </c>
      <c r="I87" s="616" t="str">
        <f>IF(基本情報入力シート!I109="","",基本情報入力シート!I109)</f>
        <v/>
      </c>
      <c r="J87" s="616" t="str">
        <f>IF(基本情報入力シート!J109="","",基本情報入力シート!J109)</f>
        <v/>
      </c>
      <c r="K87" s="616" t="str">
        <f>IF(基本情報入力シート!K109="","",基本情報入力シート!K109)</f>
        <v/>
      </c>
      <c r="L87" s="617" t="str">
        <f>IF(基本情報入力シート!L109="","",基本情報入力シート!L109)</f>
        <v/>
      </c>
      <c r="M87" s="618" t="str">
        <f>IF(基本情報入力シート!M109="","",基本情報入力シート!M109)</f>
        <v/>
      </c>
      <c r="N87" s="618" t="str">
        <f>IF(基本情報入力シート!R109="","",基本情報入力シート!R109)</f>
        <v/>
      </c>
      <c r="O87" s="618" t="str">
        <f>IF(基本情報入力シート!W109="","",基本情報入力シート!W109)</f>
        <v/>
      </c>
      <c r="P87" s="613" t="str">
        <f>IF(基本情報入力シート!X109="","",基本情報入力シート!X109)</f>
        <v/>
      </c>
      <c r="Q87" s="619" t="str">
        <f>IF(基本情報入力シート!Y109="","",基本情報入力シート!Y109)</f>
        <v/>
      </c>
      <c r="R87" s="979"/>
      <c r="S87" s="437" t="str">
        <f>IF(B87="×","",IF(基本情報入力シート!Z109="","",基本情報入力シート!Z109))</f>
        <v/>
      </c>
      <c r="T87" s="620" t="str">
        <f>IF(B87="×","",IF(Q87="","",VLOOKUP(Q87,【参考】数式用!$M$2:$O$34,3,FALSE)))</f>
        <v/>
      </c>
      <c r="U87" s="621" t="s">
        <v>143</v>
      </c>
      <c r="V87" s="980">
        <v>4</v>
      </c>
      <c r="W87" s="622" t="s">
        <v>144</v>
      </c>
      <c r="X87" s="981"/>
      <c r="Y87" s="623" t="s">
        <v>145</v>
      </c>
      <c r="Z87" s="982">
        <v>4</v>
      </c>
      <c r="AA87" s="624" t="s">
        <v>144</v>
      </c>
      <c r="AB87" s="983"/>
      <c r="AC87" s="624" t="s">
        <v>146</v>
      </c>
      <c r="AD87" s="625" t="s">
        <v>147</v>
      </c>
      <c r="AE87" s="984" t="str">
        <f t="shared" si="3"/>
        <v/>
      </c>
      <c r="AF87" s="628" t="s">
        <v>148</v>
      </c>
      <c r="AG87" s="627" t="str">
        <f t="shared" si="4"/>
        <v/>
      </c>
      <c r="AH87" s="985"/>
      <c r="AI87" s="987"/>
      <c r="AJ87" s="985"/>
      <c r="AK87" s="987"/>
    </row>
    <row r="88" spans="1:37" ht="36.75" customHeight="1">
      <c r="A88" s="613">
        <f t="shared" si="5"/>
        <v>76</v>
      </c>
      <c r="B88" s="978"/>
      <c r="C88" s="614" t="str">
        <f>IF(基本情報入力シート!C110="","",基本情報入力シート!C110)</f>
        <v/>
      </c>
      <c r="D88" s="615" t="str">
        <f>IF(基本情報入力シート!D110="","",基本情報入力シート!D110)</f>
        <v/>
      </c>
      <c r="E88" s="616" t="str">
        <f>IF(基本情報入力シート!E110="","",基本情報入力シート!E110)</f>
        <v/>
      </c>
      <c r="F88" s="616" t="str">
        <f>IF(基本情報入力シート!F110="","",基本情報入力シート!F110)</f>
        <v/>
      </c>
      <c r="G88" s="616" t="str">
        <f>IF(基本情報入力シート!G110="","",基本情報入力シート!G110)</f>
        <v/>
      </c>
      <c r="H88" s="616" t="str">
        <f>IF(基本情報入力シート!H110="","",基本情報入力シート!H110)</f>
        <v/>
      </c>
      <c r="I88" s="616" t="str">
        <f>IF(基本情報入力シート!I110="","",基本情報入力シート!I110)</f>
        <v/>
      </c>
      <c r="J88" s="616" t="str">
        <f>IF(基本情報入力シート!J110="","",基本情報入力シート!J110)</f>
        <v/>
      </c>
      <c r="K88" s="616" t="str">
        <f>IF(基本情報入力シート!K110="","",基本情報入力シート!K110)</f>
        <v/>
      </c>
      <c r="L88" s="617" t="str">
        <f>IF(基本情報入力シート!L110="","",基本情報入力シート!L110)</f>
        <v/>
      </c>
      <c r="M88" s="618" t="str">
        <f>IF(基本情報入力シート!M110="","",基本情報入力シート!M110)</f>
        <v/>
      </c>
      <c r="N88" s="618" t="str">
        <f>IF(基本情報入力シート!R110="","",基本情報入力シート!R110)</f>
        <v/>
      </c>
      <c r="O88" s="618" t="str">
        <f>IF(基本情報入力シート!W110="","",基本情報入力シート!W110)</f>
        <v/>
      </c>
      <c r="P88" s="613" t="str">
        <f>IF(基本情報入力シート!X110="","",基本情報入力シート!X110)</f>
        <v/>
      </c>
      <c r="Q88" s="619" t="str">
        <f>IF(基本情報入力シート!Y110="","",基本情報入力シート!Y110)</f>
        <v/>
      </c>
      <c r="R88" s="979"/>
      <c r="S88" s="437" t="str">
        <f>IF(B88="×","",IF(基本情報入力シート!Z110="","",基本情報入力シート!Z110))</f>
        <v/>
      </c>
      <c r="T88" s="620" t="str">
        <f>IF(B88="×","",IF(Q88="","",VLOOKUP(Q88,【参考】数式用!$M$2:$O$34,3,FALSE)))</f>
        <v/>
      </c>
      <c r="U88" s="621" t="s">
        <v>143</v>
      </c>
      <c r="V88" s="980">
        <v>4</v>
      </c>
      <c r="W88" s="622" t="s">
        <v>144</v>
      </c>
      <c r="X88" s="981"/>
      <c r="Y88" s="623" t="s">
        <v>145</v>
      </c>
      <c r="Z88" s="982">
        <v>4</v>
      </c>
      <c r="AA88" s="624" t="s">
        <v>144</v>
      </c>
      <c r="AB88" s="983"/>
      <c r="AC88" s="624" t="s">
        <v>146</v>
      </c>
      <c r="AD88" s="625" t="s">
        <v>147</v>
      </c>
      <c r="AE88" s="984" t="str">
        <f t="shared" si="3"/>
        <v/>
      </c>
      <c r="AF88" s="628" t="s">
        <v>148</v>
      </c>
      <c r="AG88" s="627" t="str">
        <f t="shared" si="4"/>
        <v/>
      </c>
      <c r="AH88" s="985"/>
      <c r="AI88" s="987"/>
      <c r="AJ88" s="985"/>
      <c r="AK88" s="987"/>
    </row>
    <row r="89" spans="1:37" ht="36.75" customHeight="1">
      <c r="A89" s="613">
        <f t="shared" si="5"/>
        <v>77</v>
      </c>
      <c r="B89" s="978"/>
      <c r="C89" s="614" t="str">
        <f>IF(基本情報入力シート!C111="","",基本情報入力シート!C111)</f>
        <v/>
      </c>
      <c r="D89" s="615" t="str">
        <f>IF(基本情報入力シート!D111="","",基本情報入力シート!D111)</f>
        <v/>
      </c>
      <c r="E89" s="616" t="str">
        <f>IF(基本情報入力シート!E111="","",基本情報入力シート!E111)</f>
        <v/>
      </c>
      <c r="F89" s="616" t="str">
        <f>IF(基本情報入力シート!F111="","",基本情報入力シート!F111)</f>
        <v/>
      </c>
      <c r="G89" s="616" t="str">
        <f>IF(基本情報入力シート!G111="","",基本情報入力シート!G111)</f>
        <v/>
      </c>
      <c r="H89" s="616" t="str">
        <f>IF(基本情報入力シート!H111="","",基本情報入力シート!H111)</f>
        <v/>
      </c>
      <c r="I89" s="616" t="str">
        <f>IF(基本情報入力シート!I111="","",基本情報入力シート!I111)</f>
        <v/>
      </c>
      <c r="J89" s="616" t="str">
        <f>IF(基本情報入力シート!J111="","",基本情報入力シート!J111)</f>
        <v/>
      </c>
      <c r="K89" s="616" t="str">
        <f>IF(基本情報入力シート!K111="","",基本情報入力シート!K111)</f>
        <v/>
      </c>
      <c r="L89" s="617" t="str">
        <f>IF(基本情報入力シート!L111="","",基本情報入力シート!L111)</f>
        <v/>
      </c>
      <c r="M89" s="618" t="str">
        <f>IF(基本情報入力シート!M111="","",基本情報入力シート!M111)</f>
        <v/>
      </c>
      <c r="N89" s="618" t="str">
        <f>IF(基本情報入力シート!R111="","",基本情報入力シート!R111)</f>
        <v/>
      </c>
      <c r="O89" s="618" t="str">
        <f>IF(基本情報入力シート!W111="","",基本情報入力シート!W111)</f>
        <v/>
      </c>
      <c r="P89" s="613" t="str">
        <f>IF(基本情報入力シート!X111="","",基本情報入力シート!X111)</f>
        <v/>
      </c>
      <c r="Q89" s="619" t="str">
        <f>IF(基本情報入力シート!Y111="","",基本情報入力シート!Y111)</f>
        <v/>
      </c>
      <c r="R89" s="979"/>
      <c r="S89" s="437" t="str">
        <f>IF(B89="×","",IF(基本情報入力シート!Z111="","",基本情報入力シート!Z111))</f>
        <v/>
      </c>
      <c r="T89" s="620" t="str">
        <f>IF(B89="×","",IF(Q89="","",VLOOKUP(Q89,【参考】数式用!$M$2:$O$34,3,FALSE)))</f>
        <v/>
      </c>
      <c r="U89" s="621" t="s">
        <v>143</v>
      </c>
      <c r="V89" s="980">
        <v>4</v>
      </c>
      <c r="W89" s="622" t="s">
        <v>144</v>
      </c>
      <c r="X89" s="981"/>
      <c r="Y89" s="623" t="s">
        <v>145</v>
      </c>
      <c r="Z89" s="982">
        <v>4</v>
      </c>
      <c r="AA89" s="624" t="s">
        <v>144</v>
      </c>
      <c r="AB89" s="983"/>
      <c r="AC89" s="624" t="s">
        <v>146</v>
      </c>
      <c r="AD89" s="625" t="s">
        <v>147</v>
      </c>
      <c r="AE89" s="984" t="str">
        <f t="shared" si="3"/>
        <v/>
      </c>
      <c r="AF89" s="628" t="s">
        <v>148</v>
      </c>
      <c r="AG89" s="627" t="str">
        <f t="shared" si="4"/>
        <v/>
      </c>
      <c r="AH89" s="985"/>
      <c r="AI89" s="987"/>
      <c r="AJ89" s="985"/>
      <c r="AK89" s="987"/>
    </row>
    <row r="90" spans="1:37" ht="36.75" customHeight="1">
      <c r="A90" s="613">
        <f t="shared" si="5"/>
        <v>78</v>
      </c>
      <c r="B90" s="978"/>
      <c r="C90" s="614" t="str">
        <f>IF(基本情報入力シート!C112="","",基本情報入力シート!C112)</f>
        <v/>
      </c>
      <c r="D90" s="615" t="str">
        <f>IF(基本情報入力シート!D112="","",基本情報入力シート!D112)</f>
        <v/>
      </c>
      <c r="E90" s="616" t="str">
        <f>IF(基本情報入力シート!E112="","",基本情報入力シート!E112)</f>
        <v/>
      </c>
      <c r="F90" s="616" t="str">
        <f>IF(基本情報入力シート!F112="","",基本情報入力シート!F112)</f>
        <v/>
      </c>
      <c r="G90" s="616" t="str">
        <f>IF(基本情報入力シート!G112="","",基本情報入力シート!G112)</f>
        <v/>
      </c>
      <c r="H90" s="616" t="str">
        <f>IF(基本情報入力シート!H112="","",基本情報入力シート!H112)</f>
        <v/>
      </c>
      <c r="I90" s="616" t="str">
        <f>IF(基本情報入力シート!I112="","",基本情報入力シート!I112)</f>
        <v/>
      </c>
      <c r="J90" s="616" t="str">
        <f>IF(基本情報入力シート!J112="","",基本情報入力シート!J112)</f>
        <v/>
      </c>
      <c r="K90" s="616" t="str">
        <f>IF(基本情報入力シート!K112="","",基本情報入力シート!K112)</f>
        <v/>
      </c>
      <c r="L90" s="617" t="str">
        <f>IF(基本情報入力シート!L112="","",基本情報入力シート!L112)</f>
        <v/>
      </c>
      <c r="M90" s="618" t="str">
        <f>IF(基本情報入力シート!M112="","",基本情報入力シート!M112)</f>
        <v/>
      </c>
      <c r="N90" s="618" t="str">
        <f>IF(基本情報入力シート!R112="","",基本情報入力シート!R112)</f>
        <v/>
      </c>
      <c r="O90" s="618" t="str">
        <f>IF(基本情報入力シート!W112="","",基本情報入力シート!W112)</f>
        <v/>
      </c>
      <c r="P90" s="613" t="str">
        <f>IF(基本情報入力シート!X112="","",基本情報入力シート!X112)</f>
        <v/>
      </c>
      <c r="Q90" s="619" t="str">
        <f>IF(基本情報入力シート!Y112="","",基本情報入力シート!Y112)</f>
        <v/>
      </c>
      <c r="R90" s="979"/>
      <c r="S90" s="437" t="str">
        <f>IF(B90="×","",IF(基本情報入力シート!Z112="","",基本情報入力シート!Z112))</f>
        <v/>
      </c>
      <c r="T90" s="620" t="str">
        <f>IF(B90="×","",IF(Q90="","",VLOOKUP(Q90,【参考】数式用!$M$2:$O$34,3,FALSE)))</f>
        <v/>
      </c>
      <c r="U90" s="621" t="s">
        <v>143</v>
      </c>
      <c r="V90" s="980">
        <v>4</v>
      </c>
      <c r="W90" s="622" t="s">
        <v>144</v>
      </c>
      <c r="X90" s="981"/>
      <c r="Y90" s="623" t="s">
        <v>145</v>
      </c>
      <c r="Z90" s="982">
        <v>4</v>
      </c>
      <c r="AA90" s="624" t="s">
        <v>144</v>
      </c>
      <c r="AB90" s="983"/>
      <c r="AC90" s="624" t="s">
        <v>146</v>
      </c>
      <c r="AD90" s="625" t="s">
        <v>147</v>
      </c>
      <c r="AE90" s="984" t="str">
        <f t="shared" si="3"/>
        <v/>
      </c>
      <c r="AF90" s="628" t="s">
        <v>148</v>
      </c>
      <c r="AG90" s="627" t="str">
        <f t="shared" si="4"/>
        <v/>
      </c>
      <c r="AH90" s="985"/>
      <c r="AI90" s="987"/>
      <c r="AJ90" s="985"/>
      <c r="AK90" s="987"/>
    </row>
    <row r="91" spans="1:37" ht="36.75" customHeight="1">
      <c r="A91" s="613">
        <f t="shared" si="5"/>
        <v>79</v>
      </c>
      <c r="B91" s="978"/>
      <c r="C91" s="614" t="str">
        <f>IF(基本情報入力シート!C113="","",基本情報入力シート!C113)</f>
        <v/>
      </c>
      <c r="D91" s="615" t="str">
        <f>IF(基本情報入力シート!D113="","",基本情報入力シート!D113)</f>
        <v/>
      </c>
      <c r="E91" s="616" t="str">
        <f>IF(基本情報入力シート!E113="","",基本情報入力シート!E113)</f>
        <v/>
      </c>
      <c r="F91" s="616" t="str">
        <f>IF(基本情報入力シート!F113="","",基本情報入力シート!F113)</f>
        <v/>
      </c>
      <c r="G91" s="616" t="str">
        <f>IF(基本情報入力シート!G113="","",基本情報入力シート!G113)</f>
        <v/>
      </c>
      <c r="H91" s="616" t="str">
        <f>IF(基本情報入力シート!H113="","",基本情報入力シート!H113)</f>
        <v/>
      </c>
      <c r="I91" s="616" t="str">
        <f>IF(基本情報入力シート!I113="","",基本情報入力シート!I113)</f>
        <v/>
      </c>
      <c r="J91" s="616" t="str">
        <f>IF(基本情報入力シート!J113="","",基本情報入力シート!J113)</f>
        <v/>
      </c>
      <c r="K91" s="616" t="str">
        <f>IF(基本情報入力シート!K113="","",基本情報入力シート!K113)</f>
        <v/>
      </c>
      <c r="L91" s="617" t="str">
        <f>IF(基本情報入力シート!L113="","",基本情報入力シート!L113)</f>
        <v/>
      </c>
      <c r="M91" s="618" t="str">
        <f>IF(基本情報入力シート!M113="","",基本情報入力シート!M113)</f>
        <v/>
      </c>
      <c r="N91" s="618" t="str">
        <f>IF(基本情報入力シート!R113="","",基本情報入力シート!R113)</f>
        <v/>
      </c>
      <c r="O91" s="618" t="str">
        <f>IF(基本情報入力シート!W113="","",基本情報入力シート!W113)</f>
        <v/>
      </c>
      <c r="P91" s="613" t="str">
        <f>IF(基本情報入力シート!X113="","",基本情報入力シート!X113)</f>
        <v/>
      </c>
      <c r="Q91" s="619" t="str">
        <f>IF(基本情報入力シート!Y113="","",基本情報入力シート!Y113)</f>
        <v/>
      </c>
      <c r="R91" s="979"/>
      <c r="S91" s="437" t="str">
        <f>IF(B91="×","",IF(基本情報入力シート!Z113="","",基本情報入力シート!Z113))</f>
        <v/>
      </c>
      <c r="T91" s="620" t="str">
        <f>IF(B91="×","",IF(Q91="","",VLOOKUP(Q91,【参考】数式用!$M$2:$O$34,3,FALSE)))</f>
        <v/>
      </c>
      <c r="U91" s="621" t="s">
        <v>143</v>
      </c>
      <c r="V91" s="980">
        <v>4</v>
      </c>
      <c r="W91" s="622" t="s">
        <v>144</v>
      </c>
      <c r="X91" s="981"/>
      <c r="Y91" s="623" t="s">
        <v>145</v>
      </c>
      <c r="Z91" s="982">
        <v>4</v>
      </c>
      <c r="AA91" s="624" t="s">
        <v>144</v>
      </c>
      <c r="AB91" s="983"/>
      <c r="AC91" s="624" t="s">
        <v>146</v>
      </c>
      <c r="AD91" s="625" t="s">
        <v>147</v>
      </c>
      <c r="AE91" s="984" t="str">
        <f t="shared" si="3"/>
        <v/>
      </c>
      <c r="AF91" s="628" t="s">
        <v>148</v>
      </c>
      <c r="AG91" s="627" t="str">
        <f t="shared" si="4"/>
        <v/>
      </c>
      <c r="AH91" s="985"/>
      <c r="AI91" s="987"/>
      <c r="AJ91" s="985"/>
      <c r="AK91" s="987"/>
    </row>
    <row r="92" spans="1:37" ht="36.75" customHeight="1">
      <c r="A92" s="613">
        <f t="shared" si="5"/>
        <v>80</v>
      </c>
      <c r="B92" s="978"/>
      <c r="C92" s="614" t="str">
        <f>IF(基本情報入力シート!C114="","",基本情報入力シート!C114)</f>
        <v/>
      </c>
      <c r="D92" s="615" t="str">
        <f>IF(基本情報入力シート!D114="","",基本情報入力シート!D114)</f>
        <v/>
      </c>
      <c r="E92" s="616" t="str">
        <f>IF(基本情報入力シート!E114="","",基本情報入力シート!E114)</f>
        <v/>
      </c>
      <c r="F92" s="616" t="str">
        <f>IF(基本情報入力シート!F114="","",基本情報入力シート!F114)</f>
        <v/>
      </c>
      <c r="G92" s="616" t="str">
        <f>IF(基本情報入力シート!G114="","",基本情報入力シート!G114)</f>
        <v/>
      </c>
      <c r="H92" s="616" t="str">
        <f>IF(基本情報入力シート!H114="","",基本情報入力シート!H114)</f>
        <v/>
      </c>
      <c r="I92" s="616" t="str">
        <f>IF(基本情報入力シート!I114="","",基本情報入力シート!I114)</f>
        <v/>
      </c>
      <c r="J92" s="616" t="str">
        <f>IF(基本情報入力シート!J114="","",基本情報入力シート!J114)</f>
        <v/>
      </c>
      <c r="K92" s="616" t="str">
        <f>IF(基本情報入力シート!K114="","",基本情報入力シート!K114)</f>
        <v/>
      </c>
      <c r="L92" s="617" t="str">
        <f>IF(基本情報入力シート!L114="","",基本情報入力シート!L114)</f>
        <v/>
      </c>
      <c r="M92" s="618" t="str">
        <f>IF(基本情報入力シート!M114="","",基本情報入力シート!M114)</f>
        <v/>
      </c>
      <c r="N92" s="618" t="str">
        <f>IF(基本情報入力シート!R114="","",基本情報入力シート!R114)</f>
        <v/>
      </c>
      <c r="O92" s="618" t="str">
        <f>IF(基本情報入力シート!W114="","",基本情報入力シート!W114)</f>
        <v/>
      </c>
      <c r="P92" s="613" t="str">
        <f>IF(基本情報入力シート!X114="","",基本情報入力シート!X114)</f>
        <v/>
      </c>
      <c r="Q92" s="619" t="str">
        <f>IF(基本情報入力シート!Y114="","",基本情報入力シート!Y114)</f>
        <v/>
      </c>
      <c r="R92" s="979"/>
      <c r="S92" s="437" t="str">
        <f>IF(B92="×","",IF(基本情報入力シート!Z114="","",基本情報入力シート!Z114))</f>
        <v/>
      </c>
      <c r="T92" s="620" t="str">
        <f>IF(B92="×","",IF(Q92="","",VLOOKUP(Q92,【参考】数式用!$M$2:$O$34,3,FALSE)))</f>
        <v/>
      </c>
      <c r="U92" s="621" t="s">
        <v>143</v>
      </c>
      <c r="V92" s="980">
        <v>4</v>
      </c>
      <c r="W92" s="622" t="s">
        <v>144</v>
      </c>
      <c r="X92" s="981"/>
      <c r="Y92" s="623" t="s">
        <v>145</v>
      </c>
      <c r="Z92" s="982">
        <v>4</v>
      </c>
      <c r="AA92" s="624" t="s">
        <v>144</v>
      </c>
      <c r="AB92" s="983"/>
      <c r="AC92" s="624" t="s">
        <v>146</v>
      </c>
      <c r="AD92" s="625" t="s">
        <v>147</v>
      </c>
      <c r="AE92" s="984" t="str">
        <f t="shared" si="3"/>
        <v/>
      </c>
      <c r="AF92" s="628" t="s">
        <v>148</v>
      </c>
      <c r="AG92" s="627" t="str">
        <f t="shared" si="4"/>
        <v/>
      </c>
      <c r="AH92" s="985"/>
      <c r="AI92" s="987"/>
      <c r="AJ92" s="985"/>
      <c r="AK92" s="987"/>
    </row>
    <row r="93" spans="1:37" ht="36.75" customHeight="1">
      <c r="A93" s="613">
        <f t="shared" si="5"/>
        <v>81</v>
      </c>
      <c r="B93" s="978"/>
      <c r="C93" s="614" t="str">
        <f>IF(基本情報入力シート!C115="","",基本情報入力シート!C115)</f>
        <v/>
      </c>
      <c r="D93" s="615" t="str">
        <f>IF(基本情報入力シート!D115="","",基本情報入力シート!D115)</f>
        <v/>
      </c>
      <c r="E93" s="616" t="str">
        <f>IF(基本情報入力シート!E115="","",基本情報入力シート!E115)</f>
        <v/>
      </c>
      <c r="F93" s="616" t="str">
        <f>IF(基本情報入力シート!F115="","",基本情報入力シート!F115)</f>
        <v/>
      </c>
      <c r="G93" s="616" t="str">
        <f>IF(基本情報入力シート!G115="","",基本情報入力シート!G115)</f>
        <v/>
      </c>
      <c r="H93" s="616" t="str">
        <f>IF(基本情報入力シート!H115="","",基本情報入力シート!H115)</f>
        <v/>
      </c>
      <c r="I93" s="616" t="str">
        <f>IF(基本情報入力シート!I115="","",基本情報入力シート!I115)</f>
        <v/>
      </c>
      <c r="J93" s="616" t="str">
        <f>IF(基本情報入力シート!J115="","",基本情報入力シート!J115)</f>
        <v/>
      </c>
      <c r="K93" s="616" t="str">
        <f>IF(基本情報入力シート!K115="","",基本情報入力シート!K115)</f>
        <v/>
      </c>
      <c r="L93" s="617" t="str">
        <f>IF(基本情報入力シート!L115="","",基本情報入力シート!L115)</f>
        <v/>
      </c>
      <c r="M93" s="618" t="str">
        <f>IF(基本情報入力シート!M115="","",基本情報入力シート!M115)</f>
        <v/>
      </c>
      <c r="N93" s="618" t="str">
        <f>IF(基本情報入力シート!R115="","",基本情報入力シート!R115)</f>
        <v/>
      </c>
      <c r="O93" s="618" t="str">
        <f>IF(基本情報入力シート!W115="","",基本情報入力シート!W115)</f>
        <v/>
      </c>
      <c r="P93" s="613" t="str">
        <f>IF(基本情報入力シート!X115="","",基本情報入力シート!X115)</f>
        <v/>
      </c>
      <c r="Q93" s="619" t="str">
        <f>IF(基本情報入力シート!Y115="","",基本情報入力シート!Y115)</f>
        <v/>
      </c>
      <c r="R93" s="979"/>
      <c r="S93" s="437" t="str">
        <f>IF(B93="×","",IF(基本情報入力シート!Z115="","",基本情報入力シート!Z115))</f>
        <v/>
      </c>
      <c r="T93" s="620" t="str">
        <f>IF(B93="×","",IF(Q93="","",VLOOKUP(Q93,【参考】数式用!$M$2:$O$34,3,FALSE)))</f>
        <v/>
      </c>
      <c r="U93" s="621" t="s">
        <v>143</v>
      </c>
      <c r="V93" s="980">
        <v>4</v>
      </c>
      <c r="W93" s="622" t="s">
        <v>144</v>
      </c>
      <c r="X93" s="981"/>
      <c r="Y93" s="623" t="s">
        <v>145</v>
      </c>
      <c r="Z93" s="982">
        <v>4</v>
      </c>
      <c r="AA93" s="624" t="s">
        <v>144</v>
      </c>
      <c r="AB93" s="983"/>
      <c r="AC93" s="624" t="s">
        <v>146</v>
      </c>
      <c r="AD93" s="625" t="s">
        <v>147</v>
      </c>
      <c r="AE93" s="984" t="str">
        <f t="shared" si="3"/>
        <v/>
      </c>
      <c r="AF93" s="628" t="s">
        <v>148</v>
      </c>
      <c r="AG93" s="627" t="str">
        <f t="shared" si="4"/>
        <v/>
      </c>
      <c r="AH93" s="985"/>
      <c r="AI93" s="987"/>
      <c r="AJ93" s="985"/>
      <c r="AK93" s="987"/>
    </row>
    <row r="94" spans="1:37" ht="36.75" customHeight="1">
      <c r="A94" s="613">
        <f t="shared" si="5"/>
        <v>82</v>
      </c>
      <c r="B94" s="978"/>
      <c r="C94" s="614" t="str">
        <f>IF(基本情報入力シート!C116="","",基本情報入力シート!C116)</f>
        <v/>
      </c>
      <c r="D94" s="615" t="str">
        <f>IF(基本情報入力シート!D116="","",基本情報入力シート!D116)</f>
        <v/>
      </c>
      <c r="E94" s="616" t="str">
        <f>IF(基本情報入力シート!E116="","",基本情報入力シート!E116)</f>
        <v/>
      </c>
      <c r="F94" s="616" t="str">
        <f>IF(基本情報入力シート!F116="","",基本情報入力シート!F116)</f>
        <v/>
      </c>
      <c r="G94" s="616" t="str">
        <f>IF(基本情報入力シート!G116="","",基本情報入力シート!G116)</f>
        <v/>
      </c>
      <c r="H94" s="616" t="str">
        <f>IF(基本情報入力シート!H116="","",基本情報入力シート!H116)</f>
        <v/>
      </c>
      <c r="I94" s="616" t="str">
        <f>IF(基本情報入力シート!I116="","",基本情報入力シート!I116)</f>
        <v/>
      </c>
      <c r="J94" s="616" t="str">
        <f>IF(基本情報入力シート!J116="","",基本情報入力シート!J116)</f>
        <v/>
      </c>
      <c r="K94" s="616" t="str">
        <f>IF(基本情報入力シート!K116="","",基本情報入力シート!K116)</f>
        <v/>
      </c>
      <c r="L94" s="617" t="str">
        <f>IF(基本情報入力シート!L116="","",基本情報入力シート!L116)</f>
        <v/>
      </c>
      <c r="M94" s="618" t="str">
        <f>IF(基本情報入力シート!M116="","",基本情報入力シート!M116)</f>
        <v/>
      </c>
      <c r="N94" s="618" t="str">
        <f>IF(基本情報入力シート!R116="","",基本情報入力シート!R116)</f>
        <v/>
      </c>
      <c r="O94" s="618" t="str">
        <f>IF(基本情報入力シート!W116="","",基本情報入力シート!W116)</f>
        <v/>
      </c>
      <c r="P94" s="613" t="str">
        <f>IF(基本情報入力シート!X116="","",基本情報入力シート!X116)</f>
        <v/>
      </c>
      <c r="Q94" s="619" t="str">
        <f>IF(基本情報入力シート!Y116="","",基本情報入力シート!Y116)</f>
        <v/>
      </c>
      <c r="R94" s="979"/>
      <c r="S94" s="437" t="str">
        <f>IF(B94="×","",IF(基本情報入力シート!Z116="","",基本情報入力シート!Z116))</f>
        <v/>
      </c>
      <c r="T94" s="620" t="str">
        <f>IF(B94="×","",IF(Q94="","",VLOOKUP(Q94,【参考】数式用!$M$2:$O$34,3,FALSE)))</f>
        <v/>
      </c>
      <c r="U94" s="621" t="s">
        <v>143</v>
      </c>
      <c r="V94" s="980">
        <v>4</v>
      </c>
      <c r="W94" s="622" t="s">
        <v>144</v>
      </c>
      <c r="X94" s="981"/>
      <c r="Y94" s="623" t="s">
        <v>145</v>
      </c>
      <c r="Z94" s="982">
        <v>4</v>
      </c>
      <c r="AA94" s="624" t="s">
        <v>144</v>
      </c>
      <c r="AB94" s="983"/>
      <c r="AC94" s="624" t="s">
        <v>146</v>
      </c>
      <c r="AD94" s="625" t="s">
        <v>147</v>
      </c>
      <c r="AE94" s="984" t="str">
        <f t="shared" si="3"/>
        <v/>
      </c>
      <c r="AF94" s="628" t="s">
        <v>148</v>
      </c>
      <c r="AG94" s="627" t="str">
        <f t="shared" si="4"/>
        <v/>
      </c>
      <c r="AH94" s="985"/>
      <c r="AI94" s="987"/>
      <c r="AJ94" s="985"/>
      <c r="AK94" s="987"/>
    </row>
    <row r="95" spans="1:37" ht="36.75" customHeight="1">
      <c r="A95" s="613">
        <f t="shared" si="5"/>
        <v>83</v>
      </c>
      <c r="B95" s="978"/>
      <c r="C95" s="614" t="str">
        <f>IF(基本情報入力シート!C117="","",基本情報入力シート!C117)</f>
        <v/>
      </c>
      <c r="D95" s="615" t="str">
        <f>IF(基本情報入力シート!D117="","",基本情報入力シート!D117)</f>
        <v/>
      </c>
      <c r="E95" s="616" t="str">
        <f>IF(基本情報入力シート!E117="","",基本情報入力シート!E117)</f>
        <v/>
      </c>
      <c r="F95" s="616" t="str">
        <f>IF(基本情報入力シート!F117="","",基本情報入力シート!F117)</f>
        <v/>
      </c>
      <c r="G95" s="616" t="str">
        <f>IF(基本情報入力シート!G117="","",基本情報入力シート!G117)</f>
        <v/>
      </c>
      <c r="H95" s="616" t="str">
        <f>IF(基本情報入力シート!H117="","",基本情報入力シート!H117)</f>
        <v/>
      </c>
      <c r="I95" s="616" t="str">
        <f>IF(基本情報入力シート!I117="","",基本情報入力シート!I117)</f>
        <v/>
      </c>
      <c r="J95" s="616" t="str">
        <f>IF(基本情報入力シート!J117="","",基本情報入力シート!J117)</f>
        <v/>
      </c>
      <c r="K95" s="616" t="str">
        <f>IF(基本情報入力シート!K117="","",基本情報入力シート!K117)</f>
        <v/>
      </c>
      <c r="L95" s="617" t="str">
        <f>IF(基本情報入力シート!L117="","",基本情報入力シート!L117)</f>
        <v/>
      </c>
      <c r="M95" s="618" t="str">
        <f>IF(基本情報入力シート!M117="","",基本情報入力シート!M117)</f>
        <v/>
      </c>
      <c r="N95" s="618" t="str">
        <f>IF(基本情報入力シート!R117="","",基本情報入力シート!R117)</f>
        <v/>
      </c>
      <c r="O95" s="618" t="str">
        <f>IF(基本情報入力シート!W117="","",基本情報入力シート!W117)</f>
        <v/>
      </c>
      <c r="P95" s="613" t="str">
        <f>IF(基本情報入力シート!X117="","",基本情報入力シート!X117)</f>
        <v/>
      </c>
      <c r="Q95" s="619" t="str">
        <f>IF(基本情報入力シート!Y117="","",基本情報入力シート!Y117)</f>
        <v/>
      </c>
      <c r="R95" s="979"/>
      <c r="S95" s="437" t="str">
        <f>IF(B95="×","",IF(基本情報入力シート!Z117="","",基本情報入力シート!Z117))</f>
        <v/>
      </c>
      <c r="T95" s="620" t="str">
        <f>IF(B95="×","",IF(Q95="","",VLOOKUP(Q95,【参考】数式用!$M$2:$O$34,3,FALSE)))</f>
        <v/>
      </c>
      <c r="U95" s="621" t="s">
        <v>143</v>
      </c>
      <c r="V95" s="980">
        <v>4</v>
      </c>
      <c r="W95" s="622" t="s">
        <v>144</v>
      </c>
      <c r="X95" s="981"/>
      <c r="Y95" s="623" t="s">
        <v>145</v>
      </c>
      <c r="Z95" s="982">
        <v>4</v>
      </c>
      <c r="AA95" s="624" t="s">
        <v>144</v>
      </c>
      <c r="AB95" s="983"/>
      <c r="AC95" s="624" t="s">
        <v>146</v>
      </c>
      <c r="AD95" s="625" t="s">
        <v>147</v>
      </c>
      <c r="AE95" s="984" t="str">
        <f t="shared" si="3"/>
        <v/>
      </c>
      <c r="AF95" s="628" t="s">
        <v>148</v>
      </c>
      <c r="AG95" s="627" t="str">
        <f t="shared" si="4"/>
        <v/>
      </c>
      <c r="AH95" s="985"/>
      <c r="AI95" s="987"/>
      <c r="AJ95" s="985"/>
      <c r="AK95" s="987"/>
    </row>
    <row r="96" spans="1:37" ht="36.75" customHeight="1">
      <c r="A96" s="613">
        <f t="shared" si="5"/>
        <v>84</v>
      </c>
      <c r="B96" s="978"/>
      <c r="C96" s="614" t="str">
        <f>IF(基本情報入力シート!C118="","",基本情報入力シート!C118)</f>
        <v/>
      </c>
      <c r="D96" s="615" t="str">
        <f>IF(基本情報入力シート!D118="","",基本情報入力シート!D118)</f>
        <v/>
      </c>
      <c r="E96" s="616" t="str">
        <f>IF(基本情報入力シート!E118="","",基本情報入力シート!E118)</f>
        <v/>
      </c>
      <c r="F96" s="616" t="str">
        <f>IF(基本情報入力シート!F118="","",基本情報入力シート!F118)</f>
        <v/>
      </c>
      <c r="G96" s="616" t="str">
        <f>IF(基本情報入力シート!G118="","",基本情報入力シート!G118)</f>
        <v/>
      </c>
      <c r="H96" s="616" t="str">
        <f>IF(基本情報入力シート!H118="","",基本情報入力シート!H118)</f>
        <v/>
      </c>
      <c r="I96" s="616" t="str">
        <f>IF(基本情報入力シート!I118="","",基本情報入力シート!I118)</f>
        <v/>
      </c>
      <c r="J96" s="616" t="str">
        <f>IF(基本情報入力シート!J118="","",基本情報入力シート!J118)</f>
        <v/>
      </c>
      <c r="K96" s="616" t="str">
        <f>IF(基本情報入力シート!K118="","",基本情報入力シート!K118)</f>
        <v/>
      </c>
      <c r="L96" s="617" t="str">
        <f>IF(基本情報入力シート!L118="","",基本情報入力シート!L118)</f>
        <v/>
      </c>
      <c r="M96" s="618" t="str">
        <f>IF(基本情報入力シート!M118="","",基本情報入力シート!M118)</f>
        <v/>
      </c>
      <c r="N96" s="618" t="str">
        <f>IF(基本情報入力シート!R118="","",基本情報入力シート!R118)</f>
        <v/>
      </c>
      <c r="O96" s="618" t="str">
        <f>IF(基本情報入力シート!W118="","",基本情報入力シート!W118)</f>
        <v/>
      </c>
      <c r="P96" s="613" t="str">
        <f>IF(基本情報入力シート!X118="","",基本情報入力シート!X118)</f>
        <v/>
      </c>
      <c r="Q96" s="619" t="str">
        <f>IF(基本情報入力シート!Y118="","",基本情報入力シート!Y118)</f>
        <v/>
      </c>
      <c r="R96" s="979"/>
      <c r="S96" s="437" t="str">
        <f>IF(B96="×","",IF(基本情報入力シート!Z118="","",基本情報入力シート!Z118))</f>
        <v/>
      </c>
      <c r="T96" s="620" t="str">
        <f>IF(B96="×","",IF(Q96="","",VLOOKUP(Q96,【参考】数式用!$M$2:$O$34,3,FALSE)))</f>
        <v/>
      </c>
      <c r="U96" s="621" t="s">
        <v>143</v>
      </c>
      <c r="V96" s="980">
        <v>4</v>
      </c>
      <c r="W96" s="622" t="s">
        <v>144</v>
      </c>
      <c r="X96" s="981"/>
      <c r="Y96" s="623" t="s">
        <v>145</v>
      </c>
      <c r="Z96" s="982">
        <v>4</v>
      </c>
      <c r="AA96" s="624" t="s">
        <v>144</v>
      </c>
      <c r="AB96" s="983"/>
      <c r="AC96" s="624" t="s">
        <v>146</v>
      </c>
      <c r="AD96" s="625" t="s">
        <v>147</v>
      </c>
      <c r="AE96" s="984" t="str">
        <f t="shared" si="3"/>
        <v/>
      </c>
      <c r="AF96" s="628" t="s">
        <v>148</v>
      </c>
      <c r="AG96" s="627" t="str">
        <f t="shared" si="4"/>
        <v/>
      </c>
      <c r="AH96" s="985"/>
      <c r="AI96" s="987"/>
      <c r="AJ96" s="985"/>
      <c r="AK96" s="987"/>
    </row>
    <row r="97" spans="1:37" ht="36.75" customHeight="1">
      <c r="A97" s="613">
        <f t="shared" si="5"/>
        <v>85</v>
      </c>
      <c r="B97" s="978"/>
      <c r="C97" s="614" t="str">
        <f>IF(基本情報入力シート!C119="","",基本情報入力シート!C119)</f>
        <v/>
      </c>
      <c r="D97" s="615" t="str">
        <f>IF(基本情報入力シート!D119="","",基本情報入力シート!D119)</f>
        <v/>
      </c>
      <c r="E97" s="616" t="str">
        <f>IF(基本情報入力シート!E119="","",基本情報入力シート!E119)</f>
        <v/>
      </c>
      <c r="F97" s="616" t="str">
        <f>IF(基本情報入力シート!F119="","",基本情報入力シート!F119)</f>
        <v/>
      </c>
      <c r="G97" s="616" t="str">
        <f>IF(基本情報入力シート!G119="","",基本情報入力シート!G119)</f>
        <v/>
      </c>
      <c r="H97" s="616" t="str">
        <f>IF(基本情報入力シート!H119="","",基本情報入力シート!H119)</f>
        <v/>
      </c>
      <c r="I97" s="616" t="str">
        <f>IF(基本情報入力シート!I119="","",基本情報入力シート!I119)</f>
        <v/>
      </c>
      <c r="J97" s="616" t="str">
        <f>IF(基本情報入力シート!J119="","",基本情報入力シート!J119)</f>
        <v/>
      </c>
      <c r="K97" s="616" t="str">
        <f>IF(基本情報入力シート!K119="","",基本情報入力シート!K119)</f>
        <v/>
      </c>
      <c r="L97" s="617" t="str">
        <f>IF(基本情報入力シート!L119="","",基本情報入力シート!L119)</f>
        <v/>
      </c>
      <c r="M97" s="618" t="str">
        <f>IF(基本情報入力シート!M119="","",基本情報入力シート!M119)</f>
        <v/>
      </c>
      <c r="N97" s="618" t="str">
        <f>IF(基本情報入力シート!R119="","",基本情報入力シート!R119)</f>
        <v/>
      </c>
      <c r="O97" s="618" t="str">
        <f>IF(基本情報入力シート!W119="","",基本情報入力シート!W119)</f>
        <v/>
      </c>
      <c r="P97" s="613" t="str">
        <f>IF(基本情報入力シート!X119="","",基本情報入力シート!X119)</f>
        <v/>
      </c>
      <c r="Q97" s="619" t="str">
        <f>IF(基本情報入力シート!Y119="","",基本情報入力シート!Y119)</f>
        <v/>
      </c>
      <c r="R97" s="979"/>
      <c r="S97" s="437" t="str">
        <f>IF(B97="×","",IF(基本情報入力シート!Z119="","",基本情報入力シート!Z119))</f>
        <v/>
      </c>
      <c r="T97" s="620" t="str">
        <f>IF(B97="×","",IF(Q97="","",VLOOKUP(Q97,【参考】数式用!$M$2:$O$34,3,FALSE)))</f>
        <v/>
      </c>
      <c r="U97" s="621" t="s">
        <v>143</v>
      </c>
      <c r="V97" s="980">
        <v>4</v>
      </c>
      <c r="W97" s="622" t="s">
        <v>144</v>
      </c>
      <c r="X97" s="981"/>
      <c r="Y97" s="623" t="s">
        <v>145</v>
      </c>
      <c r="Z97" s="982">
        <v>4</v>
      </c>
      <c r="AA97" s="624" t="s">
        <v>144</v>
      </c>
      <c r="AB97" s="983"/>
      <c r="AC97" s="624" t="s">
        <v>146</v>
      </c>
      <c r="AD97" s="625" t="s">
        <v>147</v>
      </c>
      <c r="AE97" s="984" t="str">
        <f t="shared" si="3"/>
        <v/>
      </c>
      <c r="AF97" s="628" t="s">
        <v>148</v>
      </c>
      <c r="AG97" s="627" t="str">
        <f t="shared" si="4"/>
        <v/>
      </c>
      <c r="AH97" s="985"/>
      <c r="AI97" s="987"/>
      <c r="AJ97" s="985"/>
      <c r="AK97" s="987"/>
    </row>
    <row r="98" spans="1:37" ht="36.75" customHeight="1">
      <c r="A98" s="613">
        <f t="shared" si="5"/>
        <v>86</v>
      </c>
      <c r="B98" s="978"/>
      <c r="C98" s="614" t="str">
        <f>IF(基本情報入力シート!C120="","",基本情報入力シート!C120)</f>
        <v/>
      </c>
      <c r="D98" s="615" t="str">
        <f>IF(基本情報入力シート!D120="","",基本情報入力シート!D120)</f>
        <v/>
      </c>
      <c r="E98" s="616" t="str">
        <f>IF(基本情報入力シート!E120="","",基本情報入力シート!E120)</f>
        <v/>
      </c>
      <c r="F98" s="616" t="str">
        <f>IF(基本情報入力シート!F120="","",基本情報入力シート!F120)</f>
        <v/>
      </c>
      <c r="G98" s="616" t="str">
        <f>IF(基本情報入力シート!G120="","",基本情報入力シート!G120)</f>
        <v/>
      </c>
      <c r="H98" s="616" t="str">
        <f>IF(基本情報入力シート!H120="","",基本情報入力シート!H120)</f>
        <v/>
      </c>
      <c r="I98" s="616" t="str">
        <f>IF(基本情報入力シート!I120="","",基本情報入力シート!I120)</f>
        <v/>
      </c>
      <c r="J98" s="616" t="str">
        <f>IF(基本情報入力シート!J120="","",基本情報入力シート!J120)</f>
        <v/>
      </c>
      <c r="K98" s="616" t="str">
        <f>IF(基本情報入力シート!K120="","",基本情報入力シート!K120)</f>
        <v/>
      </c>
      <c r="L98" s="617" t="str">
        <f>IF(基本情報入力シート!L120="","",基本情報入力シート!L120)</f>
        <v/>
      </c>
      <c r="M98" s="618" t="str">
        <f>IF(基本情報入力シート!M120="","",基本情報入力シート!M120)</f>
        <v/>
      </c>
      <c r="N98" s="618" t="str">
        <f>IF(基本情報入力シート!R120="","",基本情報入力シート!R120)</f>
        <v/>
      </c>
      <c r="O98" s="618" t="str">
        <f>IF(基本情報入力シート!W120="","",基本情報入力シート!W120)</f>
        <v/>
      </c>
      <c r="P98" s="613" t="str">
        <f>IF(基本情報入力シート!X120="","",基本情報入力シート!X120)</f>
        <v/>
      </c>
      <c r="Q98" s="619" t="str">
        <f>IF(基本情報入力シート!Y120="","",基本情報入力シート!Y120)</f>
        <v/>
      </c>
      <c r="R98" s="979"/>
      <c r="S98" s="437" t="str">
        <f>IF(B98="×","",IF(基本情報入力シート!Z120="","",基本情報入力シート!Z120))</f>
        <v/>
      </c>
      <c r="T98" s="620" t="str">
        <f>IF(B98="×","",IF(Q98="","",VLOOKUP(Q98,【参考】数式用!$M$2:$O$34,3,FALSE)))</f>
        <v/>
      </c>
      <c r="U98" s="621" t="s">
        <v>143</v>
      </c>
      <c r="V98" s="980">
        <v>4</v>
      </c>
      <c r="W98" s="622" t="s">
        <v>144</v>
      </c>
      <c r="X98" s="981"/>
      <c r="Y98" s="623" t="s">
        <v>145</v>
      </c>
      <c r="Z98" s="982">
        <v>4</v>
      </c>
      <c r="AA98" s="624" t="s">
        <v>144</v>
      </c>
      <c r="AB98" s="983"/>
      <c r="AC98" s="624" t="s">
        <v>146</v>
      </c>
      <c r="AD98" s="625" t="s">
        <v>147</v>
      </c>
      <c r="AE98" s="984" t="str">
        <f t="shared" si="3"/>
        <v/>
      </c>
      <c r="AF98" s="628" t="s">
        <v>148</v>
      </c>
      <c r="AG98" s="627" t="str">
        <f t="shared" si="4"/>
        <v/>
      </c>
      <c r="AH98" s="985"/>
      <c r="AI98" s="987"/>
      <c r="AJ98" s="985"/>
      <c r="AK98" s="987"/>
    </row>
    <row r="99" spans="1:37" ht="36.75" customHeight="1">
      <c r="A99" s="613">
        <f t="shared" si="5"/>
        <v>87</v>
      </c>
      <c r="B99" s="978"/>
      <c r="C99" s="614" t="str">
        <f>IF(基本情報入力シート!C121="","",基本情報入力シート!C121)</f>
        <v/>
      </c>
      <c r="D99" s="615" t="str">
        <f>IF(基本情報入力シート!D121="","",基本情報入力シート!D121)</f>
        <v/>
      </c>
      <c r="E99" s="616" t="str">
        <f>IF(基本情報入力シート!E121="","",基本情報入力シート!E121)</f>
        <v/>
      </c>
      <c r="F99" s="616" t="str">
        <f>IF(基本情報入力シート!F121="","",基本情報入力シート!F121)</f>
        <v/>
      </c>
      <c r="G99" s="616" t="str">
        <f>IF(基本情報入力シート!G121="","",基本情報入力シート!G121)</f>
        <v/>
      </c>
      <c r="H99" s="616" t="str">
        <f>IF(基本情報入力シート!H121="","",基本情報入力シート!H121)</f>
        <v/>
      </c>
      <c r="I99" s="616" t="str">
        <f>IF(基本情報入力シート!I121="","",基本情報入力シート!I121)</f>
        <v/>
      </c>
      <c r="J99" s="616" t="str">
        <f>IF(基本情報入力シート!J121="","",基本情報入力シート!J121)</f>
        <v/>
      </c>
      <c r="K99" s="616" t="str">
        <f>IF(基本情報入力シート!K121="","",基本情報入力シート!K121)</f>
        <v/>
      </c>
      <c r="L99" s="617" t="str">
        <f>IF(基本情報入力シート!L121="","",基本情報入力シート!L121)</f>
        <v/>
      </c>
      <c r="M99" s="618" t="str">
        <f>IF(基本情報入力シート!M121="","",基本情報入力シート!M121)</f>
        <v/>
      </c>
      <c r="N99" s="618" t="str">
        <f>IF(基本情報入力シート!R121="","",基本情報入力シート!R121)</f>
        <v/>
      </c>
      <c r="O99" s="618" t="str">
        <f>IF(基本情報入力シート!W121="","",基本情報入力シート!W121)</f>
        <v/>
      </c>
      <c r="P99" s="613" t="str">
        <f>IF(基本情報入力シート!X121="","",基本情報入力シート!X121)</f>
        <v/>
      </c>
      <c r="Q99" s="619" t="str">
        <f>IF(基本情報入力シート!Y121="","",基本情報入力シート!Y121)</f>
        <v/>
      </c>
      <c r="R99" s="979"/>
      <c r="S99" s="437" t="str">
        <f>IF(B99="×","",IF(基本情報入力シート!Z121="","",基本情報入力シート!Z121))</f>
        <v/>
      </c>
      <c r="T99" s="620" t="str">
        <f>IF(B99="×","",IF(Q99="","",VLOOKUP(Q99,【参考】数式用!$M$2:$O$34,3,FALSE)))</f>
        <v/>
      </c>
      <c r="U99" s="621" t="s">
        <v>143</v>
      </c>
      <c r="V99" s="980">
        <v>4</v>
      </c>
      <c r="W99" s="622" t="s">
        <v>144</v>
      </c>
      <c r="X99" s="981"/>
      <c r="Y99" s="623" t="s">
        <v>145</v>
      </c>
      <c r="Z99" s="982">
        <v>4</v>
      </c>
      <c r="AA99" s="624" t="s">
        <v>144</v>
      </c>
      <c r="AB99" s="983"/>
      <c r="AC99" s="624" t="s">
        <v>146</v>
      </c>
      <c r="AD99" s="625" t="s">
        <v>147</v>
      </c>
      <c r="AE99" s="984" t="str">
        <f t="shared" si="3"/>
        <v/>
      </c>
      <c r="AF99" s="628" t="s">
        <v>148</v>
      </c>
      <c r="AG99" s="627" t="str">
        <f t="shared" si="4"/>
        <v/>
      </c>
      <c r="AH99" s="985"/>
      <c r="AI99" s="987"/>
      <c r="AJ99" s="985"/>
      <c r="AK99" s="987"/>
    </row>
    <row r="100" spans="1:37" ht="36.75" customHeight="1">
      <c r="A100" s="613">
        <f t="shared" si="5"/>
        <v>88</v>
      </c>
      <c r="B100" s="978"/>
      <c r="C100" s="614" t="str">
        <f>IF(基本情報入力シート!C122="","",基本情報入力シート!C122)</f>
        <v/>
      </c>
      <c r="D100" s="615" t="str">
        <f>IF(基本情報入力シート!D122="","",基本情報入力シート!D122)</f>
        <v/>
      </c>
      <c r="E100" s="616" t="str">
        <f>IF(基本情報入力シート!E122="","",基本情報入力シート!E122)</f>
        <v/>
      </c>
      <c r="F100" s="616" t="str">
        <f>IF(基本情報入力シート!F122="","",基本情報入力シート!F122)</f>
        <v/>
      </c>
      <c r="G100" s="616" t="str">
        <f>IF(基本情報入力シート!G122="","",基本情報入力シート!G122)</f>
        <v/>
      </c>
      <c r="H100" s="616" t="str">
        <f>IF(基本情報入力シート!H122="","",基本情報入力シート!H122)</f>
        <v/>
      </c>
      <c r="I100" s="616" t="str">
        <f>IF(基本情報入力シート!I122="","",基本情報入力シート!I122)</f>
        <v/>
      </c>
      <c r="J100" s="616" t="str">
        <f>IF(基本情報入力シート!J122="","",基本情報入力シート!J122)</f>
        <v/>
      </c>
      <c r="K100" s="616" t="str">
        <f>IF(基本情報入力シート!K122="","",基本情報入力シート!K122)</f>
        <v/>
      </c>
      <c r="L100" s="617" t="str">
        <f>IF(基本情報入力シート!L122="","",基本情報入力シート!L122)</f>
        <v/>
      </c>
      <c r="M100" s="618" t="str">
        <f>IF(基本情報入力シート!M122="","",基本情報入力シート!M122)</f>
        <v/>
      </c>
      <c r="N100" s="618" t="str">
        <f>IF(基本情報入力シート!R122="","",基本情報入力シート!R122)</f>
        <v/>
      </c>
      <c r="O100" s="618" t="str">
        <f>IF(基本情報入力シート!W122="","",基本情報入力シート!W122)</f>
        <v/>
      </c>
      <c r="P100" s="613" t="str">
        <f>IF(基本情報入力シート!X122="","",基本情報入力シート!X122)</f>
        <v/>
      </c>
      <c r="Q100" s="619" t="str">
        <f>IF(基本情報入力シート!Y122="","",基本情報入力シート!Y122)</f>
        <v/>
      </c>
      <c r="R100" s="979"/>
      <c r="S100" s="437" t="str">
        <f>IF(B100="×","",IF(基本情報入力シート!Z122="","",基本情報入力シート!Z122))</f>
        <v/>
      </c>
      <c r="T100" s="620" t="str">
        <f>IF(B100="×","",IF(Q100="","",VLOOKUP(Q100,【参考】数式用!$M$2:$O$34,3,FALSE)))</f>
        <v/>
      </c>
      <c r="U100" s="621" t="s">
        <v>143</v>
      </c>
      <c r="V100" s="980">
        <v>4</v>
      </c>
      <c r="W100" s="622" t="s">
        <v>144</v>
      </c>
      <c r="X100" s="981"/>
      <c r="Y100" s="623" t="s">
        <v>145</v>
      </c>
      <c r="Z100" s="982">
        <v>4</v>
      </c>
      <c r="AA100" s="624" t="s">
        <v>144</v>
      </c>
      <c r="AB100" s="983"/>
      <c r="AC100" s="624" t="s">
        <v>146</v>
      </c>
      <c r="AD100" s="625" t="s">
        <v>147</v>
      </c>
      <c r="AE100" s="984" t="str">
        <f t="shared" si="3"/>
        <v/>
      </c>
      <c r="AF100" s="628" t="s">
        <v>148</v>
      </c>
      <c r="AG100" s="627" t="str">
        <f t="shared" si="4"/>
        <v/>
      </c>
      <c r="AH100" s="985"/>
      <c r="AI100" s="987"/>
      <c r="AJ100" s="985"/>
      <c r="AK100" s="987"/>
    </row>
    <row r="101" spans="1:37" ht="36.75" customHeight="1">
      <c r="A101" s="613">
        <f t="shared" si="5"/>
        <v>89</v>
      </c>
      <c r="B101" s="978"/>
      <c r="C101" s="614" t="str">
        <f>IF(基本情報入力シート!C123="","",基本情報入力シート!C123)</f>
        <v/>
      </c>
      <c r="D101" s="615" t="str">
        <f>IF(基本情報入力シート!D123="","",基本情報入力シート!D123)</f>
        <v/>
      </c>
      <c r="E101" s="616" t="str">
        <f>IF(基本情報入力シート!E123="","",基本情報入力シート!E123)</f>
        <v/>
      </c>
      <c r="F101" s="616" t="str">
        <f>IF(基本情報入力シート!F123="","",基本情報入力シート!F123)</f>
        <v/>
      </c>
      <c r="G101" s="616" t="str">
        <f>IF(基本情報入力シート!G123="","",基本情報入力シート!G123)</f>
        <v/>
      </c>
      <c r="H101" s="616" t="str">
        <f>IF(基本情報入力シート!H123="","",基本情報入力シート!H123)</f>
        <v/>
      </c>
      <c r="I101" s="616" t="str">
        <f>IF(基本情報入力シート!I123="","",基本情報入力シート!I123)</f>
        <v/>
      </c>
      <c r="J101" s="616" t="str">
        <f>IF(基本情報入力シート!J123="","",基本情報入力シート!J123)</f>
        <v/>
      </c>
      <c r="K101" s="616" t="str">
        <f>IF(基本情報入力シート!K123="","",基本情報入力シート!K123)</f>
        <v/>
      </c>
      <c r="L101" s="617" t="str">
        <f>IF(基本情報入力シート!L123="","",基本情報入力シート!L123)</f>
        <v/>
      </c>
      <c r="M101" s="618" t="str">
        <f>IF(基本情報入力シート!M123="","",基本情報入力シート!M123)</f>
        <v/>
      </c>
      <c r="N101" s="618" t="str">
        <f>IF(基本情報入力シート!R123="","",基本情報入力シート!R123)</f>
        <v/>
      </c>
      <c r="O101" s="618" t="str">
        <f>IF(基本情報入力シート!W123="","",基本情報入力シート!W123)</f>
        <v/>
      </c>
      <c r="P101" s="613" t="str">
        <f>IF(基本情報入力シート!X123="","",基本情報入力シート!X123)</f>
        <v/>
      </c>
      <c r="Q101" s="619" t="str">
        <f>IF(基本情報入力シート!Y123="","",基本情報入力シート!Y123)</f>
        <v/>
      </c>
      <c r="R101" s="979"/>
      <c r="S101" s="437" t="str">
        <f>IF(B101="×","",IF(基本情報入力シート!Z123="","",基本情報入力シート!Z123))</f>
        <v/>
      </c>
      <c r="T101" s="620" t="str">
        <f>IF(B101="×","",IF(Q101="","",VLOOKUP(Q101,【参考】数式用!$M$2:$O$34,3,FALSE)))</f>
        <v/>
      </c>
      <c r="U101" s="621" t="s">
        <v>143</v>
      </c>
      <c r="V101" s="980">
        <v>4</v>
      </c>
      <c r="W101" s="622" t="s">
        <v>144</v>
      </c>
      <c r="X101" s="981"/>
      <c r="Y101" s="623" t="s">
        <v>145</v>
      </c>
      <c r="Z101" s="982">
        <v>4</v>
      </c>
      <c r="AA101" s="624" t="s">
        <v>144</v>
      </c>
      <c r="AB101" s="983"/>
      <c r="AC101" s="624" t="s">
        <v>146</v>
      </c>
      <c r="AD101" s="625" t="s">
        <v>147</v>
      </c>
      <c r="AE101" s="984" t="str">
        <f t="shared" si="3"/>
        <v/>
      </c>
      <c r="AF101" s="628" t="s">
        <v>148</v>
      </c>
      <c r="AG101" s="627" t="str">
        <f t="shared" si="4"/>
        <v/>
      </c>
      <c r="AH101" s="985"/>
      <c r="AI101" s="987"/>
      <c r="AJ101" s="985"/>
      <c r="AK101" s="987"/>
    </row>
    <row r="102" spans="1:37" ht="36.75" customHeight="1">
      <c r="A102" s="613">
        <f t="shared" si="5"/>
        <v>90</v>
      </c>
      <c r="B102" s="978"/>
      <c r="C102" s="614" t="str">
        <f>IF(基本情報入力シート!C124="","",基本情報入力シート!C124)</f>
        <v/>
      </c>
      <c r="D102" s="615" t="str">
        <f>IF(基本情報入力シート!D124="","",基本情報入力シート!D124)</f>
        <v/>
      </c>
      <c r="E102" s="616" t="str">
        <f>IF(基本情報入力シート!E124="","",基本情報入力シート!E124)</f>
        <v/>
      </c>
      <c r="F102" s="616" t="str">
        <f>IF(基本情報入力シート!F124="","",基本情報入力シート!F124)</f>
        <v/>
      </c>
      <c r="G102" s="616" t="str">
        <f>IF(基本情報入力シート!G124="","",基本情報入力シート!G124)</f>
        <v/>
      </c>
      <c r="H102" s="616" t="str">
        <f>IF(基本情報入力シート!H124="","",基本情報入力シート!H124)</f>
        <v/>
      </c>
      <c r="I102" s="616" t="str">
        <f>IF(基本情報入力シート!I124="","",基本情報入力シート!I124)</f>
        <v/>
      </c>
      <c r="J102" s="616" t="str">
        <f>IF(基本情報入力シート!J124="","",基本情報入力シート!J124)</f>
        <v/>
      </c>
      <c r="K102" s="616" t="str">
        <f>IF(基本情報入力シート!K124="","",基本情報入力シート!K124)</f>
        <v/>
      </c>
      <c r="L102" s="617" t="str">
        <f>IF(基本情報入力シート!L124="","",基本情報入力シート!L124)</f>
        <v/>
      </c>
      <c r="M102" s="618" t="str">
        <f>IF(基本情報入力シート!M124="","",基本情報入力シート!M124)</f>
        <v/>
      </c>
      <c r="N102" s="618" t="str">
        <f>IF(基本情報入力シート!R124="","",基本情報入力シート!R124)</f>
        <v/>
      </c>
      <c r="O102" s="618" t="str">
        <f>IF(基本情報入力シート!W124="","",基本情報入力シート!W124)</f>
        <v/>
      </c>
      <c r="P102" s="613" t="str">
        <f>IF(基本情報入力シート!X124="","",基本情報入力シート!X124)</f>
        <v/>
      </c>
      <c r="Q102" s="619" t="str">
        <f>IF(基本情報入力シート!Y124="","",基本情報入力シート!Y124)</f>
        <v/>
      </c>
      <c r="R102" s="979"/>
      <c r="S102" s="437" t="str">
        <f>IF(B102="×","",IF(基本情報入力シート!Z124="","",基本情報入力シート!Z124))</f>
        <v/>
      </c>
      <c r="T102" s="620" t="str">
        <f>IF(B102="×","",IF(Q102="","",VLOOKUP(Q102,【参考】数式用!$M$2:$O$34,3,FALSE)))</f>
        <v/>
      </c>
      <c r="U102" s="621" t="s">
        <v>143</v>
      </c>
      <c r="V102" s="980">
        <v>4</v>
      </c>
      <c r="W102" s="622" t="s">
        <v>144</v>
      </c>
      <c r="X102" s="981"/>
      <c r="Y102" s="623" t="s">
        <v>145</v>
      </c>
      <c r="Z102" s="982">
        <v>4</v>
      </c>
      <c r="AA102" s="624" t="s">
        <v>144</v>
      </c>
      <c r="AB102" s="983"/>
      <c r="AC102" s="624" t="s">
        <v>146</v>
      </c>
      <c r="AD102" s="625" t="s">
        <v>147</v>
      </c>
      <c r="AE102" s="984" t="str">
        <f t="shared" si="3"/>
        <v/>
      </c>
      <c r="AF102" s="628" t="s">
        <v>148</v>
      </c>
      <c r="AG102" s="627" t="str">
        <f t="shared" si="4"/>
        <v/>
      </c>
      <c r="AH102" s="985"/>
      <c r="AI102" s="987"/>
      <c r="AJ102" s="985"/>
      <c r="AK102" s="987"/>
    </row>
    <row r="103" spans="1:37" ht="36.75" customHeight="1">
      <c r="A103" s="613">
        <f t="shared" si="5"/>
        <v>91</v>
      </c>
      <c r="B103" s="978"/>
      <c r="C103" s="614" t="str">
        <f>IF(基本情報入力シート!C125="","",基本情報入力シート!C125)</f>
        <v/>
      </c>
      <c r="D103" s="615" t="str">
        <f>IF(基本情報入力シート!D125="","",基本情報入力シート!D125)</f>
        <v/>
      </c>
      <c r="E103" s="616" t="str">
        <f>IF(基本情報入力シート!E125="","",基本情報入力シート!E125)</f>
        <v/>
      </c>
      <c r="F103" s="616" t="str">
        <f>IF(基本情報入力シート!F125="","",基本情報入力シート!F125)</f>
        <v/>
      </c>
      <c r="G103" s="616" t="str">
        <f>IF(基本情報入力シート!G125="","",基本情報入力シート!G125)</f>
        <v/>
      </c>
      <c r="H103" s="616" t="str">
        <f>IF(基本情報入力シート!H125="","",基本情報入力シート!H125)</f>
        <v/>
      </c>
      <c r="I103" s="616" t="str">
        <f>IF(基本情報入力シート!I125="","",基本情報入力シート!I125)</f>
        <v/>
      </c>
      <c r="J103" s="616" t="str">
        <f>IF(基本情報入力シート!J125="","",基本情報入力シート!J125)</f>
        <v/>
      </c>
      <c r="K103" s="616" t="str">
        <f>IF(基本情報入力シート!K125="","",基本情報入力シート!K125)</f>
        <v/>
      </c>
      <c r="L103" s="617" t="str">
        <f>IF(基本情報入力シート!L125="","",基本情報入力シート!L125)</f>
        <v/>
      </c>
      <c r="M103" s="618" t="str">
        <f>IF(基本情報入力シート!M125="","",基本情報入力シート!M125)</f>
        <v/>
      </c>
      <c r="N103" s="618" t="str">
        <f>IF(基本情報入力シート!R125="","",基本情報入力シート!R125)</f>
        <v/>
      </c>
      <c r="O103" s="618" t="str">
        <f>IF(基本情報入力シート!W125="","",基本情報入力シート!W125)</f>
        <v/>
      </c>
      <c r="P103" s="613" t="str">
        <f>IF(基本情報入力シート!X125="","",基本情報入力シート!X125)</f>
        <v/>
      </c>
      <c r="Q103" s="619" t="str">
        <f>IF(基本情報入力シート!Y125="","",基本情報入力シート!Y125)</f>
        <v/>
      </c>
      <c r="R103" s="979"/>
      <c r="S103" s="437" t="str">
        <f>IF(B103="×","",IF(基本情報入力シート!Z125="","",基本情報入力シート!Z125))</f>
        <v/>
      </c>
      <c r="T103" s="620" t="str">
        <f>IF(B103="×","",IF(Q103="","",VLOOKUP(Q103,【参考】数式用!$M$2:$O$34,3,FALSE)))</f>
        <v/>
      </c>
      <c r="U103" s="621" t="s">
        <v>143</v>
      </c>
      <c r="V103" s="980">
        <v>4</v>
      </c>
      <c r="W103" s="622" t="s">
        <v>144</v>
      </c>
      <c r="X103" s="981"/>
      <c r="Y103" s="623" t="s">
        <v>145</v>
      </c>
      <c r="Z103" s="982">
        <v>4</v>
      </c>
      <c r="AA103" s="624" t="s">
        <v>144</v>
      </c>
      <c r="AB103" s="983"/>
      <c r="AC103" s="624" t="s">
        <v>146</v>
      </c>
      <c r="AD103" s="625" t="s">
        <v>147</v>
      </c>
      <c r="AE103" s="984" t="str">
        <f t="shared" si="3"/>
        <v/>
      </c>
      <c r="AF103" s="628" t="s">
        <v>148</v>
      </c>
      <c r="AG103" s="627" t="str">
        <f t="shared" si="4"/>
        <v/>
      </c>
      <c r="AH103" s="985"/>
      <c r="AI103" s="987"/>
      <c r="AJ103" s="985"/>
      <c r="AK103" s="987"/>
    </row>
    <row r="104" spans="1:37" ht="36.75" customHeight="1">
      <c r="A104" s="613">
        <f t="shared" si="5"/>
        <v>92</v>
      </c>
      <c r="B104" s="978"/>
      <c r="C104" s="614" t="str">
        <f>IF(基本情報入力シート!C126="","",基本情報入力シート!C126)</f>
        <v/>
      </c>
      <c r="D104" s="615" t="str">
        <f>IF(基本情報入力シート!D126="","",基本情報入力シート!D126)</f>
        <v/>
      </c>
      <c r="E104" s="616" t="str">
        <f>IF(基本情報入力シート!E126="","",基本情報入力シート!E126)</f>
        <v/>
      </c>
      <c r="F104" s="616" t="str">
        <f>IF(基本情報入力シート!F126="","",基本情報入力シート!F126)</f>
        <v/>
      </c>
      <c r="G104" s="616" t="str">
        <f>IF(基本情報入力シート!G126="","",基本情報入力シート!G126)</f>
        <v/>
      </c>
      <c r="H104" s="616" t="str">
        <f>IF(基本情報入力シート!H126="","",基本情報入力シート!H126)</f>
        <v/>
      </c>
      <c r="I104" s="616" t="str">
        <f>IF(基本情報入力シート!I126="","",基本情報入力シート!I126)</f>
        <v/>
      </c>
      <c r="J104" s="616" t="str">
        <f>IF(基本情報入力シート!J126="","",基本情報入力シート!J126)</f>
        <v/>
      </c>
      <c r="K104" s="616" t="str">
        <f>IF(基本情報入力シート!K126="","",基本情報入力シート!K126)</f>
        <v/>
      </c>
      <c r="L104" s="617" t="str">
        <f>IF(基本情報入力シート!L126="","",基本情報入力シート!L126)</f>
        <v/>
      </c>
      <c r="M104" s="618" t="str">
        <f>IF(基本情報入力シート!M126="","",基本情報入力シート!M126)</f>
        <v/>
      </c>
      <c r="N104" s="618" t="str">
        <f>IF(基本情報入力シート!R126="","",基本情報入力シート!R126)</f>
        <v/>
      </c>
      <c r="O104" s="618" t="str">
        <f>IF(基本情報入力シート!W126="","",基本情報入力シート!W126)</f>
        <v/>
      </c>
      <c r="P104" s="613" t="str">
        <f>IF(基本情報入力シート!X126="","",基本情報入力シート!X126)</f>
        <v/>
      </c>
      <c r="Q104" s="619" t="str">
        <f>IF(基本情報入力シート!Y126="","",基本情報入力シート!Y126)</f>
        <v/>
      </c>
      <c r="R104" s="979"/>
      <c r="S104" s="437" t="str">
        <f>IF(B104="×","",IF(基本情報入力シート!Z126="","",基本情報入力シート!Z126))</f>
        <v/>
      </c>
      <c r="T104" s="620" t="str">
        <f>IF(B104="×","",IF(Q104="","",VLOOKUP(Q104,【参考】数式用!$M$2:$O$34,3,FALSE)))</f>
        <v/>
      </c>
      <c r="U104" s="621" t="s">
        <v>143</v>
      </c>
      <c r="V104" s="980">
        <v>4</v>
      </c>
      <c r="W104" s="622" t="s">
        <v>144</v>
      </c>
      <c r="X104" s="981"/>
      <c r="Y104" s="623" t="s">
        <v>145</v>
      </c>
      <c r="Z104" s="982">
        <v>4</v>
      </c>
      <c r="AA104" s="624" t="s">
        <v>144</v>
      </c>
      <c r="AB104" s="983"/>
      <c r="AC104" s="624" t="s">
        <v>146</v>
      </c>
      <c r="AD104" s="625" t="s">
        <v>147</v>
      </c>
      <c r="AE104" s="984" t="str">
        <f t="shared" si="3"/>
        <v/>
      </c>
      <c r="AF104" s="628" t="s">
        <v>148</v>
      </c>
      <c r="AG104" s="627" t="str">
        <f t="shared" si="4"/>
        <v/>
      </c>
      <c r="AH104" s="985"/>
      <c r="AI104" s="987"/>
      <c r="AJ104" s="985"/>
      <c r="AK104" s="987"/>
    </row>
    <row r="105" spans="1:37" ht="36.75" customHeight="1">
      <c r="A105" s="613">
        <f t="shared" si="5"/>
        <v>93</v>
      </c>
      <c r="B105" s="978"/>
      <c r="C105" s="614" t="str">
        <f>IF(基本情報入力シート!C127="","",基本情報入力シート!C127)</f>
        <v/>
      </c>
      <c r="D105" s="615" t="str">
        <f>IF(基本情報入力シート!D127="","",基本情報入力シート!D127)</f>
        <v/>
      </c>
      <c r="E105" s="616" t="str">
        <f>IF(基本情報入力シート!E127="","",基本情報入力シート!E127)</f>
        <v/>
      </c>
      <c r="F105" s="616" t="str">
        <f>IF(基本情報入力シート!F127="","",基本情報入力シート!F127)</f>
        <v/>
      </c>
      <c r="G105" s="616" t="str">
        <f>IF(基本情報入力シート!G127="","",基本情報入力シート!G127)</f>
        <v/>
      </c>
      <c r="H105" s="616" t="str">
        <f>IF(基本情報入力シート!H127="","",基本情報入力シート!H127)</f>
        <v/>
      </c>
      <c r="I105" s="616" t="str">
        <f>IF(基本情報入力シート!I127="","",基本情報入力シート!I127)</f>
        <v/>
      </c>
      <c r="J105" s="616" t="str">
        <f>IF(基本情報入力シート!J127="","",基本情報入力シート!J127)</f>
        <v/>
      </c>
      <c r="K105" s="616" t="str">
        <f>IF(基本情報入力シート!K127="","",基本情報入力シート!K127)</f>
        <v/>
      </c>
      <c r="L105" s="617" t="str">
        <f>IF(基本情報入力シート!L127="","",基本情報入力シート!L127)</f>
        <v/>
      </c>
      <c r="M105" s="618" t="str">
        <f>IF(基本情報入力シート!M127="","",基本情報入力シート!M127)</f>
        <v/>
      </c>
      <c r="N105" s="618" t="str">
        <f>IF(基本情報入力シート!R127="","",基本情報入力シート!R127)</f>
        <v/>
      </c>
      <c r="O105" s="618" t="str">
        <f>IF(基本情報入力シート!W127="","",基本情報入力シート!W127)</f>
        <v/>
      </c>
      <c r="P105" s="613" t="str">
        <f>IF(基本情報入力シート!X127="","",基本情報入力シート!X127)</f>
        <v/>
      </c>
      <c r="Q105" s="619" t="str">
        <f>IF(基本情報入力シート!Y127="","",基本情報入力シート!Y127)</f>
        <v/>
      </c>
      <c r="R105" s="979"/>
      <c r="S105" s="437" t="str">
        <f>IF(B105="×","",IF(基本情報入力シート!Z127="","",基本情報入力シート!Z127))</f>
        <v/>
      </c>
      <c r="T105" s="620" t="str">
        <f>IF(B105="×","",IF(Q105="","",VLOOKUP(Q105,【参考】数式用!$M$2:$O$34,3,FALSE)))</f>
        <v/>
      </c>
      <c r="U105" s="621" t="s">
        <v>143</v>
      </c>
      <c r="V105" s="980">
        <v>4</v>
      </c>
      <c r="W105" s="622" t="s">
        <v>144</v>
      </c>
      <c r="X105" s="981"/>
      <c r="Y105" s="623" t="s">
        <v>145</v>
      </c>
      <c r="Z105" s="982">
        <v>4</v>
      </c>
      <c r="AA105" s="624" t="s">
        <v>144</v>
      </c>
      <c r="AB105" s="983"/>
      <c r="AC105" s="624" t="s">
        <v>146</v>
      </c>
      <c r="AD105" s="625" t="s">
        <v>147</v>
      </c>
      <c r="AE105" s="984" t="str">
        <f t="shared" si="3"/>
        <v/>
      </c>
      <c r="AF105" s="628" t="s">
        <v>148</v>
      </c>
      <c r="AG105" s="627" t="str">
        <f t="shared" si="4"/>
        <v/>
      </c>
      <c r="AH105" s="985"/>
      <c r="AI105" s="987"/>
      <c r="AJ105" s="985"/>
      <c r="AK105" s="987"/>
    </row>
    <row r="106" spans="1:37" ht="36.75" customHeight="1">
      <c r="A106" s="613">
        <f t="shared" si="5"/>
        <v>94</v>
      </c>
      <c r="B106" s="978"/>
      <c r="C106" s="614" t="str">
        <f>IF(基本情報入力シート!C128="","",基本情報入力シート!C128)</f>
        <v/>
      </c>
      <c r="D106" s="615" t="str">
        <f>IF(基本情報入力シート!D128="","",基本情報入力シート!D128)</f>
        <v/>
      </c>
      <c r="E106" s="616" t="str">
        <f>IF(基本情報入力シート!E128="","",基本情報入力シート!E128)</f>
        <v/>
      </c>
      <c r="F106" s="616" t="str">
        <f>IF(基本情報入力シート!F128="","",基本情報入力シート!F128)</f>
        <v/>
      </c>
      <c r="G106" s="616" t="str">
        <f>IF(基本情報入力シート!G128="","",基本情報入力シート!G128)</f>
        <v/>
      </c>
      <c r="H106" s="616" t="str">
        <f>IF(基本情報入力シート!H128="","",基本情報入力シート!H128)</f>
        <v/>
      </c>
      <c r="I106" s="616" t="str">
        <f>IF(基本情報入力シート!I128="","",基本情報入力シート!I128)</f>
        <v/>
      </c>
      <c r="J106" s="616" t="str">
        <f>IF(基本情報入力シート!J128="","",基本情報入力シート!J128)</f>
        <v/>
      </c>
      <c r="K106" s="616" t="str">
        <f>IF(基本情報入力シート!K128="","",基本情報入力シート!K128)</f>
        <v/>
      </c>
      <c r="L106" s="617" t="str">
        <f>IF(基本情報入力シート!L128="","",基本情報入力シート!L128)</f>
        <v/>
      </c>
      <c r="M106" s="618" t="str">
        <f>IF(基本情報入力シート!M128="","",基本情報入力シート!M128)</f>
        <v/>
      </c>
      <c r="N106" s="618" t="str">
        <f>IF(基本情報入力シート!R128="","",基本情報入力シート!R128)</f>
        <v/>
      </c>
      <c r="O106" s="618" t="str">
        <f>IF(基本情報入力シート!W128="","",基本情報入力シート!W128)</f>
        <v/>
      </c>
      <c r="P106" s="613" t="str">
        <f>IF(基本情報入力シート!X128="","",基本情報入力シート!X128)</f>
        <v/>
      </c>
      <c r="Q106" s="619" t="str">
        <f>IF(基本情報入力シート!Y128="","",基本情報入力シート!Y128)</f>
        <v/>
      </c>
      <c r="R106" s="979"/>
      <c r="S106" s="437" t="str">
        <f>IF(B106="×","",IF(基本情報入力シート!Z128="","",基本情報入力シート!Z128))</f>
        <v/>
      </c>
      <c r="T106" s="620" t="str">
        <f>IF(B106="×","",IF(Q106="","",VLOOKUP(Q106,【参考】数式用!$M$2:$O$34,3,FALSE)))</f>
        <v/>
      </c>
      <c r="U106" s="621" t="s">
        <v>143</v>
      </c>
      <c r="V106" s="980">
        <v>4</v>
      </c>
      <c r="W106" s="622" t="s">
        <v>144</v>
      </c>
      <c r="X106" s="981"/>
      <c r="Y106" s="623" t="s">
        <v>145</v>
      </c>
      <c r="Z106" s="982">
        <v>4</v>
      </c>
      <c r="AA106" s="624" t="s">
        <v>144</v>
      </c>
      <c r="AB106" s="983"/>
      <c r="AC106" s="624" t="s">
        <v>146</v>
      </c>
      <c r="AD106" s="625" t="s">
        <v>147</v>
      </c>
      <c r="AE106" s="984" t="str">
        <f t="shared" si="3"/>
        <v/>
      </c>
      <c r="AF106" s="628" t="s">
        <v>148</v>
      </c>
      <c r="AG106" s="627" t="str">
        <f t="shared" si="4"/>
        <v/>
      </c>
      <c r="AH106" s="985"/>
      <c r="AI106" s="987"/>
      <c r="AJ106" s="985"/>
      <c r="AK106" s="987"/>
    </row>
    <row r="107" spans="1:37" ht="36.75" customHeight="1">
      <c r="A107" s="613">
        <f t="shared" si="5"/>
        <v>95</v>
      </c>
      <c r="B107" s="978"/>
      <c r="C107" s="614" t="str">
        <f>IF(基本情報入力シート!C129="","",基本情報入力シート!C129)</f>
        <v/>
      </c>
      <c r="D107" s="615" t="str">
        <f>IF(基本情報入力シート!D129="","",基本情報入力シート!D129)</f>
        <v/>
      </c>
      <c r="E107" s="616" t="str">
        <f>IF(基本情報入力シート!E129="","",基本情報入力シート!E129)</f>
        <v/>
      </c>
      <c r="F107" s="616" t="str">
        <f>IF(基本情報入力シート!F129="","",基本情報入力シート!F129)</f>
        <v/>
      </c>
      <c r="G107" s="616" t="str">
        <f>IF(基本情報入力シート!G129="","",基本情報入力シート!G129)</f>
        <v/>
      </c>
      <c r="H107" s="616" t="str">
        <f>IF(基本情報入力シート!H129="","",基本情報入力シート!H129)</f>
        <v/>
      </c>
      <c r="I107" s="616" t="str">
        <f>IF(基本情報入力シート!I129="","",基本情報入力シート!I129)</f>
        <v/>
      </c>
      <c r="J107" s="616" t="str">
        <f>IF(基本情報入力シート!J129="","",基本情報入力シート!J129)</f>
        <v/>
      </c>
      <c r="K107" s="616" t="str">
        <f>IF(基本情報入力シート!K129="","",基本情報入力シート!K129)</f>
        <v/>
      </c>
      <c r="L107" s="617" t="str">
        <f>IF(基本情報入力シート!L129="","",基本情報入力シート!L129)</f>
        <v/>
      </c>
      <c r="M107" s="618" t="str">
        <f>IF(基本情報入力シート!M129="","",基本情報入力シート!M129)</f>
        <v/>
      </c>
      <c r="N107" s="618" t="str">
        <f>IF(基本情報入力シート!R129="","",基本情報入力シート!R129)</f>
        <v/>
      </c>
      <c r="O107" s="618" t="str">
        <f>IF(基本情報入力シート!W129="","",基本情報入力シート!W129)</f>
        <v/>
      </c>
      <c r="P107" s="613" t="str">
        <f>IF(基本情報入力シート!X129="","",基本情報入力シート!X129)</f>
        <v/>
      </c>
      <c r="Q107" s="619" t="str">
        <f>IF(基本情報入力シート!Y129="","",基本情報入力シート!Y129)</f>
        <v/>
      </c>
      <c r="R107" s="979"/>
      <c r="S107" s="437" t="str">
        <f>IF(B107="×","",IF(基本情報入力シート!Z129="","",基本情報入力シート!Z129))</f>
        <v/>
      </c>
      <c r="T107" s="620" t="str">
        <f>IF(B107="×","",IF(Q107="","",VLOOKUP(Q107,【参考】数式用!$M$2:$O$34,3,FALSE)))</f>
        <v/>
      </c>
      <c r="U107" s="621" t="s">
        <v>143</v>
      </c>
      <c r="V107" s="980">
        <v>4</v>
      </c>
      <c r="W107" s="622" t="s">
        <v>144</v>
      </c>
      <c r="X107" s="981"/>
      <c r="Y107" s="623" t="s">
        <v>145</v>
      </c>
      <c r="Z107" s="982">
        <v>4</v>
      </c>
      <c r="AA107" s="624" t="s">
        <v>144</v>
      </c>
      <c r="AB107" s="983"/>
      <c r="AC107" s="624" t="s">
        <v>146</v>
      </c>
      <c r="AD107" s="625" t="s">
        <v>147</v>
      </c>
      <c r="AE107" s="984" t="str">
        <f t="shared" si="3"/>
        <v/>
      </c>
      <c r="AF107" s="628" t="s">
        <v>148</v>
      </c>
      <c r="AG107" s="627" t="str">
        <f t="shared" si="4"/>
        <v/>
      </c>
      <c r="AH107" s="985"/>
      <c r="AI107" s="987"/>
      <c r="AJ107" s="985"/>
      <c r="AK107" s="987"/>
    </row>
    <row r="108" spans="1:37" ht="36.75" customHeight="1">
      <c r="A108" s="613">
        <f t="shared" si="5"/>
        <v>96</v>
      </c>
      <c r="B108" s="978"/>
      <c r="C108" s="614" t="str">
        <f>IF(基本情報入力シート!C130="","",基本情報入力シート!C130)</f>
        <v/>
      </c>
      <c r="D108" s="615" t="str">
        <f>IF(基本情報入力シート!D130="","",基本情報入力シート!D130)</f>
        <v/>
      </c>
      <c r="E108" s="616" t="str">
        <f>IF(基本情報入力シート!E130="","",基本情報入力シート!E130)</f>
        <v/>
      </c>
      <c r="F108" s="616" t="str">
        <f>IF(基本情報入力シート!F130="","",基本情報入力シート!F130)</f>
        <v/>
      </c>
      <c r="G108" s="616" t="str">
        <f>IF(基本情報入力シート!G130="","",基本情報入力シート!G130)</f>
        <v/>
      </c>
      <c r="H108" s="616" t="str">
        <f>IF(基本情報入力シート!H130="","",基本情報入力シート!H130)</f>
        <v/>
      </c>
      <c r="I108" s="616" t="str">
        <f>IF(基本情報入力シート!I130="","",基本情報入力シート!I130)</f>
        <v/>
      </c>
      <c r="J108" s="616" t="str">
        <f>IF(基本情報入力シート!J130="","",基本情報入力シート!J130)</f>
        <v/>
      </c>
      <c r="K108" s="616" t="str">
        <f>IF(基本情報入力シート!K130="","",基本情報入力シート!K130)</f>
        <v/>
      </c>
      <c r="L108" s="617" t="str">
        <f>IF(基本情報入力シート!L130="","",基本情報入力シート!L130)</f>
        <v/>
      </c>
      <c r="M108" s="618" t="str">
        <f>IF(基本情報入力シート!M130="","",基本情報入力シート!M130)</f>
        <v/>
      </c>
      <c r="N108" s="618" t="str">
        <f>IF(基本情報入力シート!R130="","",基本情報入力シート!R130)</f>
        <v/>
      </c>
      <c r="O108" s="618" t="str">
        <f>IF(基本情報入力シート!W130="","",基本情報入力シート!W130)</f>
        <v/>
      </c>
      <c r="P108" s="613" t="str">
        <f>IF(基本情報入力シート!X130="","",基本情報入力シート!X130)</f>
        <v/>
      </c>
      <c r="Q108" s="619" t="str">
        <f>IF(基本情報入力シート!Y130="","",基本情報入力シート!Y130)</f>
        <v/>
      </c>
      <c r="R108" s="979"/>
      <c r="S108" s="437" t="str">
        <f>IF(B108="×","",IF(基本情報入力シート!Z130="","",基本情報入力シート!Z130))</f>
        <v/>
      </c>
      <c r="T108" s="620" t="str">
        <f>IF(B108="×","",IF(Q108="","",VLOOKUP(Q108,【参考】数式用!$M$2:$O$34,3,FALSE)))</f>
        <v/>
      </c>
      <c r="U108" s="621" t="s">
        <v>143</v>
      </c>
      <c r="V108" s="980">
        <v>4</v>
      </c>
      <c r="W108" s="622" t="s">
        <v>144</v>
      </c>
      <c r="X108" s="981"/>
      <c r="Y108" s="623" t="s">
        <v>145</v>
      </c>
      <c r="Z108" s="982">
        <v>4</v>
      </c>
      <c r="AA108" s="624" t="s">
        <v>144</v>
      </c>
      <c r="AB108" s="983"/>
      <c r="AC108" s="624" t="s">
        <v>146</v>
      </c>
      <c r="AD108" s="625" t="s">
        <v>147</v>
      </c>
      <c r="AE108" s="984" t="str">
        <f t="shared" si="3"/>
        <v/>
      </c>
      <c r="AF108" s="628" t="s">
        <v>148</v>
      </c>
      <c r="AG108" s="627" t="str">
        <f t="shared" si="4"/>
        <v/>
      </c>
      <c r="AH108" s="985"/>
      <c r="AI108" s="987"/>
      <c r="AJ108" s="985"/>
      <c r="AK108" s="987"/>
    </row>
    <row r="109" spans="1:37" ht="36.75" customHeight="1">
      <c r="A109" s="613">
        <f t="shared" si="5"/>
        <v>97</v>
      </c>
      <c r="B109" s="978"/>
      <c r="C109" s="614" t="str">
        <f>IF(基本情報入力シート!C131="","",基本情報入力シート!C131)</f>
        <v/>
      </c>
      <c r="D109" s="615" t="str">
        <f>IF(基本情報入力シート!D131="","",基本情報入力シート!D131)</f>
        <v/>
      </c>
      <c r="E109" s="616" t="str">
        <f>IF(基本情報入力シート!E131="","",基本情報入力シート!E131)</f>
        <v/>
      </c>
      <c r="F109" s="616" t="str">
        <f>IF(基本情報入力シート!F131="","",基本情報入力シート!F131)</f>
        <v/>
      </c>
      <c r="G109" s="616" t="str">
        <f>IF(基本情報入力シート!G131="","",基本情報入力シート!G131)</f>
        <v/>
      </c>
      <c r="H109" s="616" t="str">
        <f>IF(基本情報入力シート!H131="","",基本情報入力シート!H131)</f>
        <v/>
      </c>
      <c r="I109" s="616" t="str">
        <f>IF(基本情報入力シート!I131="","",基本情報入力シート!I131)</f>
        <v/>
      </c>
      <c r="J109" s="616" t="str">
        <f>IF(基本情報入力シート!J131="","",基本情報入力シート!J131)</f>
        <v/>
      </c>
      <c r="K109" s="616" t="str">
        <f>IF(基本情報入力シート!K131="","",基本情報入力シート!K131)</f>
        <v/>
      </c>
      <c r="L109" s="617" t="str">
        <f>IF(基本情報入力シート!L131="","",基本情報入力シート!L131)</f>
        <v/>
      </c>
      <c r="M109" s="618" t="str">
        <f>IF(基本情報入力シート!M131="","",基本情報入力シート!M131)</f>
        <v/>
      </c>
      <c r="N109" s="618" t="str">
        <f>IF(基本情報入力シート!R131="","",基本情報入力シート!R131)</f>
        <v/>
      </c>
      <c r="O109" s="618" t="str">
        <f>IF(基本情報入力シート!W131="","",基本情報入力シート!W131)</f>
        <v/>
      </c>
      <c r="P109" s="613" t="str">
        <f>IF(基本情報入力シート!X131="","",基本情報入力シート!X131)</f>
        <v/>
      </c>
      <c r="Q109" s="619" t="str">
        <f>IF(基本情報入力シート!Y131="","",基本情報入力シート!Y131)</f>
        <v/>
      </c>
      <c r="R109" s="979"/>
      <c r="S109" s="437" t="str">
        <f>IF(B109="×","",IF(基本情報入力シート!Z131="","",基本情報入力シート!Z131))</f>
        <v/>
      </c>
      <c r="T109" s="620" t="str">
        <f>IF(B109="×","",IF(Q109="","",VLOOKUP(Q109,【参考】数式用!$M$2:$O$34,3,FALSE)))</f>
        <v/>
      </c>
      <c r="U109" s="621" t="s">
        <v>143</v>
      </c>
      <c r="V109" s="980">
        <v>4</v>
      </c>
      <c r="W109" s="622" t="s">
        <v>144</v>
      </c>
      <c r="X109" s="981"/>
      <c r="Y109" s="623" t="s">
        <v>145</v>
      </c>
      <c r="Z109" s="982">
        <v>4</v>
      </c>
      <c r="AA109" s="624" t="s">
        <v>144</v>
      </c>
      <c r="AB109" s="983"/>
      <c r="AC109" s="624" t="s">
        <v>146</v>
      </c>
      <c r="AD109" s="625" t="s">
        <v>147</v>
      </c>
      <c r="AE109" s="984" t="str">
        <f t="shared" si="3"/>
        <v/>
      </c>
      <c r="AF109" s="628" t="s">
        <v>148</v>
      </c>
      <c r="AG109" s="627" t="str">
        <f t="shared" si="4"/>
        <v/>
      </c>
      <c r="AH109" s="985"/>
      <c r="AI109" s="987"/>
      <c r="AJ109" s="985"/>
      <c r="AK109" s="987"/>
    </row>
    <row r="110" spans="1:37" ht="36.75" customHeight="1">
      <c r="A110" s="613">
        <f t="shared" si="5"/>
        <v>98</v>
      </c>
      <c r="B110" s="978"/>
      <c r="C110" s="614" t="str">
        <f>IF(基本情報入力シート!C132="","",基本情報入力シート!C132)</f>
        <v/>
      </c>
      <c r="D110" s="615" t="str">
        <f>IF(基本情報入力シート!D132="","",基本情報入力シート!D132)</f>
        <v/>
      </c>
      <c r="E110" s="616" t="str">
        <f>IF(基本情報入力シート!E132="","",基本情報入力シート!E132)</f>
        <v/>
      </c>
      <c r="F110" s="616" t="str">
        <f>IF(基本情報入力シート!F132="","",基本情報入力シート!F132)</f>
        <v/>
      </c>
      <c r="G110" s="616" t="str">
        <f>IF(基本情報入力シート!G132="","",基本情報入力シート!G132)</f>
        <v/>
      </c>
      <c r="H110" s="616" t="str">
        <f>IF(基本情報入力シート!H132="","",基本情報入力シート!H132)</f>
        <v/>
      </c>
      <c r="I110" s="616" t="str">
        <f>IF(基本情報入力シート!I132="","",基本情報入力シート!I132)</f>
        <v/>
      </c>
      <c r="J110" s="616" t="str">
        <f>IF(基本情報入力シート!J132="","",基本情報入力シート!J132)</f>
        <v/>
      </c>
      <c r="K110" s="616" t="str">
        <f>IF(基本情報入力シート!K132="","",基本情報入力シート!K132)</f>
        <v/>
      </c>
      <c r="L110" s="617" t="str">
        <f>IF(基本情報入力シート!L132="","",基本情報入力シート!L132)</f>
        <v/>
      </c>
      <c r="M110" s="618" t="str">
        <f>IF(基本情報入力シート!M132="","",基本情報入力シート!M132)</f>
        <v/>
      </c>
      <c r="N110" s="618" t="str">
        <f>IF(基本情報入力シート!R132="","",基本情報入力シート!R132)</f>
        <v/>
      </c>
      <c r="O110" s="618" t="str">
        <f>IF(基本情報入力シート!W132="","",基本情報入力シート!W132)</f>
        <v/>
      </c>
      <c r="P110" s="613" t="str">
        <f>IF(基本情報入力シート!X132="","",基本情報入力シート!X132)</f>
        <v/>
      </c>
      <c r="Q110" s="619" t="str">
        <f>IF(基本情報入力シート!Y132="","",基本情報入力シート!Y132)</f>
        <v/>
      </c>
      <c r="R110" s="979"/>
      <c r="S110" s="437" t="str">
        <f>IF(B110="×","",IF(基本情報入力シート!Z132="","",基本情報入力シート!Z132))</f>
        <v/>
      </c>
      <c r="T110" s="620" t="str">
        <f>IF(B110="×","",IF(Q110="","",VLOOKUP(Q110,【参考】数式用!$M$2:$O$34,3,FALSE)))</f>
        <v/>
      </c>
      <c r="U110" s="621" t="s">
        <v>143</v>
      </c>
      <c r="V110" s="980">
        <v>4</v>
      </c>
      <c r="W110" s="622" t="s">
        <v>144</v>
      </c>
      <c r="X110" s="981"/>
      <c r="Y110" s="623" t="s">
        <v>145</v>
      </c>
      <c r="Z110" s="982">
        <v>4</v>
      </c>
      <c r="AA110" s="624" t="s">
        <v>144</v>
      </c>
      <c r="AB110" s="983"/>
      <c r="AC110" s="624" t="s">
        <v>146</v>
      </c>
      <c r="AD110" s="625" t="s">
        <v>147</v>
      </c>
      <c r="AE110" s="984" t="str">
        <f t="shared" si="3"/>
        <v/>
      </c>
      <c r="AF110" s="628" t="s">
        <v>148</v>
      </c>
      <c r="AG110" s="627" t="str">
        <f t="shared" si="4"/>
        <v/>
      </c>
      <c r="AH110" s="985"/>
      <c r="AI110" s="987"/>
      <c r="AJ110" s="985"/>
      <c r="AK110" s="987"/>
    </row>
    <row r="111" spans="1:37" ht="36.75" customHeight="1">
      <c r="A111" s="613">
        <f t="shared" si="5"/>
        <v>99</v>
      </c>
      <c r="B111" s="978"/>
      <c r="C111" s="614" t="str">
        <f>IF(基本情報入力シート!C133="","",基本情報入力シート!C133)</f>
        <v/>
      </c>
      <c r="D111" s="615" t="str">
        <f>IF(基本情報入力シート!D133="","",基本情報入力シート!D133)</f>
        <v/>
      </c>
      <c r="E111" s="616" t="str">
        <f>IF(基本情報入力シート!E133="","",基本情報入力シート!E133)</f>
        <v/>
      </c>
      <c r="F111" s="616" t="str">
        <f>IF(基本情報入力シート!F133="","",基本情報入力シート!F133)</f>
        <v/>
      </c>
      <c r="G111" s="616" t="str">
        <f>IF(基本情報入力シート!G133="","",基本情報入力シート!G133)</f>
        <v/>
      </c>
      <c r="H111" s="616" t="str">
        <f>IF(基本情報入力シート!H133="","",基本情報入力シート!H133)</f>
        <v/>
      </c>
      <c r="I111" s="616" t="str">
        <f>IF(基本情報入力シート!I133="","",基本情報入力シート!I133)</f>
        <v/>
      </c>
      <c r="J111" s="616" t="str">
        <f>IF(基本情報入力シート!J133="","",基本情報入力シート!J133)</f>
        <v/>
      </c>
      <c r="K111" s="616" t="str">
        <f>IF(基本情報入力シート!K133="","",基本情報入力シート!K133)</f>
        <v/>
      </c>
      <c r="L111" s="617" t="str">
        <f>IF(基本情報入力シート!L133="","",基本情報入力シート!L133)</f>
        <v/>
      </c>
      <c r="M111" s="618" t="str">
        <f>IF(基本情報入力シート!M133="","",基本情報入力シート!M133)</f>
        <v/>
      </c>
      <c r="N111" s="618" t="str">
        <f>IF(基本情報入力シート!R133="","",基本情報入力シート!R133)</f>
        <v/>
      </c>
      <c r="O111" s="618" t="str">
        <f>IF(基本情報入力シート!W133="","",基本情報入力シート!W133)</f>
        <v/>
      </c>
      <c r="P111" s="613" t="str">
        <f>IF(基本情報入力シート!X133="","",基本情報入力シート!X133)</f>
        <v/>
      </c>
      <c r="Q111" s="619" t="str">
        <f>IF(基本情報入力シート!Y133="","",基本情報入力シート!Y133)</f>
        <v/>
      </c>
      <c r="R111" s="979"/>
      <c r="S111" s="437" t="str">
        <f>IF(B111="×","",IF(基本情報入力シート!Z133="","",基本情報入力シート!Z133))</f>
        <v/>
      </c>
      <c r="T111" s="620" t="str">
        <f>IF(B111="×","",IF(Q111="","",VLOOKUP(Q111,【参考】数式用!$M$2:$O$34,3,FALSE)))</f>
        <v/>
      </c>
      <c r="U111" s="621" t="s">
        <v>143</v>
      </c>
      <c r="V111" s="980">
        <v>4</v>
      </c>
      <c r="W111" s="622" t="s">
        <v>144</v>
      </c>
      <c r="X111" s="981"/>
      <c r="Y111" s="623" t="s">
        <v>145</v>
      </c>
      <c r="Z111" s="982">
        <v>4</v>
      </c>
      <c r="AA111" s="624" t="s">
        <v>144</v>
      </c>
      <c r="AB111" s="983"/>
      <c r="AC111" s="624" t="s">
        <v>146</v>
      </c>
      <c r="AD111" s="625" t="s">
        <v>147</v>
      </c>
      <c r="AE111" s="984" t="str">
        <f t="shared" si="3"/>
        <v/>
      </c>
      <c r="AF111" s="628" t="s">
        <v>148</v>
      </c>
      <c r="AG111" s="627" t="str">
        <f t="shared" si="4"/>
        <v/>
      </c>
      <c r="AH111" s="985"/>
      <c r="AI111" s="987"/>
      <c r="AJ111" s="985"/>
      <c r="AK111" s="987"/>
    </row>
    <row r="112" spans="1:37" ht="36.75" customHeight="1">
      <c r="A112" s="613">
        <f t="shared" si="5"/>
        <v>100</v>
      </c>
      <c r="B112" s="978"/>
      <c r="C112" s="614" t="str">
        <f>IF(基本情報入力シート!C134="","",基本情報入力シート!C134)</f>
        <v/>
      </c>
      <c r="D112" s="615" t="str">
        <f>IF(基本情報入力シート!D134="","",基本情報入力シート!D134)</f>
        <v/>
      </c>
      <c r="E112" s="616" t="str">
        <f>IF(基本情報入力シート!E134="","",基本情報入力シート!E134)</f>
        <v/>
      </c>
      <c r="F112" s="616" t="str">
        <f>IF(基本情報入力シート!F134="","",基本情報入力シート!F134)</f>
        <v/>
      </c>
      <c r="G112" s="616" t="str">
        <f>IF(基本情報入力シート!G134="","",基本情報入力シート!G134)</f>
        <v/>
      </c>
      <c r="H112" s="616" t="str">
        <f>IF(基本情報入力シート!H134="","",基本情報入力シート!H134)</f>
        <v/>
      </c>
      <c r="I112" s="616" t="str">
        <f>IF(基本情報入力シート!I134="","",基本情報入力シート!I134)</f>
        <v/>
      </c>
      <c r="J112" s="616" t="str">
        <f>IF(基本情報入力シート!J134="","",基本情報入力シート!J134)</f>
        <v/>
      </c>
      <c r="K112" s="616" t="str">
        <f>IF(基本情報入力シート!K134="","",基本情報入力シート!K134)</f>
        <v/>
      </c>
      <c r="L112" s="617" t="str">
        <f>IF(基本情報入力シート!L134="","",基本情報入力シート!L134)</f>
        <v/>
      </c>
      <c r="M112" s="618" t="str">
        <f>IF(基本情報入力シート!M134="","",基本情報入力シート!M134)</f>
        <v/>
      </c>
      <c r="N112" s="618" t="str">
        <f>IF(基本情報入力シート!R134="","",基本情報入力シート!R134)</f>
        <v/>
      </c>
      <c r="O112" s="618" t="str">
        <f>IF(基本情報入力シート!W134="","",基本情報入力シート!W134)</f>
        <v/>
      </c>
      <c r="P112" s="613" t="str">
        <f>IF(基本情報入力シート!X134="","",基本情報入力シート!X134)</f>
        <v/>
      </c>
      <c r="Q112" s="619" t="str">
        <f>IF(基本情報入力シート!Y134="","",基本情報入力シート!Y134)</f>
        <v/>
      </c>
      <c r="R112" s="979"/>
      <c r="S112" s="437" t="str">
        <f>IF(B112="×","",IF(基本情報入力シート!Z134="","",基本情報入力シート!Z134))</f>
        <v/>
      </c>
      <c r="T112" s="620" t="str">
        <f>IF(B112="×","",IF(Q112="","",VLOOKUP(Q112,【参考】数式用!$M$2:$O$34,3,FALSE)))</f>
        <v/>
      </c>
      <c r="U112" s="621" t="s">
        <v>143</v>
      </c>
      <c r="V112" s="980">
        <v>4</v>
      </c>
      <c r="W112" s="622" t="s">
        <v>144</v>
      </c>
      <c r="X112" s="981"/>
      <c r="Y112" s="623" t="s">
        <v>145</v>
      </c>
      <c r="Z112" s="982">
        <v>4</v>
      </c>
      <c r="AA112" s="624" t="s">
        <v>144</v>
      </c>
      <c r="AB112" s="983"/>
      <c r="AC112" s="624" t="s">
        <v>146</v>
      </c>
      <c r="AD112" s="625" t="s">
        <v>147</v>
      </c>
      <c r="AE112" s="984" t="str">
        <f t="shared" si="3"/>
        <v/>
      </c>
      <c r="AF112" s="628" t="s">
        <v>148</v>
      </c>
      <c r="AG112" s="627" t="str">
        <f t="shared" si="4"/>
        <v/>
      </c>
      <c r="AH112" s="985"/>
      <c r="AI112" s="987"/>
      <c r="AJ112" s="985"/>
      <c r="AK112" s="987"/>
    </row>
  </sheetData>
  <sheetProtection formatCells="0" formatColumns="0" formatRows="0" insertRows="0" deleteRows="0" autoFilter="0"/>
  <autoFilter ref="M12:AG12"/>
  <mergeCells count="17">
    <mergeCell ref="U7:AF11"/>
    <mergeCell ref="AG7:AK8"/>
    <mergeCell ref="N8:O8"/>
    <mergeCell ref="AH9:AK9"/>
    <mergeCell ref="R1:AK5"/>
    <mergeCell ref="Q7:Q11"/>
    <mergeCell ref="R7:R11"/>
    <mergeCell ref="S7:S11"/>
    <mergeCell ref="T7:T11"/>
    <mergeCell ref="A3:D3"/>
    <mergeCell ref="E3:P3"/>
    <mergeCell ref="A5:O5"/>
    <mergeCell ref="A7:A11"/>
    <mergeCell ref="B7:B11"/>
    <mergeCell ref="C7:L11"/>
    <mergeCell ref="M7:M11"/>
    <mergeCell ref="P7:P11"/>
  </mergeCells>
  <phoneticPr fontId="9"/>
  <dataValidations count="2">
    <dataValidation type="list" imeMode="halfAlpha" allowBlank="1" showInputMessage="1" showErrorMessage="1" sqref="B13:B112">
      <formula1>"○,×"</formula1>
    </dataValidation>
    <dataValidation imeMode="halfAlpha" allowBlank="1" showInputMessage="1" showErrorMessage="1" sqref="V13:V112 AB13:AB112 Z13:Z112 X13:X112 C13:S112"/>
  </dataValidations>
  <pageMargins left="0.39370078740157483" right="0.39370078740157483" top="0.6692913385826772" bottom="0.62992125984251968" header="0.31496062992125984" footer="0.35433070866141736"/>
  <pageSetup paperSize="9" scale="37" fitToHeight="2" orientation="landscape" r:id="rId1"/>
  <headerFooter alignWithMargins="0"/>
  <rowBreaks count="1" manualBreakCount="1">
    <brk id="32"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B30" sqref="B3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2183" t="s">
        <v>222</v>
      </c>
      <c r="B2" s="2184"/>
      <c r="C2" s="2188" t="s">
        <v>223</v>
      </c>
      <c r="D2" s="2188"/>
      <c r="E2" s="2188"/>
      <c r="F2" s="2180" t="s">
        <v>224</v>
      </c>
      <c r="G2" s="2181"/>
      <c r="H2" s="2181"/>
      <c r="I2" s="2182"/>
      <c r="J2" s="2171" t="s">
        <v>222</v>
      </c>
      <c r="K2" s="2172"/>
      <c r="L2" s="2177" t="s">
        <v>449</v>
      </c>
    </row>
    <row r="3" spans="1:14" ht="39" customHeight="1">
      <c r="A3" s="2185"/>
      <c r="B3" s="2174"/>
      <c r="C3" s="2189" t="s">
        <v>247</v>
      </c>
      <c r="D3" s="2189"/>
      <c r="E3" s="2189"/>
      <c r="F3" s="2190" t="s">
        <v>225</v>
      </c>
      <c r="G3" s="2186"/>
      <c r="H3" s="2186"/>
      <c r="I3" s="38" t="s">
        <v>226</v>
      </c>
      <c r="J3" s="2173"/>
      <c r="K3" s="2174"/>
      <c r="L3" s="2178"/>
    </row>
    <row r="4" spans="1:14" ht="18" customHeight="1" thickBot="1">
      <c r="A4" s="2186"/>
      <c r="B4" s="2187"/>
      <c r="C4" s="38" t="s">
        <v>60</v>
      </c>
      <c r="D4" s="38" t="s">
        <v>61</v>
      </c>
      <c r="E4" s="38" t="s">
        <v>62</v>
      </c>
      <c r="F4" s="38" t="s">
        <v>19</v>
      </c>
      <c r="G4" s="43" t="s">
        <v>20</v>
      </c>
      <c r="H4" s="43" t="s">
        <v>270</v>
      </c>
      <c r="I4" s="38" t="s">
        <v>19</v>
      </c>
      <c r="J4" s="2175"/>
      <c r="K4" s="2176"/>
      <c r="L4" s="2179"/>
      <c r="N4" s="750" t="s">
        <v>14</v>
      </c>
    </row>
    <row r="5" spans="1:14" ht="16.899999999999999" customHeight="1">
      <c r="A5" s="44" t="s">
        <v>227</v>
      </c>
      <c r="B5" s="45"/>
      <c r="C5" s="46">
        <v>0.27400000000000002</v>
      </c>
      <c r="D5" s="46">
        <v>0.2</v>
      </c>
      <c r="E5" s="46">
        <v>0.111</v>
      </c>
      <c r="F5" s="46">
        <v>7.0000000000000007E-2</v>
      </c>
      <c r="G5" s="46">
        <v>5.5E-2</v>
      </c>
      <c r="H5" s="48" t="s">
        <v>271</v>
      </c>
      <c r="I5" s="485" t="s">
        <v>228</v>
      </c>
      <c r="J5" s="630" t="s">
        <v>227</v>
      </c>
      <c r="K5" s="631"/>
      <c r="L5" s="632">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85" t="s">
        <v>228</v>
      </c>
      <c r="J6" s="633" t="s">
        <v>229</v>
      </c>
      <c r="K6" s="634"/>
      <c r="L6" s="635">
        <v>4.4999999999999998E-2</v>
      </c>
      <c r="N6" s="4">
        <v>2</v>
      </c>
    </row>
    <row r="7" spans="1:14" ht="16.899999999999999" customHeight="1">
      <c r="A7" s="44" t="s">
        <v>283</v>
      </c>
      <c r="B7" s="45"/>
      <c r="C7" s="46">
        <v>0.27400000000000002</v>
      </c>
      <c r="D7" s="46">
        <v>0.2</v>
      </c>
      <c r="E7" s="46">
        <v>0.111</v>
      </c>
      <c r="F7" s="46">
        <v>7.0000000000000007E-2</v>
      </c>
      <c r="G7" s="46">
        <v>5.5E-2</v>
      </c>
      <c r="H7" s="48" t="s">
        <v>271</v>
      </c>
      <c r="I7" s="485" t="s">
        <v>228</v>
      </c>
      <c r="J7" s="633" t="s">
        <v>283</v>
      </c>
      <c r="K7" s="634"/>
      <c r="L7" s="635">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85" t="s">
        <v>228</v>
      </c>
      <c r="J8" s="633" t="s">
        <v>230</v>
      </c>
      <c r="K8" s="634"/>
      <c r="L8" s="635">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85" t="s">
        <v>162</v>
      </c>
      <c r="J9" s="633" t="s">
        <v>234</v>
      </c>
      <c r="K9" s="634"/>
      <c r="L9" s="635">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85" t="s">
        <v>232</v>
      </c>
      <c r="J10" s="633" t="s">
        <v>233</v>
      </c>
      <c r="K10" s="634"/>
      <c r="L10" s="635">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85" t="s">
        <v>273</v>
      </c>
      <c r="J11" s="633" t="s">
        <v>235</v>
      </c>
      <c r="K11" s="634"/>
      <c r="L11" s="635">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85" t="s">
        <v>274</v>
      </c>
      <c r="J12" s="633" t="s">
        <v>284</v>
      </c>
      <c r="K12" s="634"/>
      <c r="L12" s="635">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85" t="s">
        <v>232</v>
      </c>
      <c r="J13" s="633" t="s">
        <v>231</v>
      </c>
      <c r="K13" s="634"/>
      <c r="L13" s="635">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85" t="s">
        <v>232</v>
      </c>
      <c r="J14" s="633" t="s">
        <v>356</v>
      </c>
      <c r="K14" s="634"/>
      <c r="L14" s="635">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85" t="s">
        <v>232</v>
      </c>
      <c r="J15" s="633" t="s">
        <v>236</v>
      </c>
      <c r="K15" s="634"/>
      <c r="L15" s="635">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85" t="s">
        <v>232</v>
      </c>
      <c r="J16" s="633" t="s">
        <v>237</v>
      </c>
      <c r="K16" s="634"/>
      <c r="L16" s="635">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85" t="s">
        <v>232</v>
      </c>
      <c r="J17" s="633" t="s">
        <v>238</v>
      </c>
      <c r="K17" s="634"/>
      <c r="L17" s="635">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85" t="s">
        <v>232</v>
      </c>
      <c r="J18" s="633" t="s">
        <v>239</v>
      </c>
      <c r="K18" s="634"/>
      <c r="L18" s="635">
        <v>1.2999999999999999E-2</v>
      </c>
    </row>
    <row r="19" spans="1:12" ht="16.899999999999999" customHeight="1">
      <c r="A19" s="44" t="s">
        <v>452</v>
      </c>
      <c r="B19" s="45"/>
      <c r="C19" s="46">
        <v>8.5999999999999993E-2</v>
      </c>
      <c r="D19" s="46">
        <v>6.3E-2</v>
      </c>
      <c r="E19" s="46">
        <v>3.5000000000000003E-2</v>
      </c>
      <c r="F19" s="46">
        <v>1.9E-2</v>
      </c>
      <c r="G19" s="46">
        <v>1.6E-2</v>
      </c>
      <c r="H19" s="48" t="s">
        <v>271</v>
      </c>
      <c r="I19" s="485" t="s">
        <v>232</v>
      </c>
      <c r="J19" s="633" t="s">
        <v>452</v>
      </c>
      <c r="K19" s="634"/>
      <c r="L19" s="635">
        <v>2.5999999999999999E-2</v>
      </c>
    </row>
    <row r="20" spans="1:12" ht="16.899999999999999" customHeight="1">
      <c r="A20" s="44" t="s">
        <v>293</v>
      </c>
      <c r="B20" s="45"/>
      <c r="C20" s="46">
        <v>8.5999999999999993E-2</v>
      </c>
      <c r="D20" s="46">
        <v>6.3E-2</v>
      </c>
      <c r="E20" s="46">
        <v>3.5000000000000003E-2</v>
      </c>
      <c r="F20" s="46">
        <v>1.9E-2</v>
      </c>
      <c r="G20" s="46">
        <v>1.6E-2</v>
      </c>
      <c r="H20" s="48" t="s">
        <v>271</v>
      </c>
      <c r="I20" s="485" t="s">
        <v>232</v>
      </c>
      <c r="J20" s="633" t="s">
        <v>293</v>
      </c>
      <c r="K20" s="634"/>
      <c r="L20" s="635">
        <v>2.5999999999999999E-2</v>
      </c>
    </row>
    <row r="21" spans="1:12" ht="16.899999999999999" customHeight="1">
      <c r="A21" s="44" t="s">
        <v>294</v>
      </c>
      <c r="B21" s="45"/>
      <c r="C21" s="46">
        <v>0.15</v>
      </c>
      <c r="D21" s="46">
        <v>0.11</v>
      </c>
      <c r="E21" s="46">
        <v>6.0999999999999999E-2</v>
      </c>
      <c r="F21" s="46">
        <v>1.9E-2</v>
      </c>
      <c r="G21" s="46">
        <v>1.6E-2</v>
      </c>
      <c r="H21" s="48" t="s">
        <v>271</v>
      </c>
      <c r="I21" s="485" t="s">
        <v>232</v>
      </c>
      <c r="J21" s="633" t="s">
        <v>294</v>
      </c>
      <c r="K21" s="634"/>
      <c r="L21" s="635">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85" t="s">
        <v>232</v>
      </c>
      <c r="J22" s="633" t="s">
        <v>240</v>
      </c>
      <c r="K22" s="634"/>
      <c r="L22" s="635">
        <v>0.02</v>
      </c>
    </row>
    <row r="23" spans="1:12" ht="16.899999999999999" customHeight="1">
      <c r="A23" s="44" t="s">
        <v>241</v>
      </c>
      <c r="B23" s="45"/>
      <c r="C23" s="46">
        <v>0.126</v>
      </c>
      <c r="D23" s="46">
        <v>9.1999999999999998E-2</v>
      </c>
      <c r="E23" s="46">
        <v>5.0999999999999997E-2</v>
      </c>
      <c r="F23" s="46">
        <v>1.2999999999999999E-2</v>
      </c>
      <c r="G23" s="46">
        <v>0.01</v>
      </c>
      <c r="H23" s="48" t="s">
        <v>271</v>
      </c>
      <c r="I23" s="485" t="s">
        <v>232</v>
      </c>
      <c r="J23" s="633" t="s">
        <v>241</v>
      </c>
      <c r="K23" s="634"/>
      <c r="L23" s="635">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85" t="s">
        <v>232</v>
      </c>
      <c r="J24" s="633" t="s">
        <v>242</v>
      </c>
      <c r="K24" s="634"/>
      <c r="L24" s="635">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85" t="s">
        <v>273</v>
      </c>
      <c r="J25" s="633" t="s">
        <v>243</v>
      </c>
      <c r="K25" s="634"/>
      <c r="L25" s="635">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85" t="s">
        <v>162</v>
      </c>
      <c r="J26" s="633" t="s">
        <v>244</v>
      </c>
      <c r="K26" s="634"/>
      <c r="L26" s="635">
        <v>0.02</v>
      </c>
    </row>
    <row r="27" spans="1:12" ht="16.899999999999999" customHeight="1">
      <c r="A27" s="44" t="s">
        <v>245</v>
      </c>
      <c r="B27" s="45"/>
      <c r="C27" s="46">
        <v>9.9000000000000005E-2</v>
      </c>
      <c r="D27" s="46">
        <v>7.1999999999999995E-2</v>
      </c>
      <c r="E27" s="46">
        <v>0.04</v>
      </c>
      <c r="F27" s="46">
        <v>4.2999999999999997E-2</v>
      </c>
      <c r="G27" s="46">
        <v>3.9E-2</v>
      </c>
      <c r="H27" s="48" t="s">
        <v>285</v>
      </c>
      <c r="I27" s="485" t="s">
        <v>232</v>
      </c>
      <c r="J27" s="636" t="s">
        <v>245</v>
      </c>
      <c r="K27" s="631"/>
      <c r="L27" s="632">
        <v>3.7999999999999999E-2</v>
      </c>
    </row>
    <row r="28" spans="1:12" ht="16.899999999999999" customHeight="1" thickBot="1">
      <c r="A28" s="522" t="s">
        <v>246</v>
      </c>
      <c r="B28" s="523"/>
      <c r="C28" s="524">
        <v>7.9000000000000001E-2</v>
      </c>
      <c r="D28" s="524">
        <v>5.8000000000000003E-2</v>
      </c>
      <c r="E28" s="524">
        <v>3.2000000000000001E-2</v>
      </c>
      <c r="F28" s="524">
        <v>4.2999999999999997E-2</v>
      </c>
      <c r="G28" s="524">
        <v>3.9E-2</v>
      </c>
      <c r="H28" s="525" t="s">
        <v>285</v>
      </c>
      <c r="I28" s="526" t="s">
        <v>232</v>
      </c>
      <c r="J28" s="637" t="s">
        <v>246</v>
      </c>
      <c r="K28" s="638"/>
      <c r="L28" s="639">
        <v>3.7999999999999999E-2</v>
      </c>
    </row>
    <row r="29" spans="1:12" s="512" customFormat="1" ht="17.100000000000001" customHeight="1" thickTop="1">
      <c r="A29" s="516" t="s">
        <v>302</v>
      </c>
      <c r="B29" s="517"/>
      <c r="C29" s="518">
        <v>6.1000000000000006E-2</v>
      </c>
      <c r="D29" s="518">
        <v>4.4000000000000004E-2</v>
      </c>
      <c r="E29" s="518">
        <v>2.5000000000000001E-2</v>
      </c>
      <c r="F29" s="519" t="s">
        <v>271</v>
      </c>
      <c r="G29" s="519" t="s">
        <v>271</v>
      </c>
      <c r="H29" s="520">
        <v>1.7000000000000001E-2</v>
      </c>
      <c r="I29" s="521" t="s">
        <v>301</v>
      </c>
      <c r="J29" s="640" t="s">
        <v>357</v>
      </c>
      <c r="K29" s="641"/>
      <c r="L29" s="635">
        <v>1.0999999999999999E-2</v>
      </c>
    </row>
    <row r="30" spans="1:12" s="512" customFormat="1" ht="17.100000000000001" customHeight="1">
      <c r="A30" s="44" t="s">
        <v>303</v>
      </c>
      <c r="B30" s="515"/>
      <c r="C30" s="513">
        <v>6.8000000000000005E-2</v>
      </c>
      <c r="D30" s="513">
        <v>0.05</v>
      </c>
      <c r="E30" s="513">
        <v>2.8000000000000001E-2</v>
      </c>
      <c r="F30" s="48" t="s">
        <v>271</v>
      </c>
      <c r="G30" s="48" t="s">
        <v>271</v>
      </c>
      <c r="H30" s="514">
        <v>2.5999999999999999E-2</v>
      </c>
      <c r="I30" s="485" t="s">
        <v>301</v>
      </c>
      <c r="J30" s="642" t="s">
        <v>358</v>
      </c>
      <c r="K30" s="643"/>
      <c r="L30" s="635">
        <v>1.7999999999999999E-2</v>
      </c>
    </row>
    <row r="31" spans="1:12" s="512" customFormat="1" ht="17.100000000000001" customHeight="1">
      <c r="A31" s="44" t="s">
        <v>304</v>
      </c>
      <c r="B31" s="515"/>
      <c r="C31" s="513">
        <v>6.8000000000000005E-2</v>
      </c>
      <c r="D31" s="513">
        <v>0.05</v>
      </c>
      <c r="E31" s="513">
        <v>2.8000000000000001E-2</v>
      </c>
      <c r="F31" s="48" t="s">
        <v>271</v>
      </c>
      <c r="G31" s="48" t="s">
        <v>271</v>
      </c>
      <c r="H31" s="514">
        <v>2.5999999999999999E-2</v>
      </c>
      <c r="I31" s="485" t="s">
        <v>301</v>
      </c>
      <c r="J31" s="644" t="s">
        <v>359</v>
      </c>
      <c r="K31" s="645"/>
      <c r="L31" s="635">
        <v>1.7999999999999999E-2</v>
      </c>
    </row>
    <row r="32" spans="1:12" s="512" customFormat="1" ht="17.100000000000001" customHeight="1">
      <c r="A32" s="44" t="s">
        <v>305</v>
      </c>
      <c r="B32" s="515"/>
      <c r="C32" s="513">
        <v>6.7000000000000004E-2</v>
      </c>
      <c r="D32" s="513">
        <v>4.9000000000000002E-2</v>
      </c>
      <c r="E32" s="513">
        <v>2.7E-2</v>
      </c>
      <c r="F32" s="48" t="s">
        <v>271</v>
      </c>
      <c r="G32" s="48" t="s">
        <v>271</v>
      </c>
      <c r="H32" s="514">
        <v>1.7999999999999999E-2</v>
      </c>
      <c r="I32" s="485" t="s">
        <v>301</v>
      </c>
      <c r="J32" s="644" t="s">
        <v>360</v>
      </c>
      <c r="K32" s="645"/>
      <c r="L32" s="635">
        <v>1.2999999999999999E-2</v>
      </c>
    </row>
    <row r="33" spans="1:12" s="512" customFormat="1" ht="17.100000000000001" customHeight="1">
      <c r="A33" s="44" t="s">
        <v>306</v>
      </c>
      <c r="B33" s="515"/>
      <c r="C33" s="513">
        <v>6.5000000000000002E-2</v>
      </c>
      <c r="D33" s="513">
        <v>4.7E-2</v>
      </c>
      <c r="E33" s="513">
        <v>2.6000000000000002E-2</v>
      </c>
      <c r="F33" s="48" t="s">
        <v>271</v>
      </c>
      <c r="G33" s="48" t="s">
        <v>271</v>
      </c>
      <c r="H33" s="514">
        <v>1.7999999999999999E-2</v>
      </c>
      <c r="I33" s="485" t="s">
        <v>301</v>
      </c>
      <c r="J33" s="644" t="s">
        <v>361</v>
      </c>
      <c r="K33" s="645"/>
      <c r="L33" s="635">
        <v>1.2999999999999999E-2</v>
      </c>
    </row>
    <row r="34" spans="1:12" s="512" customFormat="1" ht="17.100000000000001" customHeight="1" thickBot="1">
      <c r="A34" s="44" t="s">
        <v>307</v>
      </c>
      <c r="B34" s="515"/>
      <c r="C34" s="513">
        <v>6.4000000000000001E-2</v>
      </c>
      <c r="D34" s="513">
        <v>4.7E-2</v>
      </c>
      <c r="E34" s="513">
        <v>2.6000000000000002E-2</v>
      </c>
      <c r="F34" s="48" t="s">
        <v>271</v>
      </c>
      <c r="G34" s="48" t="s">
        <v>271</v>
      </c>
      <c r="H34" s="514">
        <v>1.7999999999999999E-2</v>
      </c>
      <c r="I34" s="485" t="s">
        <v>301</v>
      </c>
      <c r="J34" s="646" t="s">
        <v>362</v>
      </c>
      <c r="K34" s="647"/>
      <c r="L34" s="639">
        <v>1.2999999999999999E-2</v>
      </c>
    </row>
  </sheetData>
  <mergeCells count="7">
    <mergeCell ref="J2:K4"/>
    <mergeCell ref="L2:L4"/>
    <mergeCell ref="F2:I2"/>
    <mergeCell ref="A2:B4"/>
    <mergeCell ref="C2:E2"/>
    <mergeCell ref="C3:E3"/>
    <mergeCell ref="F3:H3"/>
  </mergeCells>
  <phoneticPr fontId="9"/>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D142"/>
  <sheetViews>
    <sheetView showGridLines="0" view="pageBreakPreview" topLeftCell="A19" zoomScaleNormal="100" zoomScaleSheetLayoutView="100" workbookViewId="0">
      <selection activeCell="M24" sqref="M24:X2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39"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1059"/>
      <c r="D11" s="1060"/>
      <c r="E11" s="1060"/>
      <c r="F11" s="1060"/>
      <c r="G11" s="1060"/>
      <c r="H11" s="1060"/>
      <c r="I11" s="1060"/>
      <c r="J11" s="1060"/>
      <c r="K11" s="1060"/>
      <c r="L11" s="1061"/>
      <c r="M11" s="52"/>
    </row>
    <row r="13" spans="1:30" ht="20.100000000000001" customHeight="1">
      <c r="A13" s="10" t="s">
        <v>131</v>
      </c>
    </row>
    <row r="14" spans="1:30" ht="20.100000000000001" customHeight="1" thickBot="1">
      <c r="B14" t="s">
        <v>376</v>
      </c>
    </row>
    <row r="15" spans="1:30" ht="20.100000000000001" customHeight="1">
      <c r="B15" s="6" t="s">
        <v>6</v>
      </c>
      <c r="C15" s="1066" t="s">
        <v>8</v>
      </c>
      <c r="D15" s="1066"/>
      <c r="E15" s="1066"/>
      <c r="F15" s="1066"/>
      <c r="G15" s="1066"/>
      <c r="H15" s="1066"/>
      <c r="I15" s="1066"/>
      <c r="J15" s="1066"/>
      <c r="K15" s="1066"/>
      <c r="L15" s="1067"/>
      <c r="M15" s="1084"/>
      <c r="N15" s="1085"/>
      <c r="O15" s="1085"/>
      <c r="P15" s="1085"/>
      <c r="Q15" s="1085"/>
      <c r="R15" s="1085"/>
      <c r="S15" s="1085"/>
      <c r="T15" s="1085"/>
      <c r="U15" s="1085"/>
      <c r="V15" s="1085"/>
      <c r="W15" s="1086"/>
      <c r="X15" s="1087"/>
    </row>
    <row r="16" spans="1:30" ht="20.100000000000001" customHeight="1" thickBot="1">
      <c r="B16" s="7"/>
      <c r="C16" s="1066" t="s">
        <v>80</v>
      </c>
      <c r="D16" s="1066"/>
      <c r="E16" s="1066"/>
      <c r="F16" s="1066"/>
      <c r="G16" s="1066"/>
      <c r="H16" s="1066"/>
      <c r="I16" s="1066"/>
      <c r="J16" s="1066"/>
      <c r="K16" s="1066"/>
      <c r="L16" s="1067"/>
      <c r="M16" s="1068"/>
      <c r="N16" s="1069"/>
      <c r="O16" s="1069"/>
      <c r="P16" s="1069"/>
      <c r="Q16" s="1069"/>
      <c r="R16" s="1069"/>
      <c r="S16" s="1069"/>
      <c r="T16" s="1069"/>
      <c r="U16" s="1079"/>
      <c r="V16" s="1079"/>
      <c r="W16" s="1080"/>
      <c r="X16" s="1081"/>
      <c r="AD16" t="s">
        <v>90</v>
      </c>
    </row>
    <row r="17" spans="1:30" ht="20.100000000000001" customHeight="1" thickBot="1">
      <c r="B17" s="6" t="s">
        <v>81</v>
      </c>
      <c r="C17" s="1066" t="s">
        <v>7</v>
      </c>
      <c r="D17" s="1066"/>
      <c r="E17" s="1066"/>
      <c r="F17" s="1066"/>
      <c r="G17" s="1066"/>
      <c r="H17" s="1066"/>
      <c r="I17" s="1066"/>
      <c r="J17" s="1066"/>
      <c r="K17" s="1066"/>
      <c r="L17" s="1067"/>
      <c r="M17" s="487"/>
      <c r="N17" s="488"/>
      <c r="O17" s="488"/>
      <c r="P17" s="749" t="s">
        <v>450</v>
      </c>
      <c r="Q17" s="488"/>
      <c r="R17" s="488"/>
      <c r="S17" s="488"/>
      <c r="T17" s="489"/>
      <c r="U17" s="13"/>
      <c r="V17" s="14"/>
      <c r="W17" s="14"/>
      <c r="X17" s="14"/>
      <c r="AD17" t="str">
        <f>CONCATENATE(M17,N17,O17,P17,Q17,R17,S17,T17)</f>
        <v>－</v>
      </c>
    </row>
    <row r="18" spans="1:30" ht="20.100000000000001" customHeight="1">
      <c r="B18" s="8"/>
      <c r="C18" s="1066" t="s">
        <v>84</v>
      </c>
      <c r="D18" s="1066"/>
      <c r="E18" s="1066"/>
      <c r="F18" s="1066"/>
      <c r="G18" s="1066"/>
      <c r="H18" s="1066"/>
      <c r="I18" s="1066"/>
      <c r="J18" s="1066"/>
      <c r="K18" s="1066"/>
      <c r="L18" s="1067"/>
      <c r="M18" s="1068"/>
      <c r="N18" s="1069"/>
      <c r="O18" s="1069"/>
      <c r="P18" s="1069"/>
      <c r="Q18" s="1069"/>
      <c r="R18" s="1069"/>
      <c r="S18" s="1069"/>
      <c r="T18" s="1069"/>
      <c r="U18" s="1088"/>
      <c r="V18" s="1088"/>
      <c r="W18" s="1089"/>
      <c r="X18" s="1090"/>
    </row>
    <row r="19" spans="1:30" ht="20.100000000000001" customHeight="1">
      <c r="B19" s="7"/>
      <c r="C19" s="1066" t="s">
        <v>85</v>
      </c>
      <c r="D19" s="1066"/>
      <c r="E19" s="1066"/>
      <c r="F19" s="1066"/>
      <c r="G19" s="1066"/>
      <c r="H19" s="1066"/>
      <c r="I19" s="1066"/>
      <c r="J19" s="1066"/>
      <c r="K19" s="1066"/>
      <c r="L19" s="1067"/>
      <c r="M19" s="1068"/>
      <c r="N19" s="1069"/>
      <c r="O19" s="1069"/>
      <c r="P19" s="1069"/>
      <c r="Q19" s="1069"/>
      <c r="R19" s="1069"/>
      <c r="S19" s="1069"/>
      <c r="T19" s="1069"/>
      <c r="U19" s="1069"/>
      <c r="V19" s="1069"/>
      <c r="W19" s="1070"/>
      <c r="X19" s="1071"/>
    </row>
    <row r="20" spans="1:30" ht="20.100000000000001" customHeight="1">
      <c r="B20" s="6" t="s">
        <v>82</v>
      </c>
      <c r="C20" s="1066" t="s">
        <v>74</v>
      </c>
      <c r="D20" s="1066"/>
      <c r="E20" s="1066"/>
      <c r="F20" s="1066"/>
      <c r="G20" s="1066"/>
      <c r="H20" s="1066"/>
      <c r="I20" s="1066"/>
      <c r="J20" s="1066"/>
      <c r="K20" s="1066"/>
      <c r="L20" s="1067"/>
      <c r="M20" s="1068"/>
      <c r="N20" s="1069"/>
      <c r="O20" s="1069"/>
      <c r="P20" s="1069"/>
      <c r="Q20" s="1069"/>
      <c r="R20" s="1069"/>
      <c r="S20" s="1069"/>
      <c r="T20" s="1069"/>
      <c r="U20" s="1069"/>
      <c r="V20" s="1069"/>
      <c r="W20" s="1070"/>
      <c r="X20" s="1071"/>
    </row>
    <row r="21" spans="1:30" ht="20.100000000000001" customHeight="1">
      <c r="B21" s="7"/>
      <c r="C21" s="1066" t="s">
        <v>75</v>
      </c>
      <c r="D21" s="1066"/>
      <c r="E21" s="1066"/>
      <c r="F21" s="1066"/>
      <c r="G21" s="1066"/>
      <c r="H21" s="1066"/>
      <c r="I21" s="1066"/>
      <c r="J21" s="1066"/>
      <c r="K21" s="1066"/>
      <c r="L21" s="1067"/>
      <c r="M21" s="1078"/>
      <c r="N21" s="1079"/>
      <c r="O21" s="1079"/>
      <c r="P21" s="1079"/>
      <c r="Q21" s="1079"/>
      <c r="R21" s="1079"/>
      <c r="S21" s="1079"/>
      <c r="T21" s="1079"/>
      <c r="U21" s="1079"/>
      <c r="V21" s="1079"/>
      <c r="W21" s="1080"/>
      <c r="X21" s="1081"/>
    </row>
    <row r="22" spans="1:30" ht="20.100000000000001" customHeight="1">
      <c r="B22" s="1057" t="s">
        <v>122</v>
      </c>
      <c r="C22" s="1066" t="s">
        <v>8</v>
      </c>
      <c r="D22" s="1066"/>
      <c r="E22" s="1066"/>
      <c r="F22" s="1066"/>
      <c r="G22" s="1066"/>
      <c r="H22" s="1066"/>
      <c r="I22" s="1066"/>
      <c r="J22" s="1066"/>
      <c r="K22" s="1066"/>
      <c r="L22" s="1067"/>
      <c r="M22" s="1068"/>
      <c r="N22" s="1069"/>
      <c r="O22" s="1069"/>
      <c r="P22" s="1069"/>
      <c r="Q22" s="1069"/>
      <c r="R22" s="1069"/>
      <c r="S22" s="1069"/>
      <c r="T22" s="1069"/>
      <c r="U22" s="1069"/>
      <c r="V22" s="1069"/>
      <c r="W22" s="1070"/>
      <c r="X22" s="1071"/>
    </row>
    <row r="23" spans="1:30" ht="20.100000000000001" customHeight="1">
      <c r="B23" s="1058"/>
      <c r="C23" s="1092" t="s">
        <v>119</v>
      </c>
      <c r="D23" s="1092"/>
      <c r="E23" s="1092"/>
      <c r="F23" s="1092"/>
      <c r="G23" s="1092"/>
      <c r="H23" s="1092"/>
      <c r="I23" s="1092"/>
      <c r="J23" s="1092"/>
      <c r="K23" s="1092"/>
      <c r="L23" s="1092"/>
      <c r="M23" s="1068"/>
      <c r="N23" s="1069"/>
      <c r="O23" s="1069"/>
      <c r="P23" s="1069"/>
      <c r="Q23" s="1069"/>
      <c r="R23" s="1069"/>
      <c r="S23" s="1069"/>
      <c r="T23" s="1069"/>
      <c r="U23" s="1069"/>
      <c r="V23" s="1069"/>
      <c r="W23" s="1070"/>
      <c r="X23" s="1071"/>
    </row>
    <row r="24" spans="1:30" ht="20.100000000000001" customHeight="1">
      <c r="B24" s="6" t="s">
        <v>120</v>
      </c>
      <c r="C24" s="1066" t="s">
        <v>0</v>
      </c>
      <c r="D24" s="1066"/>
      <c r="E24" s="1066"/>
      <c r="F24" s="1066"/>
      <c r="G24" s="1066"/>
      <c r="H24" s="1066"/>
      <c r="I24" s="1066"/>
      <c r="J24" s="1066"/>
      <c r="K24" s="1066"/>
      <c r="L24" s="1067"/>
      <c r="M24" s="1091"/>
      <c r="N24" s="1088"/>
      <c r="O24" s="1088"/>
      <c r="P24" s="1088"/>
      <c r="Q24" s="1088"/>
      <c r="R24" s="1088"/>
      <c r="S24" s="1088"/>
      <c r="T24" s="1088"/>
      <c r="U24" s="1088"/>
      <c r="V24" s="1088"/>
      <c r="W24" s="1089"/>
      <c r="X24" s="1090"/>
    </row>
    <row r="25" spans="1:30" ht="20.100000000000001" customHeight="1">
      <c r="B25" s="8"/>
      <c r="C25" s="1066" t="s">
        <v>1</v>
      </c>
      <c r="D25" s="1066"/>
      <c r="E25" s="1066"/>
      <c r="F25" s="1066"/>
      <c r="G25" s="1066"/>
      <c r="H25" s="1066"/>
      <c r="I25" s="1066"/>
      <c r="J25" s="1066"/>
      <c r="K25" s="1066"/>
      <c r="L25" s="1067"/>
      <c r="M25" s="1068"/>
      <c r="N25" s="1069"/>
      <c r="O25" s="1069"/>
      <c r="P25" s="1069"/>
      <c r="Q25" s="1069"/>
      <c r="R25" s="1069"/>
      <c r="S25" s="1069"/>
      <c r="T25" s="1069"/>
      <c r="U25" s="1069"/>
      <c r="V25" s="1069"/>
      <c r="W25" s="1070"/>
      <c r="X25" s="1071"/>
    </row>
    <row r="26" spans="1:30" ht="20.100000000000001" customHeight="1" thickBot="1">
      <c r="B26" s="19"/>
      <c r="C26" s="1066" t="s">
        <v>121</v>
      </c>
      <c r="D26" s="1066"/>
      <c r="E26" s="1066"/>
      <c r="F26" s="1066"/>
      <c r="G26" s="1066"/>
      <c r="H26" s="1066"/>
      <c r="I26" s="1066"/>
      <c r="J26" s="1066"/>
      <c r="K26" s="1066"/>
      <c r="L26" s="1067"/>
      <c r="M26" s="1062"/>
      <c r="N26" s="1063"/>
      <c r="O26" s="1063"/>
      <c r="P26" s="1063"/>
      <c r="Q26" s="1063"/>
      <c r="R26" s="1063"/>
      <c r="S26" s="1063"/>
      <c r="T26" s="1063"/>
      <c r="U26" s="1063"/>
      <c r="V26" s="1063"/>
      <c r="W26" s="1064"/>
      <c r="X26" s="1065"/>
    </row>
    <row r="28" spans="1:30" ht="20.100000000000001" customHeight="1">
      <c r="A28" s="10" t="s">
        <v>89</v>
      </c>
    </row>
    <row r="29" spans="1:30" ht="20.100000000000001" customHeight="1">
      <c r="B29" t="s">
        <v>377</v>
      </c>
      <c r="X29" s="9"/>
    </row>
    <row r="30" spans="1:30" ht="35.1" customHeight="1">
      <c r="B30" s="481" t="s">
        <v>286</v>
      </c>
      <c r="C30" s="1077" t="s">
        <v>461</v>
      </c>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row>
    <row r="31" spans="1:30" ht="35.1" customHeight="1">
      <c r="B31" s="481" t="s">
        <v>287</v>
      </c>
      <c r="C31" s="1077" t="s">
        <v>462</v>
      </c>
      <c r="D31" s="1077"/>
      <c r="E31" s="1077"/>
      <c r="F31" s="1077"/>
      <c r="G31" s="1077"/>
      <c r="H31" s="1077"/>
      <c r="I31" s="1077"/>
      <c r="J31" s="1077"/>
      <c r="K31" s="1077"/>
      <c r="L31" s="1077"/>
      <c r="M31" s="1077"/>
      <c r="N31" s="1077"/>
      <c r="O31" s="1077"/>
      <c r="P31" s="1077"/>
      <c r="Q31" s="1077"/>
      <c r="R31" s="1077"/>
      <c r="S31" s="1077"/>
      <c r="T31" s="1077"/>
      <c r="U31" s="1077"/>
      <c r="V31" s="1077"/>
      <c r="W31" s="1077"/>
      <c r="X31" s="1077"/>
      <c r="Y31" s="1077"/>
      <c r="Z31" s="1077"/>
      <c r="AA31" s="1077"/>
      <c r="AB31" s="1077"/>
    </row>
    <row r="32" spans="1:30" ht="27" customHeight="1">
      <c r="B32" s="1093" t="s">
        <v>83</v>
      </c>
      <c r="C32" s="1102" t="s">
        <v>248</v>
      </c>
      <c r="D32" s="1102"/>
      <c r="E32" s="1102"/>
      <c r="F32" s="1102"/>
      <c r="G32" s="1102"/>
      <c r="H32" s="1102"/>
      <c r="I32" s="1102"/>
      <c r="J32" s="1102"/>
      <c r="K32" s="1102"/>
      <c r="L32" s="1103"/>
      <c r="M32" s="1108" t="s">
        <v>86</v>
      </c>
      <c r="N32" s="1109"/>
      <c r="O32" s="1109"/>
      <c r="P32" s="1109"/>
      <c r="Q32" s="1110"/>
      <c r="R32" s="1095" t="s">
        <v>153</v>
      </c>
      <c r="S32" s="1096"/>
      <c r="T32" s="1096"/>
      <c r="U32" s="1096"/>
      <c r="V32" s="1096"/>
      <c r="W32" s="1097"/>
      <c r="X32" s="1093" t="s">
        <v>87</v>
      </c>
      <c r="Y32" s="1093" t="s">
        <v>88</v>
      </c>
      <c r="Z32" s="1082" t="s">
        <v>451</v>
      </c>
      <c r="AA32" s="1082" t="s">
        <v>346</v>
      </c>
      <c r="AB32" s="1082" t="s">
        <v>460</v>
      </c>
    </row>
    <row r="33" spans="2:28" ht="41.25" customHeight="1" thickBot="1">
      <c r="B33" s="1101"/>
      <c r="C33" s="1104"/>
      <c r="D33" s="1104"/>
      <c r="E33" s="1104"/>
      <c r="F33" s="1104"/>
      <c r="G33" s="1104"/>
      <c r="H33" s="1104"/>
      <c r="I33" s="1104"/>
      <c r="J33" s="1104"/>
      <c r="K33" s="1104"/>
      <c r="L33" s="1105"/>
      <c r="M33" s="1111"/>
      <c r="N33" s="1112"/>
      <c r="O33" s="1112"/>
      <c r="P33" s="1112"/>
      <c r="Q33" s="1113"/>
      <c r="R33" s="1106" t="s">
        <v>156</v>
      </c>
      <c r="S33" s="1107"/>
      <c r="T33" s="1107"/>
      <c r="U33" s="1107"/>
      <c r="V33" s="1107"/>
      <c r="W33" s="20" t="s">
        <v>157</v>
      </c>
      <c r="X33" s="1094"/>
      <c r="Y33" s="1094"/>
      <c r="Z33" s="1083"/>
      <c r="AA33" s="1083"/>
      <c r="AB33" s="1083"/>
    </row>
    <row r="34" spans="2:28" ht="37.5" customHeight="1">
      <c r="B34" s="12">
        <v>1</v>
      </c>
      <c r="C34" s="490"/>
      <c r="D34" s="491"/>
      <c r="E34" s="491"/>
      <c r="F34" s="491"/>
      <c r="G34" s="491"/>
      <c r="H34" s="491"/>
      <c r="I34" s="491"/>
      <c r="J34" s="491"/>
      <c r="K34" s="491"/>
      <c r="L34" s="492"/>
      <c r="M34" s="1076"/>
      <c r="N34" s="1076"/>
      <c r="O34" s="1076"/>
      <c r="P34" s="1076"/>
      <c r="Q34" s="1076"/>
      <c r="R34" s="1076"/>
      <c r="S34" s="1076"/>
      <c r="T34" s="1076"/>
      <c r="U34" s="1076"/>
      <c r="V34" s="1076"/>
      <c r="W34" s="493"/>
      <c r="X34" s="494"/>
      <c r="Y34" s="527"/>
      <c r="Z34" s="495"/>
      <c r="AA34" s="496"/>
      <c r="AB34" s="482" t="str">
        <f>IF(Z34="","",Z34-AA34)</f>
        <v/>
      </c>
    </row>
    <row r="35" spans="2:28" ht="37.5" customHeight="1">
      <c r="B35" s="12">
        <f>B34+1</f>
        <v>2</v>
      </c>
      <c r="C35" s="497"/>
      <c r="D35" s="498"/>
      <c r="E35" s="498"/>
      <c r="F35" s="498"/>
      <c r="G35" s="498"/>
      <c r="H35" s="498"/>
      <c r="I35" s="498"/>
      <c r="J35" s="498"/>
      <c r="K35" s="498"/>
      <c r="L35" s="499"/>
      <c r="M35" s="1056"/>
      <c r="N35" s="1056"/>
      <c r="O35" s="1056"/>
      <c r="P35" s="1056"/>
      <c r="Q35" s="1056"/>
      <c r="R35" s="1056"/>
      <c r="S35" s="1056"/>
      <c r="T35" s="1056"/>
      <c r="U35" s="1056"/>
      <c r="V35" s="1056"/>
      <c r="W35" s="500"/>
      <c r="X35" s="501"/>
      <c r="Y35" s="501"/>
      <c r="Z35" s="502"/>
      <c r="AA35" s="503"/>
      <c r="AB35" s="483" t="str">
        <f t="shared" ref="AB35:AB98" si="0">IF(Z35="","",Z35-AA35)</f>
        <v/>
      </c>
    </row>
    <row r="36" spans="2:28" ht="37.5" customHeight="1">
      <c r="B36" s="12">
        <f t="shared" ref="B36:B72" si="1">B35+1</f>
        <v>3</v>
      </c>
      <c r="C36" s="497"/>
      <c r="D36" s="498"/>
      <c r="E36" s="498"/>
      <c r="F36" s="498"/>
      <c r="G36" s="498"/>
      <c r="H36" s="498"/>
      <c r="I36" s="498"/>
      <c r="J36" s="498"/>
      <c r="K36" s="498"/>
      <c r="L36" s="499"/>
      <c r="M36" s="1056"/>
      <c r="N36" s="1056"/>
      <c r="O36" s="1056"/>
      <c r="P36" s="1056"/>
      <c r="Q36" s="1056"/>
      <c r="R36" s="1056"/>
      <c r="S36" s="1056"/>
      <c r="T36" s="1056"/>
      <c r="U36" s="1056"/>
      <c r="V36" s="1056"/>
      <c r="W36" s="500"/>
      <c r="X36" s="501"/>
      <c r="Y36" s="501"/>
      <c r="Z36" s="502"/>
      <c r="AA36" s="503"/>
      <c r="AB36" s="483" t="str">
        <f t="shared" si="0"/>
        <v/>
      </c>
    </row>
    <row r="37" spans="2:28" ht="37.5" customHeight="1">
      <c r="B37" s="12">
        <f t="shared" si="1"/>
        <v>4</v>
      </c>
      <c r="C37" s="497"/>
      <c r="D37" s="498"/>
      <c r="E37" s="498"/>
      <c r="F37" s="498"/>
      <c r="G37" s="498"/>
      <c r="H37" s="498"/>
      <c r="I37" s="498"/>
      <c r="J37" s="498"/>
      <c r="K37" s="498"/>
      <c r="L37" s="499"/>
      <c r="M37" s="1056"/>
      <c r="N37" s="1056"/>
      <c r="O37" s="1056"/>
      <c r="P37" s="1056"/>
      <c r="Q37" s="1056"/>
      <c r="R37" s="1056"/>
      <c r="S37" s="1056"/>
      <c r="T37" s="1056"/>
      <c r="U37" s="1056"/>
      <c r="V37" s="1056"/>
      <c r="W37" s="500"/>
      <c r="X37" s="501"/>
      <c r="Y37" s="501"/>
      <c r="Z37" s="502"/>
      <c r="AA37" s="503"/>
      <c r="AB37" s="483" t="str">
        <f t="shared" si="0"/>
        <v/>
      </c>
    </row>
    <row r="38" spans="2:28" ht="37.5" customHeight="1">
      <c r="B38" s="12">
        <f t="shared" si="1"/>
        <v>5</v>
      </c>
      <c r="C38" s="497"/>
      <c r="D38" s="498"/>
      <c r="E38" s="498"/>
      <c r="F38" s="498"/>
      <c r="G38" s="498"/>
      <c r="H38" s="498"/>
      <c r="I38" s="498"/>
      <c r="J38" s="498"/>
      <c r="K38" s="498"/>
      <c r="L38" s="499"/>
      <c r="M38" s="1056"/>
      <c r="N38" s="1056"/>
      <c r="O38" s="1056"/>
      <c r="P38" s="1056"/>
      <c r="Q38" s="1056"/>
      <c r="R38" s="1056"/>
      <c r="S38" s="1056"/>
      <c r="T38" s="1056"/>
      <c r="U38" s="1056"/>
      <c r="V38" s="1056"/>
      <c r="W38" s="500"/>
      <c r="X38" s="501"/>
      <c r="Y38" s="501"/>
      <c r="Z38" s="502"/>
      <c r="AA38" s="503"/>
      <c r="AB38" s="483" t="str">
        <f t="shared" si="0"/>
        <v/>
      </c>
    </row>
    <row r="39" spans="2:28" ht="37.5" customHeight="1">
      <c r="B39" s="12">
        <f t="shared" si="1"/>
        <v>6</v>
      </c>
      <c r="C39" s="497"/>
      <c r="D39" s="498"/>
      <c r="E39" s="498"/>
      <c r="F39" s="498"/>
      <c r="G39" s="498"/>
      <c r="H39" s="498"/>
      <c r="I39" s="498"/>
      <c r="J39" s="498"/>
      <c r="K39" s="498"/>
      <c r="L39" s="499"/>
      <c r="M39" s="1056"/>
      <c r="N39" s="1056"/>
      <c r="O39" s="1056"/>
      <c r="P39" s="1056"/>
      <c r="Q39" s="1056"/>
      <c r="R39" s="1072"/>
      <c r="S39" s="1073"/>
      <c r="T39" s="1073"/>
      <c r="U39" s="1073"/>
      <c r="V39" s="1074"/>
      <c r="W39" s="500"/>
      <c r="X39" s="501"/>
      <c r="Y39" s="501"/>
      <c r="Z39" s="502"/>
      <c r="AA39" s="503"/>
      <c r="AB39" s="483" t="str">
        <f t="shared" si="0"/>
        <v/>
      </c>
    </row>
    <row r="40" spans="2:28" ht="37.5" customHeight="1">
      <c r="B40" s="12">
        <f t="shared" si="1"/>
        <v>7</v>
      </c>
      <c r="C40" s="497"/>
      <c r="D40" s="498"/>
      <c r="E40" s="498"/>
      <c r="F40" s="498"/>
      <c r="G40" s="498"/>
      <c r="H40" s="498"/>
      <c r="I40" s="498"/>
      <c r="J40" s="498"/>
      <c r="K40" s="498"/>
      <c r="L40" s="499"/>
      <c r="M40" s="1056"/>
      <c r="N40" s="1056"/>
      <c r="O40" s="1056"/>
      <c r="P40" s="1056"/>
      <c r="Q40" s="1056"/>
      <c r="R40" s="1072"/>
      <c r="S40" s="1073"/>
      <c r="T40" s="1073"/>
      <c r="U40" s="1073"/>
      <c r="V40" s="1074"/>
      <c r="W40" s="500"/>
      <c r="X40" s="501"/>
      <c r="Y40" s="501"/>
      <c r="Z40" s="502"/>
      <c r="AA40" s="503"/>
      <c r="AB40" s="483" t="str">
        <f t="shared" si="0"/>
        <v/>
      </c>
    </row>
    <row r="41" spans="2:28" ht="37.5" customHeight="1">
      <c r="B41" s="12">
        <f t="shared" si="1"/>
        <v>8</v>
      </c>
      <c r="C41" s="497"/>
      <c r="D41" s="498"/>
      <c r="E41" s="498"/>
      <c r="F41" s="498"/>
      <c r="G41" s="498"/>
      <c r="H41" s="498"/>
      <c r="I41" s="498"/>
      <c r="J41" s="498"/>
      <c r="K41" s="498"/>
      <c r="L41" s="499"/>
      <c r="M41" s="1056"/>
      <c r="N41" s="1056"/>
      <c r="O41" s="1056"/>
      <c r="P41" s="1056"/>
      <c r="Q41" s="1056"/>
      <c r="R41" s="1072"/>
      <c r="S41" s="1073"/>
      <c r="T41" s="1073"/>
      <c r="U41" s="1073"/>
      <c r="V41" s="1074"/>
      <c r="W41" s="500"/>
      <c r="X41" s="501"/>
      <c r="Y41" s="501"/>
      <c r="Z41" s="502"/>
      <c r="AA41" s="503"/>
      <c r="AB41" s="483" t="str">
        <f t="shared" si="0"/>
        <v/>
      </c>
    </row>
    <row r="42" spans="2:28" ht="37.5" customHeight="1">
      <c r="B42" s="12">
        <f t="shared" si="1"/>
        <v>9</v>
      </c>
      <c r="C42" s="497"/>
      <c r="D42" s="498"/>
      <c r="E42" s="498"/>
      <c r="F42" s="498"/>
      <c r="G42" s="498"/>
      <c r="H42" s="498"/>
      <c r="I42" s="498"/>
      <c r="J42" s="498"/>
      <c r="K42" s="498"/>
      <c r="L42" s="499"/>
      <c r="M42" s="1056"/>
      <c r="N42" s="1056"/>
      <c r="O42" s="1056"/>
      <c r="P42" s="1056"/>
      <c r="Q42" s="1056"/>
      <c r="R42" s="1072"/>
      <c r="S42" s="1073"/>
      <c r="T42" s="1073"/>
      <c r="U42" s="1073"/>
      <c r="V42" s="1074"/>
      <c r="W42" s="500"/>
      <c r="X42" s="501"/>
      <c r="Y42" s="501"/>
      <c r="Z42" s="502"/>
      <c r="AA42" s="503"/>
      <c r="AB42" s="483" t="str">
        <f t="shared" si="0"/>
        <v/>
      </c>
    </row>
    <row r="43" spans="2:28" ht="37.5" customHeight="1">
      <c r="B43" s="12">
        <f t="shared" si="1"/>
        <v>10</v>
      </c>
      <c r="C43" s="497"/>
      <c r="D43" s="498"/>
      <c r="E43" s="498"/>
      <c r="F43" s="498"/>
      <c r="G43" s="498"/>
      <c r="H43" s="498"/>
      <c r="I43" s="498"/>
      <c r="J43" s="498"/>
      <c r="K43" s="498"/>
      <c r="L43" s="499"/>
      <c r="M43" s="1056"/>
      <c r="N43" s="1056"/>
      <c r="O43" s="1056"/>
      <c r="P43" s="1056"/>
      <c r="Q43" s="1056"/>
      <c r="R43" s="1072"/>
      <c r="S43" s="1073"/>
      <c r="T43" s="1073"/>
      <c r="U43" s="1073"/>
      <c r="V43" s="1074"/>
      <c r="W43" s="500"/>
      <c r="X43" s="501"/>
      <c r="Y43" s="501"/>
      <c r="Z43" s="502"/>
      <c r="AA43" s="503"/>
      <c r="AB43" s="483" t="str">
        <f t="shared" si="0"/>
        <v/>
      </c>
    </row>
    <row r="44" spans="2:28" ht="37.5" customHeight="1">
      <c r="B44" s="12">
        <f t="shared" si="1"/>
        <v>11</v>
      </c>
      <c r="C44" s="497"/>
      <c r="D44" s="498"/>
      <c r="E44" s="498"/>
      <c r="F44" s="498"/>
      <c r="G44" s="498"/>
      <c r="H44" s="498"/>
      <c r="I44" s="498"/>
      <c r="J44" s="498"/>
      <c r="K44" s="498"/>
      <c r="L44" s="499"/>
      <c r="M44" s="1056"/>
      <c r="N44" s="1056"/>
      <c r="O44" s="1056"/>
      <c r="P44" s="1056"/>
      <c r="Q44" s="1056"/>
      <c r="R44" s="1072"/>
      <c r="S44" s="1073"/>
      <c r="T44" s="1073"/>
      <c r="U44" s="1073"/>
      <c r="V44" s="1074"/>
      <c r="W44" s="500"/>
      <c r="X44" s="501"/>
      <c r="Y44" s="501"/>
      <c r="Z44" s="502"/>
      <c r="AA44" s="503"/>
      <c r="AB44" s="483" t="str">
        <f t="shared" si="0"/>
        <v/>
      </c>
    </row>
    <row r="45" spans="2:28" ht="37.5" customHeight="1">
      <c r="B45" s="12">
        <f t="shared" si="1"/>
        <v>12</v>
      </c>
      <c r="C45" s="497"/>
      <c r="D45" s="498"/>
      <c r="E45" s="498"/>
      <c r="F45" s="498"/>
      <c r="G45" s="498"/>
      <c r="H45" s="498"/>
      <c r="I45" s="498"/>
      <c r="J45" s="498"/>
      <c r="K45" s="498"/>
      <c r="L45" s="499"/>
      <c r="M45" s="1056"/>
      <c r="N45" s="1056"/>
      <c r="O45" s="1056"/>
      <c r="P45" s="1056"/>
      <c r="Q45" s="1056"/>
      <c r="R45" s="1072"/>
      <c r="S45" s="1073"/>
      <c r="T45" s="1073"/>
      <c r="U45" s="1073"/>
      <c r="V45" s="1074"/>
      <c r="W45" s="500"/>
      <c r="X45" s="501"/>
      <c r="Y45" s="501"/>
      <c r="Z45" s="502"/>
      <c r="AA45" s="503"/>
      <c r="AB45" s="483" t="str">
        <f t="shared" si="0"/>
        <v/>
      </c>
    </row>
    <row r="46" spans="2:28" ht="37.5" customHeight="1">
      <c r="B46" s="12">
        <f t="shared" si="1"/>
        <v>13</v>
      </c>
      <c r="C46" s="497"/>
      <c r="D46" s="498"/>
      <c r="E46" s="498"/>
      <c r="F46" s="498"/>
      <c r="G46" s="498"/>
      <c r="H46" s="498"/>
      <c r="I46" s="498"/>
      <c r="J46" s="498"/>
      <c r="K46" s="498"/>
      <c r="L46" s="499"/>
      <c r="M46" s="1056"/>
      <c r="N46" s="1056"/>
      <c r="O46" s="1056"/>
      <c r="P46" s="1056"/>
      <c r="Q46" s="1056"/>
      <c r="R46" s="1072"/>
      <c r="S46" s="1073"/>
      <c r="T46" s="1073"/>
      <c r="U46" s="1073"/>
      <c r="V46" s="1074"/>
      <c r="W46" s="500"/>
      <c r="X46" s="501"/>
      <c r="Y46" s="501"/>
      <c r="Z46" s="502"/>
      <c r="AA46" s="503"/>
      <c r="AB46" s="483" t="str">
        <f t="shared" si="0"/>
        <v/>
      </c>
    </row>
    <row r="47" spans="2:28" ht="37.5" customHeight="1">
      <c r="B47" s="12">
        <f t="shared" si="1"/>
        <v>14</v>
      </c>
      <c r="C47" s="497"/>
      <c r="D47" s="498"/>
      <c r="E47" s="498"/>
      <c r="F47" s="498"/>
      <c r="G47" s="498"/>
      <c r="H47" s="498"/>
      <c r="I47" s="498"/>
      <c r="J47" s="498"/>
      <c r="K47" s="498"/>
      <c r="L47" s="499"/>
      <c r="M47" s="1056"/>
      <c r="N47" s="1056"/>
      <c r="O47" s="1056"/>
      <c r="P47" s="1056"/>
      <c r="Q47" s="1056"/>
      <c r="R47" s="1072"/>
      <c r="S47" s="1073"/>
      <c r="T47" s="1073"/>
      <c r="U47" s="1073"/>
      <c r="V47" s="1074"/>
      <c r="W47" s="500"/>
      <c r="X47" s="501"/>
      <c r="Y47" s="501"/>
      <c r="Z47" s="502"/>
      <c r="AA47" s="503"/>
      <c r="AB47" s="483" t="str">
        <f t="shared" si="0"/>
        <v/>
      </c>
    </row>
    <row r="48" spans="2:28" ht="37.5" customHeight="1">
      <c r="B48" s="12">
        <f t="shared" si="1"/>
        <v>15</v>
      </c>
      <c r="C48" s="497"/>
      <c r="D48" s="498"/>
      <c r="E48" s="498"/>
      <c r="F48" s="498"/>
      <c r="G48" s="498"/>
      <c r="H48" s="498"/>
      <c r="I48" s="498"/>
      <c r="J48" s="498"/>
      <c r="K48" s="498"/>
      <c r="L48" s="499"/>
      <c r="M48" s="1056"/>
      <c r="N48" s="1056"/>
      <c r="O48" s="1056"/>
      <c r="P48" s="1056"/>
      <c r="Q48" s="1056"/>
      <c r="R48" s="1072"/>
      <c r="S48" s="1073"/>
      <c r="T48" s="1073"/>
      <c r="U48" s="1073"/>
      <c r="V48" s="1074"/>
      <c r="W48" s="500"/>
      <c r="X48" s="501"/>
      <c r="Y48" s="501"/>
      <c r="Z48" s="502"/>
      <c r="AA48" s="503"/>
      <c r="AB48" s="483" t="str">
        <f t="shared" si="0"/>
        <v/>
      </c>
    </row>
    <row r="49" spans="2:28" ht="37.5" customHeight="1">
      <c r="B49" s="12">
        <f t="shared" si="1"/>
        <v>16</v>
      </c>
      <c r="C49" s="497"/>
      <c r="D49" s="498"/>
      <c r="E49" s="498"/>
      <c r="F49" s="498"/>
      <c r="G49" s="498"/>
      <c r="H49" s="498"/>
      <c r="I49" s="498"/>
      <c r="J49" s="498"/>
      <c r="K49" s="498"/>
      <c r="L49" s="499"/>
      <c r="M49" s="1056"/>
      <c r="N49" s="1056"/>
      <c r="O49" s="1056"/>
      <c r="P49" s="1056"/>
      <c r="Q49" s="1056"/>
      <c r="R49" s="1072"/>
      <c r="S49" s="1073"/>
      <c r="T49" s="1073"/>
      <c r="U49" s="1073"/>
      <c r="V49" s="1074"/>
      <c r="W49" s="500"/>
      <c r="X49" s="501"/>
      <c r="Y49" s="501"/>
      <c r="Z49" s="502"/>
      <c r="AA49" s="503"/>
      <c r="AB49" s="483" t="str">
        <f t="shared" si="0"/>
        <v/>
      </c>
    </row>
    <row r="50" spans="2:28" ht="37.5" customHeight="1">
      <c r="B50" s="12">
        <f t="shared" si="1"/>
        <v>17</v>
      </c>
      <c r="C50" s="497"/>
      <c r="D50" s="498"/>
      <c r="E50" s="498"/>
      <c r="F50" s="498"/>
      <c r="G50" s="498"/>
      <c r="H50" s="498"/>
      <c r="I50" s="498"/>
      <c r="J50" s="498"/>
      <c r="K50" s="498"/>
      <c r="L50" s="499"/>
      <c r="M50" s="1056"/>
      <c r="N50" s="1056"/>
      <c r="O50" s="1056"/>
      <c r="P50" s="1056"/>
      <c r="Q50" s="1056"/>
      <c r="R50" s="1072"/>
      <c r="S50" s="1073"/>
      <c r="T50" s="1073"/>
      <c r="U50" s="1073"/>
      <c r="V50" s="1074"/>
      <c r="W50" s="500"/>
      <c r="X50" s="501"/>
      <c r="Y50" s="501"/>
      <c r="Z50" s="502"/>
      <c r="AA50" s="503"/>
      <c r="AB50" s="483" t="str">
        <f t="shared" si="0"/>
        <v/>
      </c>
    </row>
    <row r="51" spans="2:28" ht="37.5" customHeight="1">
      <c r="B51" s="12">
        <f t="shared" si="1"/>
        <v>18</v>
      </c>
      <c r="C51" s="497"/>
      <c r="D51" s="498"/>
      <c r="E51" s="498"/>
      <c r="F51" s="498"/>
      <c r="G51" s="498"/>
      <c r="H51" s="498"/>
      <c r="I51" s="498"/>
      <c r="J51" s="498"/>
      <c r="K51" s="498"/>
      <c r="L51" s="499"/>
      <c r="M51" s="1056"/>
      <c r="N51" s="1056"/>
      <c r="O51" s="1056"/>
      <c r="P51" s="1056"/>
      <c r="Q51" s="1056"/>
      <c r="R51" s="1072"/>
      <c r="S51" s="1073"/>
      <c r="T51" s="1073"/>
      <c r="U51" s="1073"/>
      <c r="V51" s="1074"/>
      <c r="W51" s="500"/>
      <c r="X51" s="501"/>
      <c r="Y51" s="501"/>
      <c r="Z51" s="502"/>
      <c r="AA51" s="503"/>
      <c r="AB51" s="483" t="str">
        <f t="shared" si="0"/>
        <v/>
      </c>
    </row>
    <row r="52" spans="2:28" ht="37.5" customHeight="1">
      <c r="B52" s="12">
        <f t="shared" si="1"/>
        <v>19</v>
      </c>
      <c r="C52" s="497"/>
      <c r="D52" s="498"/>
      <c r="E52" s="498"/>
      <c r="F52" s="498"/>
      <c r="G52" s="498"/>
      <c r="H52" s="498"/>
      <c r="I52" s="498"/>
      <c r="J52" s="498"/>
      <c r="K52" s="498"/>
      <c r="L52" s="499"/>
      <c r="M52" s="1056"/>
      <c r="N52" s="1056"/>
      <c r="O52" s="1056"/>
      <c r="P52" s="1056"/>
      <c r="Q52" s="1056"/>
      <c r="R52" s="1072"/>
      <c r="S52" s="1073"/>
      <c r="T52" s="1073"/>
      <c r="U52" s="1073"/>
      <c r="V52" s="1074"/>
      <c r="W52" s="500"/>
      <c r="X52" s="501"/>
      <c r="Y52" s="501"/>
      <c r="Z52" s="502"/>
      <c r="AA52" s="503"/>
      <c r="AB52" s="483" t="str">
        <f t="shared" si="0"/>
        <v/>
      </c>
    </row>
    <row r="53" spans="2:28" ht="37.5" customHeight="1">
      <c r="B53" s="12">
        <f t="shared" si="1"/>
        <v>20</v>
      </c>
      <c r="C53" s="497"/>
      <c r="D53" s="498"/>
      <c r="E53" s="498"/>
      <c r="F53" s="498"/>
      <c r="G53" s="498"/>
      <c r="H53" s="498"/>
      <c r="I53" s="498"/>
      <c r="J53" s="498"/>
      <c r="K53" s="498"/>
      <c r="L53" s="499"/>
      <c r="M53" s="1056"/>
      <c r="N53" s="1056"/>
      <c r="O53" s="1056"/>
      <c r="P53" s="1056"/>
      <c r="Q53" s="1056"/>
      <c r="R53" s="1072"/>
      <c r="S53" s="1073"/>
      <c r="T53" s="1073"/>
      <c r="U53" s="1073"/>
      <c r="V53" s="1074"/>
      <c r="W53" s="500"/>
      <c r="X53" s="501"/>
      <c r="Y53" s="501"/>
      <c r="Z53" s="502"/>
      <c r="AA53" s="503"/>
      <c r="AB53" s="483" t="str">
        <f t="shared" si="0"/>
        <v/>
      </c>
    </row>
    <row r="54" spans="2:28" ht="37.5" customHeight="1">
      <c r="B54" s="12">
        <f t="shared" si="1"/>
        <v>21</v>
      </c>
      <c r="C54" s="497"/>
      <c r="D54" s="498"/>
      <c r="E54" s="498"/>
      <c r="F54" s="498"/>
      <c r="G54" s="498"/>
      <c r="H54" s="498"/>
      <c r="I54" s="498"/>
      <c r="J54" s="498"/>
      <c r="K54" s="498"/>
      <c r="L54" s="499"/>
      <c r="M54" s="1056"/>
      <c r="N54" s="1056"/>
      <c r="O54" s="1056"/>
      <c r="P54" s="1056"/>
      <c r="Q54" s="1056"/>
      <c r="R54" s="1072"/>
      <c r="S54" s="1073"/>
      <c r="T54" s="1073"/>
      <c r="U54" s="1073"/>
      <c r="V54" s="1074"/>
      <c r="W54" s="500"/>
      <c r="X54" s="501"/>
      <c r="Y54" s="501"/>
      <c r="Z54" s="502"/>
      <c r="AA54" s="503"/>
      <c r="AB54" s="483" t="str">
        <f t="shared" si="0"/>
        <v/>
      </c>
    </row>
    <row r="55" spans="2:28" ht="37.5" customHeight="1">
      <c r="B55" s="12">
        <f t="shared" si="1"/>
        <v>22</v>
      </c>
      <c r="C55" s="497"/>
      <c r="D55" s="498"/>
      <c r="E55" s="498"/>
      <c r="F55" s="498"/>
      <c r="G55" s="498"/>
      <c r="H55" s="498"/>
      <c r="I55" s="498"/>
      <c r="J55" s="498"/>
      <c r="K55" s="498"/>
      <c r="L55" s="499"/>
      <c r="M55" s="1056"/>
      <c r="N55" s="1056"/>
      <c r="O55" s="1056"/>
      <c r="P55" s="1056"/>
      <c r="Q55" s="1056"/>
      <c r="R55" s="1072"/>
      <c r="S55" s="1073"/>
      <c r="T55" s="1073"/>
      <c r="U55" s="1073"/>
      <c r="V55" s="1074"/>
      <c r="W55" s="500"/>
      <c r="X55" s="501"/>
      <c r="Y55" s="501"/>
      <c r="Z55" s="502"/>
      <c r="AA55" s="503"/>
      <c r="AB55" s="483" t="str">
        <f t="shared" si="0"/>
        <v/>
      </c>
    </row>
    <row r="56" spans="2:28" ht="37.5" customHeight="1">
      <c r="B56" s="12">
        <f t="shared" si="1"/>
        <v>23</v>
      </c>
      <c r="C56" s="497"/>
      <c r="D56" s="498"/>
      <c r="E56" s="498"/>
      <c r="F56" s="498"/>
      <c r="G56" s="498"/>
      <c r="H56" s="498"/>
      <c r="I56" s="498"/>
      <c r="J56" s="498"/>
      <c r="K56" s="498"/>
      <c r="L56" s="499"/>
      <c r="M56" s="1056"/>
      <c r="N56" s="1056"/>
      <c r="O56" s="1056"/>
      <c r="P56" s="1056"/>
      <c r="Q56" s="1056"/>
      <c r="R56" s="1072"/>
      <c r="S56" s="1073"/>
      <c r="T56" s="1073"/>
      <c r="U56" s="1073"/>
      <c r="V56" s="1074"/>
      <c r="W56" s="500"/>
      <c r="X56" s="501"/>
      <c r="Y56" s="501"/>
      <c r="Z56" s="502"/>
      <c r="AA56" s="503"/>
      <c r="AB56" s="483" t="str">
        <f t="shared" si="0"/>
        <v/>
      </c>
    </row>
    <row r="57" spans="2:28" ht="37.5" customHeight="1">
      <c r="B57" s="12">
        <f t="shared" si="1"/>
        <v>24</v>
      </c>
      <c r="C57" s="497"/>
      <c r="D57" s="498"/>
      <c r="E57" s="498"/>
      <c r="F57" s="498"/>
      <c r="G57" s="498"/>
      <c r="H57" s="498"/>
      <c r="I57" s="498"/>
      <c r="J57" s="498"/>
      <c r="K57" s="498"/>
      <c r="L57" s="499"/>
      <c r="M57" s="1056"/>
      <c r="N57" s="1056"/>
      <c r="O57" s="1056"/>
      <c r="P57" s="1056"/>
      <c r="Q57" s="1056"/>
      <c r="R57" s="1072"/>
      <c r="S57" s="1073"/>
      <c r="T57" s="1073"/>
      <c r="U57" s="1073"/>
      <c r="V57" s="1074"/>
      <c r="W57" s="500"/>
      <c r="X57" s="501"/>
      <c r="Y57" s="501"/>
      <c r="Z57" s="502"/>
      <c r="AA57" s="503"/>
      <c r="AB57" s="483" t="str">
        <f t="shared" si="0"/>
        <v/>
      </c>
    </row>
    <row r="58" spans="2:28" ht="37.5" customHeight="1">
      <c r="B58" s="12">
        <f t="shared" si="1"/>
        <v>25</v>
      </c>
      <c r="C58" s="497"/>
      <c r="D58" s="498"/>
      <c r="E58" s="498"/>
      <c r="F58" s="498"/>
      <c r="G58" s="498"/>
      <c r="H58" s="498"/>
      <c r="I58" s="498"/>
      <c r="J58" s="498"/>
      <c r="K58" s="498"/>
      <c r="L58" s="499"/>
      <c r="M58" s="1056"/>
      <c r="N58" s="1056"/>
      <c r="O58" s="1056"/>
      <c r="P58" s="1056"/>
      <c r="Q58" s="1056"/>
      <c r="R58" s="1072"/>
      <c r="S58" s="1073"/>
      <c r="T58" s="1073"/>
      <c r="U58" s="1073"/>
      <c r="V58" s="1074"/>
      <c r="W58" s="500"/>
      <c r="X58" s="501"/>
      <c r="Y58" s="501"/>
      <c r="Z58" s="502"/>
      <c r="AA58" s="503"/>
      <c r="AB58" s="483" t="str">
        <f t="shared" si="0"/>
        <v/>
      </c>
    </row>
    <row r="59" spans="2:28" ht="37.5" customHeight="1">
      <c r="B59" s="12">
        <f t="shared" si="1"/>
        <v>26</v>
      </c>
      <c r="C59" s="497"/>
      <c r="D59" s="498"/>
      <c r="E59" s="498"/>
      <c r="F59" s="498"/>
      <c r="G59" s="498"/>
      <c r="H59" s="498"/>
      <c r="I59" s="498"/>
      <c r="J59" s="498"/>
      <c r="K59" s="498"/>
      <c r="L59" s="499"/>
      <c r="M59" s="1056"/>
      <c r="N59" s="1056"/>
      <c r="O59" s="1056"/>
      <c r="P59" s="1056"/>
      <c r="Q59" s="1056"/>
      <c r="R59" s="1072"/>
      <c r="S59" s="1073"/>
      <c r="T59" s="1073"/>
      <c r="U59" s="1073"/>
      <c r="V59" s="1074"/>
      <c r="W59" s="500"/>
      <c r="X59" s="501"/>
      <c r="Y59" s="501"/>
      <c r="Z59" s="502"/>
      <c r="AA59" s="503"/>
      <c r="AB59" s="483" t="str">
        <f t="shared" si="0"/>
        <v/>
      </c>
    </row>
    <row r="60" spans="2:28" ht="37.5" customHeight="1">
      <c r="B60" s="12">
        <f t="shared" si="1"/>
        <v>27</v>
      </c>
      <c r="C60" s="497"/>
      <c r="D60" s="498"/>
      <c r="E60" s="498"/>
      <c r="F60" s="498"/>
      <c r="G60" s="498"/>
      <c r="H60" s="498"/>
      <c r="I60" s="498"/>
      <c r="J60" s="498"/>
      <c r="K60" s="498"/>
      <c r="L60" s="499"/>
      <c r="M60" s="1056"/>
      <c r="N60" s="1056"/>
      <c r="O60" s="1056"/>
      <c r="P60" s="1056"/>
      <c r="Q60" s="1056"/>
      <c r="R60" s="1072"/>
      <c r="S60" s="1073"/>
      <c r="T60" s="1073"/>
      <c r="U60" s="1073"/>
      <c r="V60" s="1074"/>
      <c r="W60" s="500"/>
      <c r="X60" s="501"/>
      <c r="Y60" s="501"/>
      <c r="Z60" s="502"/>
      <c r="AA60" s="503"/>
      <c r="AB60" s="483" t="str">
        <f t="shared" si="0"/>
        <v/>
      </c>
    </row>
    <row r="61" spans="2:28" ht="37.5" customHeight="1">
      <c r="B61" s="12">
        <f t="shared" si="1"/>
        <v>28</v>
      </c>
      <c r="C61" s="497"/>
      <c r="D61" s="498"/>
      <c r="E61" s="498"/>
      <c r="F61" s="498"/>
      <c r="G61" s="498"/>
      <c r="H61" s="498"/>
      <c r="I61" s="498"/>
      <c r="J61" s="498"/>
      <c r="K61" s="498"/>
      <c r="L61" s="499"/>
      <c r="M61" s="1056"/>
      <c r="N61" s="1056"/>
      <c r="O61" s="1056"/>
      <c r="P61" s="1056"/>
      <c r="Q61" s="1056"/>
      <c r="R61" s="1072"/>
      <c r="S61" s="1073"/>
      <c r="T61" s="1073"/>
      <c r="U61" s="1073"/>
      <c r="V61" s="1074"/>
      <c r="W61" s="500"/>
      <c r="X61" s="501"/>
      <c r="Y61" s="501"/>
      <c r="Z61" s="502"/>
      <c r="AA61" s="503"/>
      <c r="AB61" s="483" t="str">
        <f t="shared" si="0"/>
        <v/>
      </c>
    </row>
    <row r="62" spans="2:28" ht="37.5" customHeight="1">
      <c r="B62" s="12">
        <f t="shared" si="1"/>
        <v>29</v>
      </c>
      <c r="C62" s="497"/>
      <c r="D62" s="498"/>
      <c r="E62" s="498"/>
      <c r="F62" s="498"/>
      <c r="G62" s="498"/>
      <c r="H62" s="498"/>
      <c r="I62" s="498"/>
      <c r="J62" s="498"/>
      <c r="K62" s="498"/>
      <c r="L62" s="499"/>
      <c r="M62" s="1056"/>
      <c r="N62" s="1056"/>
      <c r="O62" s="1056"/>
      <c r="P62" s="1056"/>
      <c r="Q62" s="1056"/>
      <c r="R62" s="1072"/>
      <c r="S62" s="1073"/>
      <c r="T62" s="1073"/>
      <c r="U62" s="1073"/>
      <c r="V62" s="1074"/>
      <c r="W62" s="500"/>
      <c r="X62" s="501"/>
      <c r="Y62" s="501"/>
      <c r="Z62" s="502"/>
      <c r="AA62" s="503"/>
      <c r="AB62" s="483" t="str">
        <f t="shared" si="0"/>
        <v/>
      </c>
    </row>
    <row r="63" spans="2:28" ht="37.5" customHeight="1">
      <c r="B63" s="12">
        <f t="shared" si="1"/>
        <v>30</v>
      </c>
      <c r="C63" s="497"/>
      <c r="D63" s="498"/>
      <c r="E63" s="498"/>
      <c r="F63" s="498"/>
      <c r="G63" s="498"/>
      <c r="H63" s="498"/>
      <c r="I63" s="498"/>
      <c r="J63" s="498"/>
      <c r="K63" s="498"/>
      <c r="L63" s="499"/>
      <c r="M63" s="1056"/>
      <c r="N63" s="1056"/>
      <c r="O63" s="1056"/>
      <c r="P63" s="1056"/>
      <c r="Q63" s="1056"/>
      <c r="R63" s="1072"/>
      <c r="S63" s="1073"/>
      <c r="T63" s="1073"/>
      <c r="U63" s="1073"/>
      <c r="V63" s="1074"/>
      <c r="W63" s="500"/>
      <c r="X63" s="501"/>
      <c r="Y63" s="501"/>
      <c r="Z63" s="502"/>
      <c r="AA63" s="503"/>
      <c r="AB63" s="483" t="str">
        <f t="shared" si="0"/>
        <v/>
      </c>
    </row>
    <row r="64" spans="2:28" ht="37.5" customHeight="1">
      <c r="B64" s="12">
        <f t="shared" si="1"/>
        <v>31</v>
      </c>
      <c r="C64" s="497"/>
      <c r="D64" s="498"/>
      <c r="E64" s="498"/>
      <c r="F64" s="498"/>
      <c r="G64" s="498"/>
      <c r="H64" s="498"/>
      <c r="I64" s="498"/>
      <c r="J64" s="498"/>
      <c r="K64" s="498"/>
      <c r="L64" s="499"/>
      <c r="M64" s="1056"/>
      <c r="N64" s="1056"/>
      <c r="O64" s="1056"/>
      <c r="P64" s="1056"/>
      <c r="Q64" s="1056"/>
      <c r="R64" s="1072"/>
      <c r="S64" s="1073"/>
      <c r="T64" s="1073"/>
      <c r="U64" s="1073"/>
      <c r="V64" s="1074"/>
      <c r="W64" s="500"/>
      <c r="X64" s="501"/>
      <c r="Y64" s="501"/>
      <c r="Z64" s="502"/>
      <c r="AA64" s="503"/>
      <c r="AB64" s="483" t="str">
        <f t="shared" si="0"/>
        <v/>
      </c>
    </row>
    <row r="65" spans="2:28" ht="37.5" customHeight="1">
      <c r="B65" s="12">
        <f t="shared" si="1"/>
        <v>32</v>
      </c>
      <c r="C65" s="497"/>
      <c r="D65" s="498"/>
      <c r="E65" s="498"/>
      <c r="F65" s="498"/>
      <c r="G65" s="498"/>
      <c r="H65" s="498"/>
      <c r="I65" s="498"/>
      <c r="J65" s="498"/>
      <c r="K65" s="498"/>
      <c r="L65" s="499"/>
      <c r="M65" s="1056"/>
      <c r="N65" s="1056"/>
      <c r="O65" s="1056"/>
      <c r="P65" s="1056"/>
      <c r="Q65" s="1056"/>
      <c r="R65" s="1072"/>
      <c r="S65" s="1073"/>
      <c r="T65" s="1073"/>
      <c r="U65" s="1073"/>
      <c r="V65" s="1074"/>
      <c r="W65" s="500"/>
      <c r="X65" s="501"/>
      <c r="Y65" s="501"/>
      <c r="Z65" s="502"/>
      <c r="AA65" s="503"/>
      <c r="AB65" s="483" t="str">
        <f t="shared" si="0"/>
        <v/>
      </c>
    </row>
    <row r="66" spans="2:28" ht="37.5" customHeight="1">
      <c r="B66" s="12">
        <f t="shared" si="1"/>
        <v>33</v>
      </c>
      <c r="C66" s="497"/>
      <c r="D66" s="498"/>
      <c r="E66" s="498"/>
      <c r="F66" s="498"/>
      <c r="G66" s="498"/>
      <c r="H66" s="498"/>
      <c r="I66" s="498"/>
      <c r="J66" s="498"/>
      <c r="K66" s="498"/>
      <c r="L66" s="499"/>
      <c r="M66" s="1056"/>
      <c r="N66" s="1056"/>
      <c r="O66" s="1056"/>
      <c r="P66" s="1056"/>
      <c r="Q66" s="1056"/>
      <c r="R66" s="1072"/>
      <c r="S66" s="1073"/>
      <c r="T66" s="1073"/>
      <c r="U66" s="1073"/>
      <c r="V66" s="1074"/>
      <c r="W66" s="500"/>
      <c r="X66" s="501"/>
      <c r="Y66" s="501"/>
      <c r="Z66" s="502"/>
      <c r="AA66" s="503"/>
      <c r="AB66" s="483" t="str">
        <f t="shared" si="0"/>
        <v/>
      </c>
    </row>
    <row r="67" spans="2:28" ht="37.5" customHeight="1">
      <c r="B67" s="12">
        <f t="shared" si="1"/>
        <v>34</v>
      </c>
      <c r="C67" s="497"/>
      <c r="D67" s="498"/>
      <c r="E67" s="498"/>
      <c r="F67" s="498"/>
      <c r="G67" s="498"/>
      <c r="H67" s="498"/>
      <c r="I67" s="498"/>
      <c r="J67" s="498"/>
      <c r="K67" s="498"/>
      <c r="L67" s="499"/>
      <c r="M67" s="1056"/>
      <c r="N67" s="1056"/>
      <c r="O67" s="1056"/>
      <c r="P67" s="1056"/>
      <c r="Q67" s="1056"/>
      <c r="R67" s="1072"/>
      <c r="S67" s="1073"/>
      <c r="T67" s="1073"/>
      <c r="U67" s="1073"/>
      <c r="V67" s="1074"/>
      <c r="W67" s="500"/>
      <c r="X67" s="501"/>
      <c r="Y67" s="501"/>
      <c r="Z67" s="502"/>
      <c r="AA67" s="503"/>
      <c r="AB67" s="483" t="str">
        <f t="shared" si="0"/>
        <v/>
      </c>
    </row>
    <row r="68" spans="2:28" ht="37.5" customHeight="1">
      <c r="B68" s="12">
        <f t="shared" si="1"/>
        <v>35</v>
      </c>
      <c r="C68" s="497"/>
      <c r="D68" s="498"/>
      <c r="E68" s="498"/>
      <c r="F68" s="498"/>
      <c r="G68" s="498"/>
      <c r="H68" s="498"/>
      <c r="I68" s="498"/>
      <c r="J68" s="498"/>
      <c r="K68" s="498"/>
      <c r="L68" s="499"/>
      <c r="M68" s="1056"/>
      <c r="N68" s="1056"/>
      <c r="O68" s="1056"/>
      <c r="P68" s="1056"/>
      <c r="Q68" s="1056"/>
      <c r="R68" s="1072"/>
      <c r="S68" s="1073"/>
      <c r="T68" s="1073"/>
      <c r="U68" s="1073"/>
      <c r="V68" s="1074"/>
      <c r="W68" s="500"/>
      <c r="X68" s="501"/>
      <c r="Y68" s="501"/>
      <c r="Z68" s="502"/>
      <c r="AA68" s="503"/>
      <c r="AB68" s="483" t="str">
        <f t="shared" si="0"/>
        <v/>
      </c>
    </row>
    <row r="69" spans="2:28" ht="37.5" customHeight="1">
      <c r="B69" s="12">
        <f t="shared" si="1"/>
        <v>36</v>
      </c>
      <c r="C69" s="497"/>
      <c r="D69" s="498"/>
      <c r="E69" s="498"/>
      <c r="F69" s="498"/>
      <c r="G69" s="498"/>
      <c r="H69" s="498"/>
      <c r="I69" s="498"/>
      <c r="J69" s="498"/>
      <c r="K69" s="498"/>
      <c r="L69" s="499"/>
      <c r="M69" s="1056"/>
      <c r="N69" s="1056"/>
      <c r="O69" s="1056"/>
      <c r="P69" s="1056"/>
      <c r="Q69" s="1056"/>
      <c r="R69" s="1072"/>
      <c r="S69" s="1073"/>
      <c r="T69" s="1073"/>
      <c r="U69" s="1073"/>
      <c r="V69" s="1074"/>
      <c r="W69" s="500"/>
      <c r="X69" s="501"/>
      <c r="Y69" s="501"/>
      <c r="Z69" s="502"/>
      <c r="AA69" s="503"/>
      <c r="AB69" s="483" t="str">
        <f t="shared" si="0"/>
        <v/>
      </c>
    </row>
    <row r="70" spans="2:28" ht="37.5" customHeight="1">
      <c r="B70" s="12">
        <f t="shared" si="1"/>
        <v>37</v>
      </c>
      <c r="C70" s="497"/>
      <c r="D70" s="498"/>
      <c r="E70" s="498"/>
      <c r="F70" s="498"/>
      <c r="G70" s="498"/>
      <c r="H70" s="498"/>
      <c r="I70" s="498"/>
      <c r="J70" s="498"/>
      <c r="K70" s="498"/>
      <c r="L70" s="499"/>
      <c r="M70" s="1056"/>
      <c r="N70" s="1056"/>
      <c r="O70" s="1056"/>
      <c r="P70" s="1056"/>
      <c r="Q70" s="1056"/>
      <c r="R70" s="1072"/>
      <c r="S70" s="1073"/>
      <c r="T70" s="1073"/>
      <c r="U70" s="1073"/>
      <c r="V70" s="1074"/>
      <c r="W70" s="500"/>
      <c r="X70" s="501"/>
      <c r="Y70" s="501"/>
      <c r="Z70" s="502"/>
      <c r="AA70" s="503"/>
      <c r="AB70" s="483" t="str">
        <f t="shared" si="0"/>
        <v/>
      </c>
    </row>
    <row r="71" spans="2:28" ht="37.5" customHeight="1">
      <c r="B71" s="12">
        <f t="shared" si="1"/>
        <v>38</v>
      </c>
      <c r="C71" s="497"/>
      <c r="D71" s="498"/>
      <c r="E71" s="498"/>
      <c r="F71" s="498"/>
      <c r="G71" s="498"/>
      <c r="H71" s="498"/>
      <c r="I71" s="498"/>
      <c r="J71" s="498"/>
      <c r="K71" s="498"/>
      <c r="L71" s="499"/>
      <c r="M71" s="1056"/>
      <c r="N71" s="1056"/>
      <c r="O71" s="1056"/>
      <c r="P71" s="1056"/>
      <c r="Q71" s="1056"/>
      <c r="R71" s="1072"/>
      <c r="S71" s="1073"/>
      <c r="T71" s="1073"/>
      <c r="U71" s="1073"/>
      <c r="V71" s="1074"/>
      <c r="W71" s="500"/>
      <c r="X71" s="501"/>
      <c r="Y71" s="501"/>
      <c r="Z71" s="502"/>
      <c r="AA71" s="503"/>
      <c r="AB71" s="483" t="str">
        <f t="shared" si="0"/>
        <v/>
      </c>
    </row>
    <row r="72" spans="2:28" ht="37.5" customHeight="1">
      <c r="B72" s="12">
        <f t="shared" si="1"/>
        <v>39</v>
      </c>
      <c r="C72" s="497"/>
      <c r="D72" s="498"/>
      <c r="E72" s="498"/>
      <c r="F72" s="498"/>
      <c r="G72" s="498"/>
      <c r="H72" s="498"/>
      <c r="I72" s="498"/>
      <c r="J72" s="498"/>
      <c r="K72" s="498"/>
      <c r="L72" s="499"/>
      <c r="M72" s="1056"/>
      <c r="N72" s="1056"/>
      <c r="O72" s="1056"/>
      <c r="P72" s="1056"/>
      <c r="Q72" s="1056"/>
      <c r="R72" s="1072"/>
      <c r="S72" s="1073"/>
      <c r="T72" s="1073"/>
      <c r="U72" s="1073"/>
      <c r="V72" s="1074"/>
      <c r="W72" s="500"/>
      <c r="X72" s="501"/>
      <c r="Y72" s="501"/>
      <c r="Z72" s="502"/>
      <c r="AA72" s="503"/>
      <c r="AB72" s="483" t="str">
        <f t="shared" si="0"/>
        <v/>
      </c>
    </row>
    <row r="73" spans="2:28" ht="37.5" customHeight="1">
      <c r="B73" s="12">
        <f t="shared" ref="B73:B99" si="2">B72+1</f>
        <v>40</v>
      </c>
      <c r="C73" s="497"/>
      <c r="D73" s="498"/>
      <c r="E73" s="498"/>
      <c r="F73" s="498"/>
      <c r="G73" s="498"/>
      <c r="H73" s="498"/>
      <c r="I73" s="498"/>
      <c r="J73" s="498"/>
      <c r="K73" s="498"/>
      <c r="L73" s="499"/>
      <c r="M73" s="1056"/>
      <c r="N73" s="1056"/>
      <c r="O73" s="1056"/>
      <c r="P73" s="1056"/>
      <c r="Q73" s="1056"/>
      <c r="R73" s="1072"/>
      <c r="S73" s="1073"/>
      <c r="T73" s="1073"/>
      <c r="U73" s="1073"/>
      <c r="V73" s="1074"/>
      <c r="W73" s="500"/>
      <c r="X73" s="501"/>
      <c r="Y73" s="501"/>
      <c r="Z73" s="502"/>
      <c r="AA73" s="503"/>
      <c r="AB73" s="483" t="str">
        <f t="shared" si="0"/>
        <v/>
      </c>
    </row>
    <row r="74" spans="2:28" ht="37.5" customHeight="1">
      <c r="B74" s="12">
        <f t="shared" si="2"/>
        <v>41</v>
      </c>
      <c r="C74" s="497"/>
      <c r="D74" s="498"/>
      <c r="E74" s="498"/>
      <c r="F74" s="498"/>
      <c r="G74" s="498"/>
      <c r="H74" s="498"/>
      <c r="I74" s="498"/>
      <c r="J74" s="498"/>
      <c r="K74" s="498"/>
      <c r="L74" s="499"/>
      <c r="M74" s="1056"/>
      <c r="N74" s="1056"/>
      <c r="O74" s="1056"/>
      <c r="P74" s="1056"/>
      <c r="Q74" s="1056"/>
      <c r="R74" s="1072"/>
      <c r="S74" s="1073"/>
      <c r="T74" s="1073"/>
      <c r="U74" s="1073"/>
      <c r="V74" s="1074"/>
      <c r="W74" s="500"/>
      <c r="X74" s="501"/>
      <c r="Y74" s="501"/>
      <c r="Z74" s="502"/>
      <c r="AA74" s="503"/>
      <c r="AB74" s="483" t="str">
        <f t="shared" si="0"/>
        <v/>
      </c>
    </row>
    <row r="75" spans="2:28" ht="37.5" customHeight="1">
      <c r="B75" s="12">
        <f t="shared" si="2"/>
        <v>42</v>
      </c>
      <c r="C75" s="497"/>
      <c r="D75" s="498"/>
      <c r="E75" s="498"/>
      <c r="F75" s="498"/>
      <c r="G75" s="498"/>
      <c r="H75" s="498"/>
      <c r="I75" s="498"/>
      <c r="J75" s="498"/>
      <c r="K75" s="498"/>
      <c r="L75" s="499"/>
      <c r="M75" s="1056"/>
      <c r="N75" s="1056"/>
      <c r="O75" s="1056"/>
      <c r="P75" s="1056"/>
      <c r="Q75" s="1056"/>
      <c r="R75" s="1072"/>
      <c r="S75" s="1073"/>
      <c r="T75" s="1073"/>
      <c r="U75" s="1073"/>
      <c r="V75" s="1074"/>
      <c r="W75" s="500"/>
      <c r="X75" s="501"/>
      <c r="Y75" s="501"/>
      <c r="Z75" s="502"/>
      <c r="AA75" s="503"/>
      <c r="AB75" s="483" t="str">
        <f t="shared" si="0"/>
        <v/>
      </c>
    </row>
    <row r="76" spans="2:28" ht="37.5" customHeight="1">
      <c r="B76" s="12">
        <f t="shared" si="2"/>
        <v>43</v>
      </c>
      <c r="C76" s="497"/>
      <c r="D76" s="498"/>
      <c r="E76" s="498"/>
      <c r="F76" s="498"/>
      <c r="G76" s="498"/>
      <c r="H76" s="498"/>
      <c r="I76" s="498"/>
      <c r="J76" s="498"/>
      <c r="K76" s="498"/>
      <c r="L76" s="499"/>
      <c r="M76" s="1056"/>
      <c r="N76" s="1056"/>
      <c r="O76" s="1056"/>
      <c r="P76" s="1056"/>
      <c r="Q76" s="1056"/>
      <c r="R76" s="1072"/>
      <c r="S76" s="1073"/>
      <c r="T76" s="1073"/>
      <c r="U76" s="1073"/>
      <c r="V76" s="1074"/>
      <c r="W76" s="500"/>
      <c r="X76" s="501"/>
      <c r="Y76" s="501"/>
      <c r="Z76" s="502"/>
      <c r="AA76" s="503"/>
      <c r="AB76" s="483" t="str">
        <f t="shared" si="0"/>
        <v/>
      </c>
    </row>
    <row r="77" spans="2:28" ht="37.5" customHeight="1">
      <c r="B77" s="12">
        <f t="shared" si="2"/>
        <v>44</v>
      </c>
      <c r="C77" s="497"/>
      <c r="D77" s="498"/>
      <c r="E77" s="498"/>
      <c r="F77" s="498"/>
      <c r="G77" s="498"/>
      <c r="H77" s="498"/>
      <c r="I77" s="498"/>
      <c r="J77" s="498"/>
      <c r="K77" s="498"/>
      <c r="L77" s="499"/>
      <c r="M77" s="1056"/>
      <c r="N77" s="1056"/>
      <c r="O77" s="1056"/>
      <c r="P77" s="1056"/>
      <c r="Q77" s="1056"/>
      <c r="R77" s="1072"/>
      <c r="S77" s="1073"/>
      <c r="T77" s="1073"/>
      <c r="U77" s="1073"/>
      <c r="V77" s="1074"/>
      <c r="W77" s="500"/>
      <c r="X77" s="501"/>
      <c r="Y77" s="501"/>
      <c r="Z77" s="502"/>
      <c r="AA77" s="503"/>
      <c r="AB77" s="483" t="str">
        <f t="shared" si="0"/>
        <v/>
      </c>
    </row>
    <row r="78" spans="2:28" ht="37.5" customHeight="1">
      <c r="B78" s="12">
        <f t="shared" si="2"/>
        <v>45</v>
      </c>
      <c r="C78" s="497"/>
      <c r="D78" s="498"/>
      <c r="E78" s="498"/>
      <c r="F78" s="498"/>
      <c r="G78" s="498"/>
      <c r="H78" s="498"/>
      <c r="I78" s="498"/>
      <c r="J78" s="498"/>
      <c r="K78" s="498"/>
      <c r="L78" s="499"/>
      <c r="M78" s="1056"/>
      <c r="N78" s="1056"/>
      <c r="O78" s="1056"/>
      <c r="P78" s="1056"/>
      <c r="Q78" s="1056"/>
      <c r="R78" s="1072"/>
      <c r="S78" s="1073"/>
      <c r="T78" s="1073"/>
      <c r="U78" s="1073"/>
      <c r="V78" s="1074"/>
      <c r="W78" s="500"/>
      <c r="X78" s="501"/>
      <c r="Y78" s="501"/>
      <c r="Z78" s="502"/>
      <c r="AA78" s="503"/>
      <c r="AB78" s="483" t="str">
        <f t="shared" si="0"/>
        <v/>
      </c>
    </row>
    <row r="79" spans="2:28" ht="37.5" customHeight="1">
      <c r="B79" s="12">
        <f t="shared" si="2"/>
        <v>46</v>
      </c>
      <c r="C79" s="497"/>
      <c r="D79" s="498"/>
      <c r="E79" s="498"/>
      <c r="F79" s="498"/>
      <c r="G79" s="498"/>
      <c r="H79" s="498"/>
      <c r="I79" s="498"/>
      <c r="J79" s="498"/>
      <c r="K79" s="498"/>
      <c r="L79" s="499"/>
      <c r="M79" s="1056"/>
      <c r="N79" s="1056"/>
      <c r="O79" s="1056"/>
      <c r="P79" s="1056"/>
      <c r="Q79" s="1056"/>
      <c r="R79" s="1072"/>
      <c r="S79" s="1073"/>
      <c r="T79" s="1073"/>
      <c r="U79" s="1073"/>
      <c r="V79" s="1074"/>
      <c r="W79" s="500"/>
      <c r="X79" s="501"/>
      <c r="Y79" s="501"/>
      <c r="Z79" s="502"/>
      <c r="AA79" s="503"/>
      <c r="AB79" s="483" t="str">
        <f t="shared" si="0"/>
        <v/>
      </c>
    </row>
    <row r="80" spans="2:28" ht="37.5" customHeight="1">
      <c r="B80" s="12">
        <f t="shared" si="2"/>
        <v>47</v>
      </c>
      <c r="C80" s="497"/>
      <c r="D80" s="498"/>
      <c r="E80" s="498"/>
      <c r="F80" s="498"/>
      <c r="G80" s="498"/>
      <c r="H80" s="498"/>
      <c r="I80" s="498"/>
      <c r="J80" s="498"/>
      <c r="K80" s="498"/>
      <c r="L80" s="499"/>
      <c r="M80" s="1056"/>
      <c r="N80" s="1056"/>
      <c r="O80" s="1056"/>
      <c r="P80" s="1056"/>
      <c r="Q80" s="1056"/>
      <c r="R80" s="1072"/>
      <c r="S80" s="1073"/>
      <c r="T80" s="1073"/>
      <c r="U80" s="1073"/>
      <c r="V80" s="1074"/>
      <c r="W80" s="500"/>
      <c r="X80" s="501"/>
      <c r="Y80" s="501"/>
      <c r="Z80" s="502"/>
      <c r="AA80" s="503"/>
      <c r="AB80" s="483" t="str">
        <f t="shared" si="0"/>
        <v/>
      </c>
    </row>
    <row r="81" spans="2:28" ht="37.5" customHeight="1">
      <c r="B81" s="12">
        <f t="shared" si="2"/>
        <v>48</v>
      </c>
      <c r="C81" s="497"/>
      <c r="D81" s="498"/>
      <c r="E81" s="498"/>
      <c r="F81" s="498"/>
      <c r="G81" s="498"/>
      <c r="H81" s="498"/>
      <c r="I81" s="498"/>
      <c r="J81" s="498"/>
      <c r="K81" s="498"/>
      <c r="L81" s="499"/>
      <c r="M81" s="1056"/>
      <c r="N81" s="1056"/>
      <c r="O81" s="1056"/>
      <c r="P81" s="1056"/>
      <c r="Q81" s="1056"/>
      <c r="R81" s="1072"/>
      <c r="S81" s="1073"/>
      <c r="T81" s="1073"/>
      <c r="U81" s="1073"/>
      <c r="V81" s="1074"/>
      <c r="W81" s="500"/>
      <c r="X81" s="501"/>
      <c r="Y81" s="501"/>
      <c r="Z81" s="502"/>
      <c r="AA81" s="503"/>
      <c r="AB81" s="483" t="str">
        <f t="shared" si="0"/>
        <v/>
      </c>
    </row>
    <row r="82" spans="2:28" ht="37.5" customHeight="1">
      <c r="B82" s="12">
        <f t="shared" si="2"/>
        <v>49</v>
      </c>
      <c r="C82" s="497"/>
      <c r="D82" s="498"/>
      <c r="E82" s="498"/>
      <c r="F82" s="498"/>
      <c r="G82" s="498"/>
      <c r="H82" s="498"/>
      <c r="I82" s="498"/>
      <c r="J82" s="498"/>
      <c r="K82" s="498"/>
      <c r="L82" s="499"/>
      <c r="M82" s="1056"/>
      <c r="N82" s="1056"/>
      <c r="O82" s="1056"/>
      <c r="P82" s="1056"/>
      <c r="Q82" s="1056"/>
      <c r="R82" s="1072"/>
      <c r="S82" s="1073"/>
      <c r="T82" s="1073"/>
      <c r="U82" s="1073"/>
      <c r="V82" s="1074"/>
      <c r="W82" s="500"/>
      <c r="X82" s="501"/>
      <c r="Y82" s="501"/>
      <c r="Z82" s="502"/>
      <c r="AA82" s="503"/>
      <c r="AB82" s="483" t="str">
        <f t="shared" si="0"/>
        <v/>
      </c>
    </row>
    <row r="83" spans="2:28" ht="37.5" customHeight="1">
      <c r="B83" s="12">
        <f t="shared" si="2"/>
        <v>50</v>
      </c>
      <c r="C83" s="497"/>
      <c r="D83" s="498"/>
      <c r="E83" s="498"/>
      <c r="F83" s="498"/>
      <c r="G83" s="498"/>
      <c r="H83" s="498"/>
      <c r="I83" s="498"/>
      <c r="J83" s="498"/>
      <c r="K83" s="498"/>
      <c r="L83" s="499"/>
      <c r="M83" s="1056"/>
      <c r="N83" s="1056"/>
      <c r="O83" s="1056"/>
      <c r="P83" s="1056"/>
      <c r="Q83" s="1056"/>
      <c r="R83" s="1072"/>
      <c r="S83" s="1073"/>
      <c r="T83" s="1073"/>
      <c r="U83" s="1073"/>
      <c r="V83" s="1074"/>
      <c r="W83" s="500"/>
      <c r="X83" s="501"/>
      <c r="Y83" s="501"/>
      <c r="Z83" s="502"/>
      <c r="AA83" s="503"/>
      <c r="AB83" s="483" t="str">
        <f t="shared" si="0"/>
        <v/>
      </c>
    </row>
    <row r="84" spans="2:28" ht="37.5" customHeight="1">
      <c r="B84" s="12">
        <f t="shared" si="2"/>
        <v>51</v>
      </c>
      <c r="C84" s="497"/>
      <c r="D84" s="498"/>
      <c r="E84" s="498"/>
      <c r="F84" s="498"/>
      <c r="G84" s="498"/>
      <c r="H84" s="498"/>
      <c r="I84" s="498"/>
      <c r="J84" s="498"/>
      <c r="K84" s="498"/>
      <c r="L84" s="499"/>
      <c r="M84" s="1056"/>
      <c r="N84" s="1056"/>
      <c r="O84" s="1056"/>
      <c r="P84" s="1056"/>
      <c r="Q84" s="1056"/>
      <c r="R84" s="1072"/>
      <c r="S84" s="1073"/>
      <c r="T84" s="1073"/>
      <c r="U84" s="1073"/>
      <c r="V84" s="1074"/>
      <c r="W84" s="500"/>
      <c r="X84" s="501"/>
      <c r="Y84" s="501"/>
      <c r="Z84" s="502"/>
      <c r="AA84" s="503"/>
      <c r="AB84" s="483" t="str">
        <f t="shared" si="0"/>
        <v/>
      </c>
    </row>
    <row r="85" spans="2:28" ht="37.5" customHeight="1">
      <c r="B85" s="12">
        <f t="shared" si="2"/>
        <v>52</v>
      </c>
      <c r="C85" s="497"/>
      <c r="D85" s="498"/>
      <c r="E85" s="498"/>
      <c r="F85" s="498"/>
      <c r="G85" s="498"/>
      <c r="H85" s="498"/>
      <c r="I85" s="498"/>
      <c r="J85" s="498"/>
      <c r="K85" s="498"/>
      <c r="L85" s="499"/>
      <c r="M85" s="1056"/>
      <c r="N85" s="1056"/>
      <c r="O85" s="1056"/>
      <c r="P85" s="1056"/>
      <c r="Q85" s="1056"/>
      <c r="R85" s="1072"/>
      <c r="S85" s="1073"/>
      <c r="T85" s="1073"/>
      <c r="U85" s="1073"/>
      <c r="V85" s="1074"/>
      <c r="W85" s="500"/>
      <c r="X85" s="501"/>
      <c r="Y85" s="501"/>
      <c r="Z85" s="502"/>
      <c r="AA85" s="503"/>
      <c r="AB85" s="483" t="str">
        <f t="shared" si="0"/>
        <v/>
      </c>
    </row>
    <row r="86" spans="2:28" ht="37.5" customHeight="1">
      <c r="B86" s="12">
        <f t="shared" si="2"/>
        <v>53</v>
      </c>
      <c r="C86" s="497"/>
      <c r="D86" s="498"/>
      <c r="E86" s="498"/>
      <c r="F86" s="498"/>
      <c r="G86" s="498"/>
      <c r="H86" s="498"/>
      <c r="I86" s="498"/>
      <c r="J86" s="498"/>
      <c r="K86" s="498"/>
      <c r="L86" s="499"/>
      <c r="M86" s="1056"/>
      <c r="N86" s="1056"/>
      <c r="O86" s="1056"/>
      <c r="P86" s="1056"/>
      <c r="Q86" s="1056"/>
      <c r="R86" s="1072"/>
      <c r="S86" s="1073"/>
      <c r="T86" s="1073"/>
      <c r="U86" s="1073"/>
      <c r="V86" s="1074"/>
      <c r="W86" s="500"/>
      <c r="X86" s="501"/>
      <c r="Y86" s="501"/>
      <c r="Z86" s="502"/>
      <c r="AA86" s="503"/>
      <c r="AB86" s="483" t="str">
        <f t="shared" si="0"/>
        <v/>
      </c>
    </row>
    <row r="87" spans="2:28" ht="37.5" customHeight="1">
      <c r="B87" s="12">
        <f t="shared" si="2"/>
        <v>54</v>
      </c>
      <c r="C87" s="497"/>
      <c r="D87" s="498"/>
      <c r="E87" s="498"/>
      <c r="F87" s="498"/>
      <c r="G87" s="498"/>
      <c r="H87" s="498"/>
      <c r="I87" s="498"/>
      <c r="J87" s="498"/>
      <c r="K87" s="498"/>
      <c r="L87" s="499"/>
      <c r="M87" s="1056"/>
      <c r="N87" s="1056"/>
      <c r="O87" s="1056"/>
      <c r="P87" s="1056"/>
      <c r="Q87" s="1056"/>
      <c r="R87" s="1072"/>
      <c r="S87" s="1073"/>
      <c r="T87" s="1073"/>
      <c r="U87" s="1073"/>
      <c r="V87" s="1074"/>
      <c r="W87" s="500"/>
      <c r="X87" s="501"/>
      <c r="Y87" s="501"/>
      <c r="Z87" s="502"/>
      <c r="AA87" s="503"/>
      <c r="AB87" s="483" t="str">
        <f t="shared" si="0"/>
        <v/>
      </c>
    </row>
    <row r="88" spans="2:28" ht="37.5" customHeight="1">
      <c r="B88" s="12">
        <f t="shared" si="2"/>
        <v>55</v>
      </c>
      <c r="C88" s="497"/>
      <c r="D88" s="498"/>
      <c r="E88" s="498"/>
      <c r="F88" s="498"/>
      <c r="G88" s="498"/>
      <c r="H88" s="498"/>
      <c r="I88" s="498"/>
      <c r="J88" s="498"/>
      <c r="K88" s="498"/>
      <c r="L88" s="499"/>
      <c r="M88" s="1056"/>
      <c r="N88" s="1056"/>
      <c r="O88" s="1056"/>
      <c r="P88" s="1056"/>
      <c r="Q88" s="1056"/>
      <c r="R88" s="1072"/>
      <c r="S88" s="1073"/>
      <c r="T88" s="1073"/>
      <c r="U88" s="1073"/>
      <c r="V88" s="1074"/>
      <c r="W88" s="500"/>
      <c r="X88" s="501"/>
      <c r="Y88" s="501"/>
      <c r="Z88" s="502"/>
      <c r="AA88" s="503"/>
      <c r="AB88" s="483" t="str">
        <f t="shared" si="0"/>
        <v/>
      </c>
    </row>
    <row r="89" spans="2:28" ht="37.5" customHeight="1">
      <c r="B89" s="12">
        <f t="shared" si="2"/>
        <v>56</v>
      </c>
      <c r="C89" s="497"/>
      <c r="D89" s="498"/>
      <c r="E89" s="498"/>
      <c r="F89" s="498"/>
      <c r="G89" s="498"/>
      <c r="H89" s="498"/>
      <c r="I89" s="498"/>
      <c r="J89" s="498"/>
      <c r="K89" s="498"/>
      <c r="L89" s="499"/>
      <c r="M89" s="1056"/>
      <c r="N89" s="1056"/>
      <c r="O89" s="1056"/>
      <c r="P89" s="1056"/>
      <c r="Q89" s="1056"/>
      <c r="R89" s="1072"/>
      <c r="S89" s="1073"/>
      <c r="T89" s="1073"/>
      <c r="U89" s="1073"/>
      <c r="V89" s="1074"/>
      <c r="W89" s="500"/>
      <c r="X89" s="501"/>
      <c r="Y89" s="501"/>
      <c r="Z89" s="502"/>
      <c r="AA89" s="503"/>
      <c r="AB89" s="483" t="str">
        <f t="shared" si="0"/>
        <v/>
      </c>
    </row>
    <row r="90" spans="2:28" ht="37.5" customHeight="1">
      <c r="B90" s="12">
        <f t="shared" si="2"/>
        <v>57</v>
      </c>
      <c r="C90" s="497"/>
      <c r="D90" s="498"/>
      <c r="E90" s="498"/>
      <c r="F90" s="498"/>
      <c r="G90" s="498"/>
      <c r="H90" s="498"/>
      <c r="I90" s="498"/>
      <c r="J90" s="498"/>
      <c r="K90" s="498"/>
      <c r="L90" s="499"/>
      <c r="M90" s="1056"/>
      <c r="N90" s="1056"/>
      <c r="O90" s="1056"/>
      <c r="P90" s="1056"/>
      <c r="Q90" s="1056"/>
      <c r="R90" s="1072"/>
      <c r="S90" s="1073"/>
      <c r="T90" s="1073"/>
      <c r="U90" s="1073"/>
      <c r="V90" s="1074"/>
      <c r="W90" s="500"/>
      <c r="X90" s="501"/>
      <c r="Y90" s="501"/>
      <c r="Z90" s="502"/>
      <c r="AA90" s="503"/>
      <c r="AB90" s="483" t="str">
        <f t="shared" si="0"/>
        <v/>
      </c>
    </row>
    <row r="91" spans="2:28" ht="37.5" customHeight="1">
      <c r="B91" s="12">
        <f t="shared" si="2"/>
        <v>58</v>
      </c>
      <c r="C91" s="497"/>
      <c r="D91" s="498"/>
      <c r="E91" s="498"/>
      <c r="F91" s="498"/>
      <c r="G91" s="498"/>
      <c r="H91" s="498"/>
      <c r="I91" s="498"/>
      <c r="J91" s="498"/>
      <c r="K91" s="498"/>
      <c r="L91" s="499"/>
      <c r="M91" s="1056"/>
      <c r="N91" s="1056"/>
      <c r="O91" s="1056"/>
      <c r="P91" s="1056"/>
      <c r="Q91" s="1056"/>
      <c r="R91" s="1072"/>
      <c r="S91" s="1073"/>
      <c r="T91" s="1073"/>
      <c r="U91" s="1073"/>
      <c r="V91" s="1074"/>
      <c r="W91" s="500"/>
      <c r="X91" s="501"/>
      <c r="Y91" s="501"/>
      <c r="Z91" s="502"/>
      <c r="AA91" s="503"/>
      <c r="AB91" s="483" t="str">
        <f t="shared" si="0"/>
        <v/>
      </c>
    </row>
    <row r="92" spans="2:28" ht="37.5" customHeight="1">
      <c r="B92" s="12">
        <f t="shared" si="2"/>
        <v>59</v>
      </c>
      <c r="C92" s="497"/>
      <c r="D92" s="498"/>
      <c r="E92" s="498"/>
      <c r="F92" s="498"/>
      <c r="G92" s="498"/>
      <c r="H92" s="498"/>
      <c r="I92" s="498"/>
      <c r="J92" s="498"/>
      <c r="K92" s="498"/>
      <c r="L92" s="499"/>
      <c r="M92" s="1056"/>
      <c r="N92" s="1056"/>
      <c r="O92" s="1056"/>
      <c r="P92" s="1056"/>
      <c r="Q92" s="1056"/>
      <c r="R92" s="1072"/>
      <c r="S92" s="1073"/>
      <c r="T92" s="1073"/>
      <c r="U92" s="1073"/>
      <c r="V92" s="1074"/>
      <c r="W92" s="500"/>
      <c r="X92" s="501"/>
      <c r="Y92" s="501"/>
      <c r="Z92" s="502"/>
      <c r="AA92" s="503"/>
      <c r="AB92" s="483" t="str">
        <f t="shared" si="0"/>
        <v/>
      </c>
    </row>
    <row r="93" spans="2:28" ht="37.5" customHeight="1">
      <c r="B93" s="12">
        <f t="shared" si="2"/>
        <v>60</v>
      </c>
      <c r="C93" s="497"/>
      <c r="D93" s="498"/>
      <c r="E93" s="498"/>
      <c r="F93" s="498"/>
      <c r="G93" s="498"/>
      <c r="H93" s="498"/>
      <c r="I93" s="498"/>
      <c r="J93" s="498"/>
      <c r="K93" s="498"/>
      <c r="L93" s="499"/>
      <c r="M93" s="1056"/>
      <c r="N93" s="1056"/>
      <c r="O93" s="1056"/>
      <c r="P93" s="1056"/>
      <c r="Q93" s="1056"/>
      <c r="R93" s="1072"/>
      <c r="S93" s="1073"/>
      <c r="T93" s="1073"/>
      <c r="U93" s="1073"/>
      <c r="V93" s="1074"/>
      <c r="W93" s="500"/>
      <c r="X93" s="501"/>
      <c r="Y93" s="501"/>
      <c r="Z93" s="502"/>
      <c r="AA93" s="503"/>
      <c r="AB93" s="483" t="str">
        <f t="shared" si="0"/>
        <v/>
      </c>
    </row>
    <row r="94" spans="2:28" ht="37.5" customHeight="1">
      <c r="B94" s="12">
        <f t="shared" si="2"/>
        <v>61</v>
      </c>
      <c r="C94" s="497"/>
      <c r="D94" s="498"/>
      <c r="E94" s="498"/>
      <c r="F94" s="498"/>
      <c r="G94" s="498"/>
      <c r="H94" s="498"/>
      <c r="I94" s="498"/>
      <c r="J94" s="498"/>
      <c r="K94" s="498"/>
      <c r="L94" s="499"/>
      <c r="M94" s="1056"/>
      <c r="N94" s="1056"/>
      <c r="O94" s="1056"/>
      <c r="P94" s="1056"/>
      <c r="Q94" s="1056"/>
      <c r="R94" s="1072"/>
      <c r="S94" s="1073"/>
      <c r="T94" s="1073"/>
      <c r="U94" s="1073"/>
      <c r="V94" s="1074"/>
      <c r="W94" s="500"/>
      <c r="X94" s="501"/>
      <c r="Y94" s="501"/>
      <c r="Z94" s="502"/>
      <c r="AA94" s="503"/>
      <c r="AB94" s="483" t="str">
        <f t="shared" si="0"/>
        <v/>
      </c>
    </row>
    <row r="95" spans="2:28" ht="37.5" customHeight="1">
      <c r="B95" s="12">
        <f t="shared" si="2"/>
        <v>62</v>
      </c>
      <c r="C95" s="497"/>
      <c r="D95" s="498"/>
      <c r="E95" s="498"/>
      <c r="F95" s="498"/>
      <c r="G95" s="498"/>
      <c r="H95" s="498"/>
      <c r="I95" s="498"/>
      <c r="J95" s="498"/>
      <c r="K95" s="498"/>
      <c r="L95" s="499"/>
      <c r="M95" s="1056"/>
      <c r="N95" s="1056"/>
      <c r="O95" s="1056"/>
      <c r="P95" s="1056"/>
      <c r="Q95" s="1056"/>
      <c r="R95" s="1072"/>
      <c r="S95" s="1073"/>
      <c r="T95" s="1073"/>
      <c r="U95" s="1073"/>
      <c r="V95" s="1074"/>
      <c r="W95" s="500"/>
      <c r="X95" s="501"/>
      <c r="Y95" s="501"/>
      <c r="Z95" s="502"/>
      <c r="AA95" s="503"/>
      <c r="AB95" s="483" t="str">
        <f t="shared" si="0"/>
        <v/>
      </c>
    </row>
    <row r="96" spans="2:28" ht="37.5" customHeight="1">
      <c r="B96" s="12">
        <f t="shared" si="2"/>
        <v>63</v>
      </c>
      <c r="C96" s="497"/>
      <c r="D96" s="498"/>
      <c r="E96" s="498"/>
      <c r="F96" s="498"/>
      <c r="G96" s="498"/>
      <c r="H96" s="498"/>
      <c r="I96" s="498"/>
      <c r="J96" s="498"/>
      <c r="K96" s="498"/>
      <c r="L96" s="499"/>
      <c r="M96" s="1056"/>
      <c r="N96" s="1056"/>
      <c r="O96" s="1056"/>
      <c r="P96" s="1056"/>
      <c r="Q96" s="1056"/>
      <c r="R96" s="1072"/>
      <c r="S96" s="1073"/>
      <c r="T96" s="1073"/>
      <c r="U96" s="1073"/>
      <c r="V96" s="1074"/>
      <c r="W96" s="500"/>
      <c r="X96" s="501"/>
      <c r="Y96" s="501"/>
      <c r="Z96" s="502"/>
      <c r="AA96" s="503"/>
      <c r="AB96" s="483" t="str">
        <f t="shared" si="0"/>
        <v/>
      </c>
    </row>
    <row r="97" spans="2:28" ht="37.5" customHeight="1">
      <c r="B97" s="12">
        <f t="shared" si="2"/>
        <v>64</v>
      </c>
      <c r="C97" s="497"/>
      <c r="D97" s="498"/>
      <c r="E97" s="498"/>
      <c r="F97" s="498"/>
      <c r="G97" s="498"/>
      <c r="H97" s="498"/>
      <c r="I97" s="498"/>
      <c r="J97" s="498"/>
      <c r="K97" s="498"/>
      <c r="L97" s="499"/>
      <c r="M97" s="1056"/>
      <c r="N97" s="1056"/>
      <c r="O97" s="1056"/>
      <c r="P97" s="1056"/>
      <c r="Q97" s="1056"/>
      <c r="R97" s="1072"/>
      <c r="S97" s="1073"/>
      <c r="T97" s="1073"/>
      <c r="U97" s="1073"/>
      <c r="V97" s="1074"/>
      <c r="W97" s="500"/>
      <c r="X97" s="501"/>
      <c r="Y97" s="501"/>
      <c r="Z97" s="502"/>
      <c r="AA97" s="503"/>
      <c r="AB97" s="483" t="str">
        <f t="shared" si="0"/>
        <v/>
      </c>
    </row>
    <row r="98" spans="2:28" ht="37.5" customHeight="1">
      <c r="B98" s="12">
        <f t="shared" si="2"/>
        <v>65</v>
      </c>
      <c r="C98" s="497"/>
      <c r="D98" s="498"/>
      <c r="E98" s="498"/>
      <c r="F98" s="498"/>
      <c r="G98" s="498"/>
      <c r="H98" s="498"/>
      <c r="I98" s="498"/>
      <c r="J98" s="498"/>
      <c r="K98" s="498"/>
      <c r="L98" s="499"/>
      <c r="M98" s="1056"/>
      <c r="N98" s="1056"/>
      <c r="O98" s="1056"/>
      <c r="P98" s="1056"/>
      <c r="Q98" s="1056"/>
      <c r="R98" s="1072"/>
      <c r="S98" s="1073"/>
      <c r="T98" s="1073"/>
      <c r="U98" s="1073"/>
      <c r="V98" s="1074"/>
      <c r="W98" s="500"/>
      <c r="X98" s="501"/>
      <c r="Y98" s="501"/>
      <c r="Z98" s="502"/>
      <c r="AA98" s="503"/>
      <c r="AB98" s="483" t="str">
        <f t="shared" si="0"/>
        <v/>
      </c>
    </row>
    <row r="99" spans="2:28" ht="37.5" customHeight="1">
      <c r="B99" s="12">
        <f t="shared" si="2"/>
        <v>66</v>
      </c>
      <c r="C99" s="497"/>
      <c r="D99" s="498"/>
      <c r="E99" s="498"/>
      <c r="F99" s="498"/>
      <c r="G99" s="498"/>
      <c r="H99" s="498"/>
      <c r="I99" s="498"/>
      <c r="J99" s="498"/>
      <c r="K99" s="498"/>
      <c r="L99" s="499"/>
      <c r="M99" s="1056"/>
      <c r="N99" s="1056"/>
      <c r="O99" s="1056"/>
      <c r="P99" s="1056"/>
      <c r="Q99" s="1056"/>
      <c r="R99" s="1072"/>
      <c r="S99" s="1073"/>
      <c r="T99" s="1073"/>
      <c r="U99" s="1073"/>
      <c r="V99" s="1074"/>
      <c r="W99" s="500"/>
      <c r="X99" s="501"/>
      <c r="Y99" s="501"/>
      <c r="Z99" s="502"/>
      <c r="AA99" s="503"/>
      <c r="AB99" s="483" t="str">
        <f t="shared" ref="AB99:AB133" si="3">IF(Z99="","",Z99-AA99)</f>
        <v/>
      </c>
    </row>
    <row r="100" spans="2:28" ht="37.5" customHeight="1">
      <c r="B100" s="12">
        <f t="shared" ref="B100:B125" si="4">B99+1</f>
        <v>67</v>
      </c>
      <c r="C100" s="497"/>
      <c r="D100" s="498"/>
      <c r="E100" s="498"/>
      <c r="F100" s="498"/>
      <c r="G100" s="498"/>
      <c r="H100" s="498"/>
      <c r="I100" s="498"/>
      <c r="J100" s="498"/>
      <c r="K100" s="498"/>
      <c r="L100" s="499"/>
      <c r="M100" s="1056"/>
      <c r="N100" s="1056"/>
      <c r="O100" s="1056"/>
      <c r="P100" s="1056"/>
      <c r="Q100" s="1056"/>
      <c r="R100" s="1072"/>
      <c r="S100" s="1073"/>
      <c r="T100" s="1073"/>
      <c r="U100" s="1073"/>
      <c r="V100" s="1074"/>
      <c r="W100" s="500"/>
      <c r="X100" s="501"/>
      <c r="Y100" s="501"/>
      <c r="Z100" s="502"/>
      <c r="AA100" s="503"/>
      <c r="AB100" s="483" t="str">
        <f t="shared" si="3"/>
        <v/>
      </c>
    </row>
    <row r="101" spans="2:28" ht="37.5" customHeight="1">
      <c r="B101" s="12">
        <f t="shared" si="4"/>
        <v>68</v>
      </c>
      <c r="C101" s="497"/>
      <c r="D101" s="498"/>
      <c r="E101" s="498"/>
      <c r="F101" s="498"/>
      <c r="G101" s="498"/>
      <c r="H101" s="498"/>
      <c r="I101" s="498"/>
      <c r="J101" s="498"/>
      <c r="K101" s="498"/>
      <c r="L101" s="499"/>
      <c r="M101" s="1056"/>
      <c r="N101" s="1056"/>
      <c r="O101" s="1056"/>
      <c r="P101" s="1056"/>
      <c r="Q101" s="1056"/>
      <c r="R101" s="1072"/>
      <c r="S101" s="1073"/>
      <c r="T101" s="1073"/>
      <c r="U101" s="1073"/>
      <c r="V101" s="1074"/>
      <c r="W101" s="500"/>
      <c r="X101" s="501"/>
      <c r="Y101" s="501"/>
      <c r="Z101" s="502"/>
      <c r="AA101" s="503"/>
      <c r="AB101" s="483" t="str">
        <f t="shared" si="3"/>
        <v/>
      </c>
    </row>
    <row r="102" spans="2:28" ht="37.5" customHeight="1">
      <c r="B102" s="12">
        <f t="shared" si="4"/>
        <v>69</v>
      </c>
      <c r="C102" s="497"/>
      <c r="D102" s="498"/>
      <c r="E102" s="498"/>
      <c r="F102" s="498"/>
      <c r="G102" s="498"/>
      <c r="H102" s="498"/>
      <c r="I102" s="498"/>
      <c r="J102" s="498"/>
      <c r="K102" s="498"/>
      <c r="L102" s="499"/>
      <c r="M102" s="1056"/>
      <c r="N102" s="1056"/>
      <c r="O102" s="1056"/>
      <c r="P102" s="1056"/>
      <c r="Q102" s="1056"/>
      <c r="R102" s="1072"/>
      <c r="S102" s="1073"/>
      <c r="T102" s="1073"/>
      <c r="U102" s="1073"/>
      <c r="V102" s="1074"/>
      <c r="W102" s="500"/>
      <c r="X102" s="501"/>
      <c r="Y102" s="501"/>
      <c r="Z102" s="502"/>
      <c r="AA102" s="503"/>
      <c r="AB102" s="483" t="str">
        <f t="shared" si="3"/>
        <v/>
      </c>
    </row>
    <row r="103" spans="2:28" ht="37.5" customHeight="1">
      <c r="B103" s="12">
        <f t="shared" si="4"/>
        <v>70</v>
      </c>
      <c r="C103" s="497"/>
      <c r="D103" s="498"/>
      <c r="E103" s="498"/>
      <c r="F103" s="498"/>
      <c r="G103" s="498"/>
      <c r="H103" s="498"/>
      <c r="I103" s="498"/>
      <c r="J103" s="498"/>
      <c r="K103" s="498"/>
      <c r="L103" s="499"/>
      <c r="M103" s="1056"/>
      <c r="N103" s="1056"/>
      <c r="O103" s="1056"/>
      <c r="P103" s="1056"/>
      <c r="Q103" s="1056"/>
      <c r="R103" s="1072"/>
      <c r="S103" s="1073"/>
      <c r="T103" s="1073"/>
      <c r="U103" s="1073"/>
      <c r="V103" s="1074"/>
      <c r="W103" s="500"/>
      <c r="X103" s="501"/>
      <c r="Y103" s="501"/>
      <c r="Z103" s="502"/>
      <c r="AA103" s="503"/>
      <c r="AB103" s="483" t="str">
        <f t="shared" si="3"/>
        <v/>
      </c>
    </row>
    <row r="104" spans="2:28" ht="37.5" customHeight="1">
      <c r="B104" s="12">
        <f t="shared" si="4"/>
        <v>71</v>
      </c>
      <c r="C104" s="497"/>
      <c r="D104" s="498"/>
      <c r="E104" s="498"/>
      <c r="F104" s="498"/>
      <c r="G104" s="498"/>
      <c r="H104" s="498"/>
      <c r="I104" s="498"/>
      <c r="J104" s="498"/>
      <c r="K104" s="498"/>
      <c r="L104" s="499"/>
      <c r="M104" s="1056"/>
      <c r="N104" s="1056"/>
      <c r="O104" s="1056"/>
      <c r="P104" s="1056"/>
      <c r="Q104" s="1056"/>
      <c r="R104" s="1072"/>
      <c r="S104" s="1073"/>
      <c r="T104" s="1073"/>
      <c r="U104" s="1073"/>
      <c r="V104" s="1074"/>
      <c r="W104" s="500"/>
      <c r="X104" s="501"/>
      <c r="Y104" s="501"/>
      <c r="Z104" s="502"/>
      <c r="AA104" s="503"/>
      <c r="AB104" s="483" t="str">
        <f t="shared" si="3"/>
        <v/>
      </c>
    </row>
    <row r="105" spans="2:28" ht="37.5" customHeight="1">
      <c r="B105" s="12">
        <f t="shared" si="4"/>
        <v>72</v>
      </c>
      <c r="C105" s="497"/>
      <c r="D105" s="498"/>
      <c r="E105" s="498"/>
      <c r="F105" s="498"/>
      <c r="G105" s="498"/>
      <c r="H105" s="498"/>
      <c r="I105" s="498"/>
      <c r="J105" s="498"/>
      <c r="K105" s="498"/>
      <c r="L105" s="499"/>
      <c r="M105" s="1056"/>
      <c r="N105" s="1056"/>
      <c r="O105" s="1056"/>
      <c r="P105" s="1056"/>
      <c r="Q105" s="1056"/>
      <c r="R105" s="1072"/>
      <c r="S105" s="1073"/>
      <c r="T105" s="1073"/>
      <c r="U105" s="1073"/>
      <c r="V105" s="1074"/>
      <c r="W105" s="500"/>
      <c r="X105" s="501"/>
      <c r="Y105" s="501"/>
      <c r="Z105" s="502"/>
      <c r="AA105" s="503"/>
      <c r="AB105" s="483" t="str">
        <f t="shared" si="3"/>
        <v/>
      </c>
    </row>
    <row r="106" spans="2:28" ht="37.5" customHeight="1">
      <c r="B106" s="12">
        <f t="shared" si="4"/>
        <v>73</v>
      </c>
      <c r="C106" s="497"/>
      <c r="D106" s="498"/>
      <c r="E106" s="498"/>
      <c r="F106" s="498"/>
      <c r="G106" s="498"/>
      <c r="H106" s="498"/>
      <c r="I106" s="498"/>
      <c r="J106" s="498"/>
      <c r="K106" s="498"/>
      <c r="L106" s="499"/>
      <c r="M106" s="1056"/>
      <c r="N106" s="1056"/>
      <c r="O106" s="1056"/>
      <c r="P106" s="1056"/>
      <c r="Q106" s="1056"/>
      <c r="R106" s="1072"/>
      <c r="S106" s="1073"/>
      <c r="T106" s="1073"/>
      <c r="U106" s="1073"/>
      <c r="V106" s="1074"/>
      <c r="W106" s="500"/>
      <c r="X106" s="501"/>
      <c r="Y106" s="501"/>
      <c r="Z106" s="502"/>
      <c r="AA106" s="503"/>
      <c r="AB106" s="483" t="str">
        <f t="shared" si="3"/>
        <v/>
      </c>
    </row>
    <row r="107" spans="2:28" ht="37.5" customHeight="1">
      <c r="B107" s="12">
        <f t="shared" si="4"/>
        <v>74</v>
      </c>
      <c r="C107" s="497"/>
      <c r="D107" s="498"/>
      <c r="E107" s="498"/>
      <c r="F107" s="498"/>
      <c r="G107" s="498"/>
      <c r="H107" s="498"/>
      <c r="I107" s="498"/>
      <c r="J107" s="498"/>
      <c r="K107" s="498"/>
      <c r="L107" s="499"/>
      <c r="M107" s="1056"/>
      <c r="N107" s="1056"/>
      <c r="O107" s="1056"/>
      <c r="P107" s="1056"/>
      <c r="Q107" s="1056"/>
      <c r="R107" s="1072"/>
      <c r="S107" s="1073"/>
      <c r="T107" s="1073"/>
      <c r="U107" s="1073"/>
      <c r="V107" s="1074"/>
      <c r="W107" s="500"/>
      <c r="X107" s="501"/>
      <c r="Y107" s="501"/>
      <c r="Z107" s="502"/>
      <c r="AA107" s="503"/>
      <c r="AB107" s="483" t="str">
        <f t="shared" si="3"/>
        <v/>
      </c>
    </row>
    <row r="108" spans="2:28" ht="37.5" customHeight="1">
      <c r="B108" s="12">
        <f t="shared" si="4"/>
        <v>75</v>
      </c>
      <c r="C108" s="497"/>
      <c r="D108" s="498"/>
      <c r="E108" s="498"/>
      <c r="F108" s="498"/>
      <c r="G108" s="498"/>
      <c r="H108" s="498"/>
      <c r="I108" s="498"/>
      <c r="J108" s="498"/>
      <c r="K108" s="498"/>
      <c r="L108" s="499"/>
      <c r="M108" s="1056"/>
      <c r="N108" s="1056"/>
      <c r="O108" s="1056"/>
      <c r="P108" s="1056"/>
      <c r="Q108" s="1056"/>
      <c r="R108" s="1072"/>
      <c r="S108" s="1073"/>
      <c r="T108" s="1073"/>
      <c r="U108" s="1073"/>
      <c r="V108" s="1074"/>
      <c r="W108" s="500"/>
      <c r="X108" s="501"/>
      <c r="Y108" s="501"/>
      <c r="Z108" s="502"/>
      <c r="AA108" s="503"/>
      <c r="AB108" s="483" t="str">
        <f t="shared" si="3"/>
        <v/>
      </c>
    </row>
    <row r="109" spans="2:28" ht="37.5" customHeight="1">
      <c r="B109" s="12">
        <f t="shared" si="4"/>
        <v>76</v>
      </c>
      <c r="C109" s="497"/>
      <c r="D109" s="498"/>
      <c r="E109" s="498"/>
      <c r="F109" s="498"/>
      <c r="G109" s="498"/>
      <c r="H109" s="498"/>
      <c r="I109" s="498"/>
      <c r="J109" s="498"/>
      <c r="K109" s="498"/>
      <c r="L109" s="499"/>
      <c r="M109" s="1056"/>
      <c r="N109" s="1056"/>
      <c r="O109" s="1056"/>
      <c r="P109" s="1056"/>
      <c r="Q109" s="1056"/>
      <c r="R109" s="1072"/>
      <c r="S109" s="1073"/>
      <c r="T109" s="1073"/>
      <c r="U109" s="1073"/>
      <c r="V109" s="1074"/>
      <c r="W109" s="500"/>
      <c r="X109" s="501"/>
      <c r="Y109" s="501"/>
      <c r="Z109" s="502"/>
      <c r="AA109" s="503"/>
      <c r="AB109" s="483" t="str">
        <f t="shared" si="3"/>
        <v/>
      </c>
    </row>
    <row r="110" spans="2:28" ht="37.5" customHeight="1">
      <c r="B110" s="12">
        <f t="shared" si="4"/>
        <v>77</v>
      </c>
      <c r="C110" s="497"/>
      <c r="D110" s="498"/>
      <c r="E110" s="498"/>
      <c r="F110" s="498"/>
      <c r="G110" s="498"/>
      <c r="H110" s="498"/>
      <c r="I110" s="498"/>
      <c r="J110" s="498"/>
      <c r="K110" s="498"/>
      <c r="L110" s="499"/>
      <c r="M110" s="1056"/>
      <c r="N110" s="1056"/>
      <c r="O110" s="1056"/>
      <c r="P110" s="1056"/>
      <c r="Q110" s="1056"/>
      <c r="R110" s="1072"/>
      <c r="S110" s="1073"/>
      <c r="T110" s="1073"/>
      <c r="U110" s="1073"/>
      <c r="V110" s="1074"/>
      <c r="W110" s="500"/>
      <c r="X110" s="501"/>
      <c r="Y110" s="501"/>
      <c r="Z110" s="502"/>
      <c r="AA110" s="503"/>
      <c r="AB110" s="483" t="str">
        <f t="shared" si="3"/>
        <v/>
      </c>
    </row>
    <row r="111" spans="2:28" ht="37.5" customHeight="1">
      <c r="B111" s="12">
        <f t="shared" si="4"/>
        <v>78</v>
      </c>
      <c r="C111" s="497"/>
      <c r="D111" s="498"/>
      <c r="E111" s="498"/>
      <c r="F111" s="498"/>
      <c r="G111" s="498"/>
      <c r="H111" s="498"/>
      <c r="I111" s="498"/>
      <c r="J111" s="498"/>
      <c r="K111" s="498"/>
      <c r="L111" s="499"/>
      <c r="M111" s="1056"/>
      <c r="N111" s="1056"/>
      <c r="O111" s="1056"/>
      <c r="P111" s="1056"/>
      <c r="Q111" s="1056"/>
      <c r="R111" s="1072"/>
      <c r="S111" s="1073"/>
      <c r="T111" s="1073"/>
      <c r="U111" s="1073"/>
      <c r="V111" s="1074"/>
      <c r="W111" s="500"/>
      <c r="X111" s="501"/>
      <c r="Y111" s="501"/>
      <c r="Z111" s="502"/>
      <c r="AA111" s="503"/>
      <c r="AB111" s="483" t="str">
        <f t="shared" si="3"/>
        <v/>
      </c>
    </row>
    <row r="112" spans="2:28" ht="37.5" customHeight="1">
      <c r="B112" s="12">
        <f t="shared" si="4"/>
        <v>79</v>
      </c>
      <c r="C112" s="497"/>
      <c r="D112" s="498"/>
      <c r="E112" s="498"/>
      <c r="F112" s="498"/>
      <c r="G112" s="498"/>
      <c r="H112" s="498"/>
      <c r="I112" s="498"/>
      <c r="J112" s="498"/>
      <c r="K112" s="498"/>
      <c r="L112" s="499"/>
      <c r="M112" s="1056"/>
      <c r="N112" s="1056"/>
      <c r="O112" s="1056"/>
      <c r="P112" s="1056"/>
      <c r="Q112" s="1056"/>
      <c r="R112" s="1072"/>
      <c r="S112" s="1073"/>
      <c r="T112" s="1073"/>
      <c r="U112" s="1073"/>
      <c r="V112" s="1074"/>
      <c r="W112" s="500"/>
      <c r="X112" s="501"/>
      <c r="Y112" s="501"/>
      <c r="Z112" s="502"/>
      <c r="AA112" s="503"/>
      <c r="AB112" s="483" t="str">
        <f t="shared" si="3"/>
        <v/>
      </c>
    </row>
    <row r="113" spans="2:28" ht="37.5" customHeight="1">
      <c r="B113" s="12">
        <f t="shared" si="4"/>
        <v>80</v>
      </c>
      <c r="C113" s="497"/>
      <c r="D113" s="498"/>
      <c r="E113" s="498"/>
      <c r="F113" s="498"/>
      <c r="G113" s="498"/>
      <c r="H113" s="498"/>
      <c r="I113" s="498"/>
      <c r="J113" s="498"/>
      <c r="K113" s="498"/>
      <c r="L113" s="499"/>
      <c r="M113" s="1056"/>
      <c r="N113" s="1056"/>
      <c r="O113" s="1056"/>
      <c r="P113" s="1056"/>
      <c r="Q113" s="1056"/>
      <c r="R113" s="1072"/>
      <c r="S113" s="1073"/>
      <c r="T113" s="1073"/>
      <c r="U113" s="1073"/>
      <c r="V113" s="1074"/>
      <c r="W113" s="500"/>
      <c r="X113" s="501"/>
      <c r="Y113" s="501"/>
      <c r="Z113" s="502"/>
      <c r="AA113" s="503"/>
      <c r="AB113" s="483" t="str">
        <f t="shared" si="3"/>
        <v/>
      </c>
    </row>
    <row r="114" spans="2:28" ht="37.5" customHeight="1">
      <c r="B114" s="12">
        <f t="shared" si="4"/>
        <v>81</v>
      </c>
      <c r="C114" s="497"/>
      <c r="D114" s="498"/>
      <c r="E114" s="498"/>
      <c r="F114" s="498"/>
      <c r="G114" s="498"/>
      <c r="H114" s="498"/>
      <c r="I114" s="498"/>
      <c r="J114" s="498"/>
      <c r="K114" s="498"/>
      <c r="L114" s="499"/>
      <c r="M114" s="1056"/>
      <c r="N114" s="1056"/>
      <c r="O114" s="1056"/>
      <c r="P114" s="1056"/>
      <c r="Q114" s="1056"/>
      <c r="R114" s="1072"/>
      <c r="S114" s="1073"/>
      <c r="T114" s="1073"/>
      <c r="U114" s="1073"/>
      <c r="V114" s="1074"/>
      <c r="W114" s="500"/>
      <c r="X114" s="501"/>
      <c r="Y114" s="501"/>
      <c r="Z114" s="502"/>
      <c r="AA114" s="503"/>
      <c r="AB114" s="483" t="str">
        <f t="shared" si="3"/>
        <v/>
      </c>
    </row>
    <row r="115" spans="2:28" ht="37.5" customHeight="1">
      <c r="B115" s="12">
        <f t="shared" si="4"/>
        <v>82</v>
      </c>
      <c r="C115" s="497"/>
      <c r="D115" s="498"/>
      <c r="E115" s="498"/>
      <c r="F115" s="498"/>
      <c r="G115" s="498"/>
      <c r="H115" s="498"/>
      <c r="I115" s="498"/>
      <c r="J115" s="498"/>
      <c r="K115" s="498"/>
      <c r="L115" s="499"/>
      <c r="M115" s="1056"/>
      <c r="N115" s="1056"/>
      <c r="O115" s="1056"/>
      <c r="P115" s="1056"/>
      <c r="Q115" s="1056"/>
      <c r="R115" s="1072"/>
      <c r="S115" s="1073"/>
      <c r="T115" s="1073"/>
      <c r="U115" s="1073"/>
      <c r="V115" s="1074"/>
      <c r="W115" s="500"/>
      <c r="X115" s="501"/>
      <c r="Y115" s="501"/>
      <c r="Z115" s="502"/>
      <c r="AA115" s="503"/>
      <c r="AB115" s="483" t="str">
        <f t="shared" si="3"/>
        <v/>
      </c>
    </row>
    <row r="116" spans="2:28" ht="37.5" customHeight="1">
      <c r="B116" s="12">
        <f t="shared" si="4"/>
        <v>83</v>
      </c>
      <c r="C116" s="497"/>
      <c r="D116" s="498"/>
      <c r="E116" s="498"/>
      <c r="F116" s="498"/>
      <c r="G116" s="498"/>
      <c r="H116" s="498"/>
      <c r="I116" s="498"/>
      <c r="J116" s="498"/>
      <c r="K116" s="498"/>
      <c r="L116" s="499"/>
      <c r="M116" s="1056"/>
      <c r="N116" s="1056"/>
      <c r="O116" s="1056"/>
      <c r="P116" s="1056"/>
      <c r="Q116" s="1056"/>
      <c r="R116" s="1072"/>
      <c r="S116" s="1073"/>
      <c r="T116" s="1073"/>
      <c r="U116" s="1073"/>
      <c r="V116" s="1074"/>
      <c r="W116" s="500"/>
      <c r="X116" s="501"/>
      <c r="Y116" s="501"/>
      <c r="Z116" s="502"/>
      <c r="AA116" s="503"/>
      <c r="AB116" s="483" t="str">
        <f t="shared" si="3"/>
        <v/>
      </c>
    </row>
    <row r="117" spans="2:28" ht="37.5" customHeight="1">
      <c r="B117" s="12">
        <f t="shared" si="4"/>
        <v>84</v>
      </c>
      <c r="C117" s="497"/>
      <c r="D117" s="498"/>
      <c r="E117" s="498"/>
      <c r="F117" s="498"/>
      <c r="G117" s="498"/>
      <c r="H117" s="498"/>
      <c r="I117" s="498"/>
      <c r="J117" s="498"/>
      <c r="K117" s="498"/>
      <c r="L117" s="499"/>
      <c r="M117" s="1056"/>
      <c r="N117" s="1056"/>
      <c r="O117" s="1056"/>
      <c r="P117" s="1056"/>
      <c r="Q117" s="1056"/>
      <c r="R117" s="1072"/>
      <c r="S117" s="1073"/>
      <c r="T117" s="1073"/>
      <c r="U117" s="1073"/>
      <c r="V117" s="1074"/>
      <c r="W117" s="500"/>
      <c r="X117" s="501"/>
      <c r="Y117" s="501"/>
      <c r="Z117" s="502"/>
      <c r="AA117" s="503"/>
      <c r="AB117" s="483" t="str">
        <f t="shared" si="3"/>
        <v/>
      </c>
    </row>
    <row r="118" spans="2:28" ht="37.5" customHeight="1">
      <c r="B118" s="12">
        <f t="shared" si="4"/>
        <v>85</v>
      </c>
      <c r="C118" s="497"/>
      <c r="D118" s="498"/>
      <c r="E118" s="498"/>
      <c r="F118" s="498"/>
      <c r="G118" s="498"/>
      <c r="H118" s="498"/>
      <c r="I118" s="498"/>
      <c r="J118" s="498"/>
      <c r="K118" s="498"/>
      <c r="L118" s="499"/>
      <c r="M118" s="1056"/>
      <c r="N118" s="1056"/>
      <c r="O118" s="1056"/>
      <c r="P118" s="1056"/>
      <c r="Q118" s="1056"/>
      <c r="R118" s="1072"/>
      <c r="S118" s="1073"/>
      <c r="T118" s="1073"/>
      <c r="U118" s="1073"/>
      <c r="V118" s="1074"/>
      <c r="W118" s="500"/>
      <c r="X118" s="501"/>
      <c r="Y118" s="501"/>
      <c r="Z118" s="502"/>
      <c r="AA118" s="503"/>
      <c r="AB118" s="483" t="str">
        <f t="shared" si="3"/>
        <v/>
      </c>
    </row>
    <row r="119" spans="2:28" ht="37.5" customHeight="1">
      <c r="B119" s="12">
        <f t="shared" si="4"/>
        <v>86</v>
      </c>
      <c r="C119" s="497"/>
      <c r="D119" s="498"/>
      <c r="E119" s="498"/>
      <c r="F119" s="498"/>
      <c r="G119" s="498"/>
      <c r="H119" s="498"/>
      <c r="I119" s="498"/>
      <c r="J119" s="498"/>
      <c r="K119" s="498"/>
      <c r="L119" s="499"/>
      <c r="M119" s="1056"/>
      <c r="N119" s="1056"/>
      <c r="O119" s="1056"/>
      <c r="P119" s="1056"/>
      <c r="Q119" s="1056"/>
      <c r="R119" s="1072"/>
      <c r="S119" s="1073"/>
      <c r="T119" s="1073"/>
      <c r="U119" s="1073"/>
      <c r="V119" s="1074"/>
      <c r="W119" s="500"/>
      <c r="X119" s="501"/>
      <c r="Y119" s="501"/>
      <c r="Z119" s="502"/>
      <c r="AA119" s="503"/>
      <c r="AB119" s="483" t="str">
        <f t="shared" si="3"/>
        <v/>
      </c>
    </row>
    <row r="120" spans="2:28" ht="37.5" customHeight="1">
      <c r="B120" s="12">
        <f t="shared" si="4"/>
        <v>87</v>
      </c>
      <c r="C120" s="497"/>
      <c r="D120" s="498"/>
      <c r="E120" s="498"/>
      <c r="F120" s="498"/>
      <c r="G120" s="498"/>
      <c r="H120" s="498"/>
      <c r="I120" s="498"/>
      <c r="J120" s="498"/>
      <c r="K120" s="498"/>
      <c r="L120" s="499"/>
      <c r="M120" s="1056"/>
      <c r="N120" s="1056"/>
      <c r="O120" s="1056"/>
      <c r="P120" s="1056"/>
      <c r="Q120" s="1056"/>
      <c r="R120" s="1072"/>
      <c r="S120" s="1073"/>
      <c r="T120" s="1073"/>
      <c r="U120" s="1073"/>
      <c r="V120" s="1074"/>
      <c r="W120" s="500"/>
      <c r="X120" s="501"/>
      <c r="Y120" s="501"/>
      <c r="Z120" s="502"/>
      <c r="AA120" s="503"/>
      <c r="AB120" s="483" t="str">
        <f t="shared" si="3"/>
        <v/>
      </c>
    </row>
    <row r="121" spans="2:28" ht="37.5" customHeight="1">
      <c r="B121" s="12">
        <f t="shared" si="4"/>
        <v>88</v>
      </c>
      <c r="C121" s="497"/>
      <c r="D121" s="498"/>
      <c r="E121" s="498"/>
      <c r="F121" s="498"/>
      <c r="G121" s="498"/>
      <c r="H121" s="498"/>
      <c r="I121" s="498"/>
      <c r="J121" s="498"/>
      <c r="K121" s="498"/>
      <c r="L121" s="499"/>
      <c r="M121" s="1056"/>
      <c r="N121" s="1056"/>
      <c r="O121" s="1056"/>
      <c r="P121" s="1056"/>
      <c r="Q121" s="1056"/>
      <c r="R121" s="1072"/>
      <c r="S121" s="1073"/>
      <c r="T121" s="1073"/>
      <c r="U121" s="1073"/>
      <c r="V121" s="1074"/>
      <c r="W121" s="500"/>
      <c r="X121" s="501"/>
      <c r="Y121" s="501"/>
      <c r="Z121" s="502"/>
      <c r="AA121" s="503"/>
      <c r="AB121" s="483" t="str">
        <f t="shared" si="3"/>
        <v/>
      </c>
    </row>
    <row r="122" spans="2:28" ht="37.5" customHeight="1">
      <c r="B122" s="12">
        <f t="shared" si="4"/>
        <v>89</v>
      </c>
      <c r="C122" s="497"/>
      <c r="D122" s="498"/>
      <c r="E122" s="498"/>
      <c r="F122" s="498"/>
      <c r="G122" s="498"/>
      <c r="H122" s="498"/>
      <c r="I122" s="498"/>
      <c r="J122" s="498"/>
      <c r="K122" s="498"/>
      <c r="L122" s="499"/>
      <c r="M122" s="1056"/>
      <c r="N122" s="1056"/>
      <c r="O122" s="1056"/>
      <c r="P122" s="1056"/>
      <c r="Q122" s="1056"/>
      <c r="R122" s="1072"/>
      <c r="S122" s="1073"/>
      <c r="T122" s="1073"/>
      <c r="U122" s="1073"/>
      <c r="V122" s="1074"/>
      <c r="W122" s="500"/>
      <c r="X122" s="501"/>
      <c r="Y122" s="501"/>
      <c r="Z122" s="502"/>
      <c r="AA122" s="503"/>
      <c r="AB122" s="483" t="str">
        <f t="shared" si="3"/>
        <v/>
      </c>
    </row>
    <row r="123" spans="2:28" ht="37.5" customHeight="1">
      <c r="B123" s="12">
        <f t="shared" si="4"/>
        <v>90</v>
      </c>
      <c r="C123" s="497"/>
      <c r="D123" s="498"/>
      <c r="E123" s="498"/>
      <c r="F123" s="498"/>
      <c r="G123" s="498"/>
      <c r="H123" s="498"/>
      <c r="I123" s="498"/>
      <c r="J123" s="498"/>
      <c r="K123" s="498"/>
      <c r="L123" s="499"/>
      <c r="M123" s="1056"/>
      <c r="N123" s="1056"/>
      <c r="O123" s="1056"/>
      <c r="P123" s="1056"/>
      <c r="Q123" s="1056"/>
      <c r="R123" s="1072"/>
      <c r="S123" s="1073"/>
      <c r="T123" s="1073"/>
      <c r="U123" s="1073"/>
      <c r="V123" s="1074"/>
      <c r="W123" s="500"/>
      <c r="X123" s="501"/>
      <c r="Y123" s="501"/>
      <c r="Z123" s="502"/>
      <c r="AA123" s="503"/>
      <c r="AB123" s="483" t="str">
        <f t="shared" si="3"/>
        <v/>
      </c>
    </row>
    <row r="124" spans="2:28" ht="37.5" customHeight="1">
      <c r="B124" s="12">
        <f t="shared" si="4"/>
        <v>91</v>
      </c>
      <c r="C124" s="497"/>
      <c r="D124" s="498"/>
      <c r="E124" s="498"/>
      <c r="F124" s="498"/>
      <c r="G124" s="498"/>
      <c r="H124" s="498"/>
      <c r="I124" s="498"/>
      <c r="J124" s="498"/>
      <c r="K124" s="498"/>
      <c r="L124" s="499"/>
      <c r="M124" s="1056"/>
      <c r="N124" s="1056"/>
      <c r="O124" s="1056"/>
      <c r="P124" s="1056"/>
      <c r="Q124" s="1056"/>
      <c r="R124" s="1072"/>
      <c r="S124" s="1073"/>
      <c r="T124" s="1073"/>
      <c r="U124" s="1073"/>
      <c r="V124" s="1074"/>
      <c r="W124" s="500"/>
      <c r="X124" s="501"/>
      <c r="Y124" s="501"/>
      <c r="Z124" s="502"/>
      <c r="AA124" s="503"/>
      <c r="AB124" s="483" t="str">
        <f t="shared" si="3"/>
        <v/>
      </c>
    </row>
    <row r="125" spans="2:28" ht="37.5" customHeight="1">
      <c r="B125" s="12">
        <f t="shared" si="4"/>
        <v>92</v>
      </c>
      <c r="C125" s="497"/>
      <c r="D125" s="498"/>
      <c r="E125" s="498"/>
      <c r="F125" s="498"/>
      <c r="G125" s="498"/>
      <c r="H125" s="498"/>
      <c r="I125" s="498"/>
      <c r="J125" s="498"/>
      <c r="K125" s="498"/>
      <c r="L125" s="499"/>
      <c r="M125" s="1056"/>
      <c r="N125" s="1056"/>
      <c r="O125" s="1056"/>
      <c r="P125" s="1056"/>
      <c r="Q125" s="1056"/>
      <c r="R125" s="1072"/>
      <c r="S125" s="1073"/>
      <c r="T125" s="1073"/>
      <c r="U125" s="1073"/>
      <c r="V125" s="1074"/>
      <c r="W125" s="500"/>
      <c r="X125" s="501"/>
      <c r="Y125" s="501"/>
      <c r="Z125" s="502"/>
      <c r="AA125" s="503"/>
      <c r="AB125" s="483" t="str">
        <f t="shared" si="3"/>
        <v/>
      </c>
    </row>
    <row r="126" spans="2:28" ht="37.5" customHeight="1">
      <c r="B126" s="12">
        <f t="shared" ref="B126:B131" si="5">B125+1</f>
        <v>93</v>
      </c>
      <c r="C126" s="497"/>
      <c r="D126" s="498"/>
      <c r="E126" s="498"/>
      <c r="F126" s="498"/>
      <c r="G126" s="498"/>
      <c r="H126" s="498"/>
      <c r="I126" s="498"/>
      <c r="J126" s="498"/>
      <c r="K126" s="498"/>
      <c r="L126" s="499"/>
      <c r="M126" s="1056"/>
      <c r="N126" s="1056"/>
      <c r="O126" s="1056"/>
      <c r="P126" s="1056"/>
      <c r="Q126" s="1056"/>
      <c r="R126" s="1072"/>
      <c r="S126" s="1073"/>
      <c r="T126" s="1073"/>
      <c r="U126" s="1073"/>
      <c r="V126" s="1074"/>
      <c r="W126" s="500"/>
      <c r="X126" s="501"/>
      <c r="Y126" s="501"/>
      <c r="Z126" s="502"/>
      <c r="AA126" s="503"/>
      <c r="AB126" s="483" t="str">
        <f t="shared" si="3"/>
        <v/>
      </c>
    </row>
    <row r="127" spans="2:28" ht="37.5" customHeight="1">
      <c r="B127" s="12">
        <f t="shared" si="5"/>
        <v>94</v>
      </c>
      <c r="C127" s="497"/>
      <c r="D127" s="498"/>
      <c r="E127" s="498"/>
      <c r="F127" s="498"/>
      <c r="G127" s="498"/>
      <c r="H127" s="498"/>
      <c r="I127" s="498"/>
      <c r="J127" s="498"/>
      <c r="K127" s="498"/>
      <c r="L127" s="499"/>
      <c r="M127" s="1056"/>
      <c r="N127" s="1056"/>
      <c r="O127" s="1056"/>
      <c r="P127" s="1056"/>
      <c r="Q127" s="1056"/>
      <c r="R127" s="1072"/>
      <c r="S127" s="1073"/>
      <c r="T127" s="1073"/>
      <c r="U127" s="1073"/>
      <c r="V127" s="1074"/>
      <c r="W127" s="500"/>
      <c r="X127" s="501"/>
      <c r="Y127" s="501"/>
      <c r="Z127" s="502"/>
      <c r="AA127" s="503"/>
      <c r="AB127" s="483" t="str">
        <f t="shared" si="3"/>
        <v/>
      </c>
    </row>
    <row r="128" spans="2:28" ht="37.5" customHeight="1">
      <c r="B128" s="12">
        <f t="shared" si="5"/>
        <v>95</v>
      </c>
      <c r="C128" s="497"/>
      <c r="D128" s="498"/>
      <c r="E128" s="498"/>
      <c r="F128" s="498"/>
      <c r="G128" s="498"/>
      <c r="H128" s="498"/>
      <c r="I128" s="498"/>
      <c r="J128" s="498"/>
      <c r="K128" s="498"/>
      <c r="L128" s="499"/>
      <c r="M128" s="1056"/>
      <c r="N128" s="1056"/>
      <c r="O128" s="1056"/>
      <c r="P128" s="1056"/>
      <c r="Q128" s="1056"/>
      <c r="R128" s="1072"/>
      <c r="S128" s="1073"/>
      <c r="T128" s="1073"/>
      <c r="U128" s="1073"/>
      <c r="V128" s="1074"/>
      <c r="W128" s="500"/>
      <c r="X128" s="501"/>
      <c r="Y128" s="501"/>
      <c r="Z128" s="502"/>
      <c r="AA128" s="503"/>
      <c r="AB128" s="483" t="str">
        <f t="shared" si="3"/>
        <v/>
      </c>
    </row>
    <row r="129" spans="1:28" ht="37.5" customHeight="1">
      <c r="B129" s="12">
        <f t="shared" si="5"/>
        <v>96</v>
      </c>
      <c r="C129" s="497"/>
      <c r="D129" s="498"/>
      <c r="E129" s="498"/>
      <c r="F129" s="498"/>
      <c r="G129" s="498"/>
      <c r="H129" s="498"/>
      <c r="I129" s="498"/>
      <c r="J129" s="498"/>
      <c r="K129" s="498"/>
      <c r="L129" s="499"/>
      <c r="M129" s="1056"/>
      <c r="N129" s="1056"/>
      <c r="O129" s="1056"/>
      <c r="P129" s="1056"/>
      <c r="Q129" s="1056"/>
      <c r="R129" s="1072"/>
      <c r="S129" s="1073"/>
      <c r="T129" s="1073"/>
      <c r="U129" s="1073"/>
      <c r="V129" s="1074"/>
      <c r="W129" s="500"/>
      <c r="X129" s="501"/>
      <c r="Y129" s="501"/>
      <c r="Z129" s="502"/>
      <c r="AA129" s="503"/>
      <c r="AB129" s="483" t="str">
        <f t="shared" si="3"/>
        <v/>
      </c>
    </row>
    <row r="130" spans="1:28" ht="37.5" customHeight="1">
      <c r="B130" s="12">
        <f t="shared" si="5"/>
        <v>97</v>
      </c>
      <c r="C130" s="497"/>
      <c r="D130" s="498"/>
      <c r="E130" s="498"/>
      <c r="F130" s="498"/>
      <c r="G130" s="498"/>
      <c r="H130" s="498"/>
      <c r="I130" s="498"/>
      <c r="J130" s="498"/>
      <c r="K130" s="498"/>
      <c r="L130" s="499"/>
      <c r="M130" s="1056"/>
      <c r="N130" s="1056"/>
      <c r="O130" s="1056"/>
      <c r="P130" s="1056"/>
      <c r="Q130" s="1056"/>
      <c r="R130" s="1072"/>
      <c r="S130" s="1073"/>
      <c r="T130" s="1073"/>
      <c r="U130" s="1073"/>
      <c r="V130" s="1074"/>
      <c r="W130" s="500"/>
      <c r="X130" s="501"/>
      <c r="Y130" s="501"/>
      <c r="Z130" s="502"/>
      <c r="AA130" s="503"/>
      <c r="AB130" s="483" t="str">
        <f t="shared" si="3"/>
        <v/>
      </c>
    </row>
    <row r="131" spans="1:28" ht="37.5" customHeight="1">
      <c r="B131" s="12">
        <f t="shared" si="5"/>
        <v>98</v>
      </c>
      <c r="C131" s="497"/>
      <c r="D131" s="498"/>
      <c r="E131" s="498"/>
      <c r="F131" s="498"/>
      <c r="G131" s="498"/>
      <c r="H131" s="498"/>
      <c r="I131" s="498"/>
      <c r="J131" s="498"/>
      <c r="K131" s="498"/>
      <c r="L131" s="499"/>
      <c r="M131" s="1056"/>
      <c r="N131" s="1056"/>
      <c r="O131" s="1056"/>
      <c r="P131" s="1056"/>
      <c r="Q131" s="1056"/>
      <c r="R131" s="1072"/>
      <c r="S131" s="1073"/>
      <c r="T131" s="1073"/>
      <c r="U131" s="1073"/>
      <c r="V131" s="1074"/>
      <c r="W131" s="500"/>
      <c r="X131" s="501"/>
      <c r="Y131" s="501"/>
      <c r="Z131" s="502"/>
      <c r="AA131" s="503"/>
      <c r="AB131" s="483" t="str">
        <f t="shared" si="3"/>
        <v/>
      </c>
    </row>
    <row r="132" spans="1:28" ht="37.5" customHeight="1">
      <c r="B132" s="12">
        <f t="shared" ref="B132:B133" si="6">B131+1</f>
        <v>99</v>
      </c>
      <c r="C132" s="497"/>
      <c r="D132" s="498"/>
      <c r="E132" s="498"/>
      <c r="F132" s="498"/>
      <c r="G132" s="498"/>
      <c r="H132" s="498"/>
      <c r="I132" s="498"/>
      <c r="J132" s="498"/>
      <c r="K132" s="498"/>
      <c r="L132" s="499"/>
      <c r="M132" s="1056"/>
      <c r="N132" s="1056"/>
      <c r="O132" s="1056"/>
      <c r="P132" s="1056"/>
      <c r="Q132" s="1056"/>
      <c r="R132" s="1072"/>
      <c r="S132" s="1073"/>
      <c r="T132" s="1073"/>
      <c r="U132" s="1073"/>
      <c r="V132" s="1074"/>
      <c r="W132" s="500"/>
      <c r="X132" s="501"/>
      <c r="Y132" s="501"/>
      <c r="Z132" s="502"/>
      <c r="AA132" s="503"/>
      <c r="AB132" s="483" t="str">
        <f t="shared" si="3"/>
        <v/>
      </c>
    </row>
    <row r="133" spans="1:28" ht="37.5" customHeight="1" thickBot="1">
      <c r="B133" s="12">
        <f t="shared" si="6"/>
        <v>100</v>
      </c>
      <c r="C133" s="504"/>
      <c r="D133" s="505"/>
      <c r="E133" s="505"/>
      <c r="F133" s="505"/>
      <c r="G133" s="505"/>
      <c r="H133" s="505"/>
      <c r="I133" s="505"/>
      <c r="J133" s="505"/>
      <c r="K133" s="505"/>
      <c r="L133" s="506"/>
      <c r="M133" s="1075"/>
      <c r="N133" s="1075"/>
      <c r="O133" s="1075"/>
      <c r="P133" s="1075"/>
      <c r="Q133" s="1075"/>
      <c r="R133" s="1098"/>
      <c r="S133" s="1099"/>
      <c r="T133" s="1099"/>
      <c r="U133" s="1099"/>
      <c r="V133" s="1100"/>
      <c r="W133" s="507"/>
      <c r="X133" s="508"/>
      <c r="Y133" s="528"/>
      <c r="Z133" s="509"/>
      <c r="AA133" s="510"/>
      <c r="AB133" s="484" t="str">
        <f t="shared" si="3"/>
        <v/>
      </c>
    </row>
    <row r="134" spans="1:28" ht="4.5" customHeight="1">
      <c r="A134" s="11"/>
    </row>
    <row r="135" spans="1:28" ht="28.5" customHeight="1">
      <c r="B135" s="18"/>
      <c r="C135" s="1077"/>
      <c r="D135" s="1077"/>
      <c r="E135" s="1077"/>
      <c r="F135" s="1077"/>
      <c r="G135" s="1077"/>
      <c r="H135" s="1077"/>
      <c r="I135" s="1077"/>
      <c r="J135" s="1077"/>
      <c r="K135" s="1077"/>
      <c r="L135" s="1077"/>
      <c r="M135" s="1077"/>
      <c r="N135" s="1077"/>
      <c r="O135" s="1077"/>
      <c r="P135" s="1077"/>
      <c r="Q135" s="1077"/>
      <c r="R135" s="1077"/>
      <c r="S135" s="1077"/>
      <c r="T135" s="1077"/>
      <c r="U135" s="1077"/>
      <c r="V135" s="1077"/>
      <c r="W135" s="1077"/>
      <c r="X135" s="1077"/>
      <c r="Y135" s="1077"/>
      <c r="Z135" s="1077"/>
      <c r="AA135" s="1077"/>
      <c r="AB135" s="1077"/>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9"/>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Z300"/>
  <sheetViews>
    <sheetView view="pageBreakPreview" topLeftCell="A2" zoomScale="120" zoomScaleNormal="120" zoomScaleSheetLayoutView="120" workbookViewId="0">
      <selection activeCell="X3" sqref="X3"/>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1226" t="s">
        <v>76</v>
      </c>
      <c r="Z1" s="1226"/>
      <c r="AA1" s="1226"/>
      <c r="AB1" s="1226"/>
      <c r="AC1" s="1226" t="str">
        <f>IF(基本情報入力シート!C11="","",基本情報入力シート!C11)</f>
        <v/>
      </c>
      <c r="AD1" s="1226"/>
      <c r="AE1" s="1226"/>
      <c r="AF1" s="1226"/>
      <c r="AG1" s="1226"/>
      <c r="AH1" s="1226"/>
      <c r="AI1" s="1226"/>
      <c r="AJ1" s="1226"/>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450"/>
      <c r="Z3" s="1450"/>
      <c r="AA3" s="53" t="s">
        <v>16</v>
      </c>
      <c r="AE3" s="53"/>
      <c r="AH3" s="53"/>
      <c r="AI3" s="53"/>
      <c r="AJ3" s="32"/>
    </row>
    <row r="4" spans="1:46" ht="16.5" customHeight="1">
      <c r="A4" s="1430" t="s">
        <v>386</v>
      </c>
      <c r="B4" s="1430"/>
      <c r="C4" s="1430"/>
      <c r="D4" s="1430"/>
      <c r="E4" s="1430"/>
      <c r="F4" s="1430"/>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c r="AD4" s="1430"/>
      <c r="AE4" s="1430"/>
      <c r="AF4" s="1430"/>
      <c r="AG4" s="1430"/>
      <c r="AH4" s="1430"/>
      <c r="AI4" s="1430"/>
      <c r="AJ4" s="143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219" t="s">
        <v>115</v>
      </c>
      <c r="B8" s="1220"/>
      <c r="C8" s="1220"/>
      <c r="D8" s="1220"/>
      <c r="E8" s="1220"/>
      <c r="F8" s="1221"/>
      <c r="G8" s="1222" t="str">
        <f>IF(基本情報入力シート!M15="","",基本情報入力シート!M15)</f>
        <v/>
      </c>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22"/>
      <c r="AF8" s="1222"/>
      <c r="AG8" s="1222"/>
      <c r="AH8" s="1222"/>
      <c r="AI8" s="1222"/>
      <c r="AJ8" s="1223"/>
    </row>
    <row r="9" spans="1:46" s="59" customFormat="1" ht="25.5" customHeight="1">
      <c r="A9" s="1248" t="s">
        <v>114</v>
      </c>
      <c r="B9" s="1249"/>
      <c r="C9" s="1249"/>
      <c r="D9" s="1249"/>
      <c r="E9" s="1249"/>
      <c r="F9" s="1250"/>
      <c r="G9" s="1224" t="str">
        <f>IF(基本情報入力シート!M16="","",基本情報入力シート!M16)</f>
        <v/>
      </c>
      <c r="H9" s="1224"/>
      <c r="I9" s="1224"/>
      <c r="J9" s="1224"/>
      <c r="K9" s="1224"/>
      <c r="L9" s="1224"/>
      <c r="M9" s="1224"/>
      <c r="N9" s="1224"/>
      <c r="O9" s="1224"/>
      <c r="P9" s="1224"/>
      <c r="Q9" s="1224"/>
      <c r="R9" s="1224"/>
      <c r="S9" s="1224"/>
      <c r="T9" s="1224"/>
      <c r="U9" s="1224"/>
      <c r="V9" s="1224"/>
      <c r="W9" s="1224"/>
      <c r="X9" s="1224"/>
      <c r="Y9" s="1224"/>
      <c r="Z9" s="1224"/>
      <c r="AA9" s="1224"/>
      <c r="AB9" s="1224"/>
      <c r="AC9" s="1224"/>
      <c r="AD9" s="1224"/>
      <c r="AE9" s="1224"/>
      <c r="AF9" s="1224"/>
      <c r="AG9" s="1224"/>
      <c r="AH9" s="1224"/>
      <c r="AI9" s="1224"/>
      <c r="AJ9" s="1225"/>
    </row>
    <row r="10" spans="1:46" s="59" customFormat="1" ht="12.75" customHeight="1">
      <c r="A10" s="1238" t="s">
        <v>118</v>
      </c>
      <c r="B10" s="1239"/>
      <c r="C10" s="1239"/>
      <c r="D10" s="1239"/>
      <c r="E10" s="1239"/>
      <c r="F10" s="1240"/>
      <c r="G10" s="60" t="s">
        <v>7</v>
      </c>
      <c r="H10" s="1451" t="str">
        <f>IF(基本情報入力シート!AD17="","",基本情報入力シート!AD17)</f>
        <v>－</v>
      </c>
      <c r="I10" s="1451"/>
      <c r="J10" s="1451"/>
      <c r="K10" s="1451"/>
      <c r="L10" s="1451"/>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241"/>
      <c r="B11" s="1242"/>
      <c r="C11" s="1242"/>
      <c r="D11" s="1242"/>
      <c r="E11" s="1242"/>
      <c r="F11" s="1243"/>
      <c r="G11" s="1234" t="str">
        <f>IF(基本情報入力シート!M18="","",基本情報入力シート!M18)</f>
        <v/>
      </c>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6"/>
    </row>
    <row r="12" spans="1:46" s="59" customFormat="1" ht="16.5" customHeight="1">
      <c r="A12" s="1241"/>
      <c r="B12" s="1242"/>
      <c r="C12" s="1242"/>
      <c r="D12" s="1242"/>
      <c r="E12" s="1242"/>
      <c r="F12" s="1243"/>
      <c r="G12" s="1237" t="str">
        <f>IF(基本情報入力シート!M19="","",基本情報入力シート!M19)</f>
        <v/>
      </c>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3"/>
    </row>
    <row r="13" spans="1:46" s="59" customFormat="1" ht="12">
      <c r="A13" s="1244" t="s">
        <v>115</v>
      </c>
      <c r="B13" s="1245"/>
      <c r="C13" s="1245"/>
      <c r="D13" s="1245"/>
      <c r="E13" s="1245"/>
      <c r="F13" s="1246"/>
      <c r="G13" s="1230" t="str">
        <f>IF(基本情報入力シート!M22="","",基本情報入力シート!M22)</f>
        <v/>
      </c>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1"/>
    </row>
    <row r="14" spans="1:46" s="59" customFormat="1" ht="25.5" customHeight="1">
      <c r="A14" s="1241" t="s">
        <v>113</v>
      </c>
      <c r="B14" s="1242"/>
      <c r="C14" s="1242"/>
      <c r="D14" s="1242"/>
      <c r="E14" s="1242"/>
      <c r="F14" s="1243"/>
      <c r="G14" s="1232" t="str">
        <f>IF(基本情報入力シート!M23="","",基本情報入力シート!M23)</f>
        <v/>
      </c>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3"/>
    </row>
    <row r="15" spans="1:46" s="59" customFormat="1" ht="15" customHeight="1">
      <c r="A15" s="1227" t="s">
        <v>117</v>
      </c>
      <c r="B15" s="1227"/>
      <c r="C15" s="1227"/>
      <c r="D15" s="1227"/>
      <c r="E15" s="1227"/>
      <c r="F15" s="1227"/>
      <c r="G15" s="1247" t="s">
        <v>0</v>
      </c>
      <c r="H15" s="1226"/>
      <c r="I15" s="1226"/>
      <c r="J15" s="1226"/>
      <c r="K15" s="1228" t="str">
        <f>IF(基本情報入力シート!M24="","",基本情報入力シート!M24)</f>
        <v/>
      </c>
      <c r="L15" s="1228"/>
      <c r="M15" s="1228"/>
      <c r="N15" s="1228"/>
      <c r="O15" s="1228"/>
      <c r="P15" s="1226" t="s">
        <v>1</v>
      </c>
      <c r="Q15" s="1226"/>
      <c r="R15" s="1226"/>
      <c r="S15" s="1226"/>
      <c r="T15" s="1228" t="str">
        <f>IF(基本情報入力シート!M25="","",基本情報入力シート!M25)</f>
        <v/>
      </c>
      <c r="U15" s="1228"/>
      <c r="V15" s="1228"/>
      <c r="W15" s="1228"/>
      <c r="X15" s="1228"/>
      <c r="Y15" s="1226" t="s">
        <v>116</v>
      </c>
      <c r="Z15" s="1226"/>
      <c r="AA15" s="1226"/>
      <c r="AB15" s="1226"/>
      <c r="AC15" s="1229" t="str">
        <f>IF(基本情報入力シート!M26="","",基本情報入力シート!M26)</f>
        <v/>
      </c>
      <c r="AD15" s="1229"/>
      <c r="AE15" s="1229"/>
      <c r="AF15" s="1229"/>
      <c r="AG15" s="1229"/>
      <c r="AH15" s="1229"/>
      <c r="AI15" s="1229"/>
      <c r="AJ15" s="1229"/>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52"/>
      <c r="AK17" s="653"/>
      <c r="AL17" s="654"/>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1"/>
      <c r="AK18" s="331"/>
      <c r="AL18" s="655"/>
      <c r="AR18" s="64"/>
    </row>
    <row r="19" spans="1:46" ht="18" customHeight="1" thickBot="1">
      <c r="A19" s="70"/>
      <c r="B19" s="649" t="s">
        <v>387</v>
      </c>
      <c r="C19" s="1251" t="s">
        <v>388</v>
      </c>
      <c r="D19" s="1252"/>
      <c r="E19" s="1252"/>
      <c r="F19" s="1252"/>
      <c r="G19" s="1252"/>
      <c r="H19" s="1252"/>
      <c r="I19" s="1252"/>
      <c r="J19" s="1252"/>
      <c r="K19" s="1253"/>
      <c r="L19" s="650" t="s">
        <v>387</v>
      </c>
      <c r="M19" s="1254" t="s">
        <v>389</v>
      </c>
      <c r="N19" s="1255"/>
      <c r="O19" s="1255"/>
      <c r="P19" s="1255"/>
      <c r="Q19" s="1255"/>
      <c r="R19" s="1255"/>
      <c r="S19" s="1255"/>
      <c r="T19" s="1255"/>
      <c r="U19" s="1255"/>
      <c r="V19" s="1256"/>
      <c r="W19" s="700" t="s">
        <v>387</v>
      </c>
      <c r="X19" s="1257" t="s">
        <v>390</v>
      </c>
      <c r="Y19" s="1258"/>
      <c r="Z19" s="1258"/>
      <c r="AA19" s="1258"/>
      <c r="AB19" s="1258"/>
      <c r="AC19" s="1258"/>
      <c r="AD19" s="1258"/>
      <c r="AE19" s="1258"/>
      <c r="AF19" s="1258"/>
      <c r="AG19" s="1258"/>
      <c r="AH19" s="1258"/>
      <c r="AI19" s="1258"/>
      <c r="AJ19" s="1258"/>
      <c r="AK19" s="1259"/>
      <c r="AL19" s="659"/>
      <c r="AR19" s="71"/>
    </row>
    <row r="20" spans="1:46" ht="38.25" customHeight="1">
      <c r="A20" s="70"/>
      <c r="B20" s="1260" t="s">
        <v>391</v>
      </c>
      <c r="C20" s="1261"/>
      <c r="D20" s="1261"/>
      <c r="E20" s="1261"/>
      <c r="F20" s="1261"/>
      <c r="G20" s="1261"/>
      <c r="H20" s="1261"/>
      <c r="I20" s="1261"/>
      <c r="J20" s="1261"/>
      <c r="K20" s="1261"/>
      <c r="L20" s="1260"/>
      <c r="M20" s="1261"/>
      <c r="N20" s="1261"/>
      <c r="O20" s="1261"/>
      <c r="P20" s="1261"/>
      <c r="Q20" s="1261"/>
      <c r="R20" s="1261"/>
      <c r="S20" s="1261"/>
      <c r="T20" s="1261"/>
      <c r="U20" s="1261"/>
      <c r="V20" s="1261"/>
      <c r="W20" s="1260"/>
      <c r="X20" s="1261"/>
      <c r="Y20" s="1261"/>
      <c r="Z20" s="1261"/>
      <c r="AA20" s="1261"/>
      <c r="AB20" s="1261"/>
      <c r="AC20" s="1261"/>
      <c r="AD20" s="1261"/>
      <c r="AE20" s="1261"/>
      <c r="AF20" s="1261"/>
      <c r="AG20" s="1261"/>
      <c r="AH20" s="1261"/>
      <c r="AI20" s="1261"/>
      <c r="AJ20" s="1261"/>
      <c r="AK20" s="1261"/>
      <c r="AL20" s="74"/>
      <c r="AT20" s="71"/>
    </row>
    <row r="21" spans="1:46" ht="3.75" customHeight="1" thickBot="1">
      <c r="A21" s="656"/>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57"/>
      <c r="AK21" s="657"/>
      <c r="AL21" s="658"/>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60"/>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52"/>
      <c r="AT24" s="71"/>
    </row>
    <row r="25" spans="1:46" ht="54.75" customHeight="1">
      <c r="B25" s="1262" t="s">
        <v>393</v>
      </c>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263"/>
      <c r="B27" s="1264"/>
      <c r="C27" s="1264"/>
      <c r="D27" s="1264"/>
      <c r="E27" s="1264"/>
      <c r="F27" s="1264"/>
      <c r="G27" s="1264"/>
      <c r="H27" s="1264"/>
      <c r="I27" s="1264"/>
      <c r="J27" s="1264"/>
      <c r="K27" s="1264"/>
      <c r="L27" s="1264"/>
      <c r="M27" s="1264"/>
      <c r="N27" s="1264"/>
      <c r="O27" s="1265"/>
      <c r="P27" s="1266" t="s">
        <v>394</v>
      </c>
      <c r="Q27" s="1267"/>
      <c r="R27" s="1267"/>
      <c r="S27" s="1267"/>
      <c r="T27" s="1267"/>
      <c r="U27" s="1268"/>
      <c r="V27" s="662" t="str">
        <f>IF(P28="","",IF(P29="","",IF(P29&gt;P28,"○","☓")))</f>
        <v/>
      </c>
      <c r="W27" s="1269" t="s">
        <v>395</v>
      </c>
      <c r="X27" s="1267"/>
      <c r="Y27" s="1267"/>
      <c r="Z27" s="1267"/>
      <c r="AA27" s="1267"/>
      <c r="AB27" s="1268"/>
      <c r="AC27" s="662" t="str">
        <f>IF(W28="","",IF(W29="","",IF(W29&gt;W28,"○","☓")))</f>
        <v/>
      </c>
      <c r="AD27" s="1269" t="s">
        <v>396</v>
      </c>
      <c r="AE27" s="1267"/>
      <c r="AF27" s="1267"/>
      <c r="AG27" s="1267"/>
      <c r="AH27" s="1267"/>
      <c r="AI27" s="1268"/>
      <c r="AJ27" s="662" t="str">
        <f>IF(AD28="","",IF(AD29="","",IF(AD29&gt;AD28,"○","☓")))</f>
        <v/>
      </c>
      <c r="AK27" s="663"/>
      <c r="AL27" s="663"/>
      <c r="AT27" s="71"/>
    </row>
    <row r="28" spans="1:46" ht="21" customHeight="1">
      <c r="A28" s="664" t="s">
        <v>9</v>
      </c>
      <c r="B28" s="1270" t="s">
        <v>397</v>
      </c>
      <c r="C28" s="1270"/>
      <c r="D28" s="1271" t="str">
        <f>IF(Y3=0,"",Y3)</f>
        <v/>
      </c>
      <c r="E28" s="1271"/>
      <c r="F28" s="665" t="s">
        <v>398</v>
      </c>
      <c r="G28" s="666"/>
      <c r="H28" s="666"/>
      <c r="I28" s="666"/>
      <c r="J28" s="666"/>
      <c r="K28" s="666"/>
      <c r="L28" s="666"/>
      <c r="M28" s="666"/>
      <c r="N28" s="666"/>
      <c r="O28" s="667"/>
      <c r="P28" s="1272" t="str">
        <f>IF('別紙様式2-2 個表_処遇'!O5="","",'別紙様式2-2 個表_処遇'!O5)</f>
        <v/>
      </c>
      <c r="Q28" s="1273"/>
      <c r="R28" s="1273"/>
      <c r="S28" s="1273"/>
      <c r="T28" s="1273"/>
      <c r="U28" s="1273"/>
      <c r="V28" s="668" t="s">
        <v>2</v>
      </c>
      <c r="W28" s="1272" t="str">
        <f>IF('別紙様式2-3 個表_特定'!O5="","",'別紙様式2-3 個表_特定'!O5)</f>
        <v/>
      </c>
      <c r="X28" s="1273"/>
      <c r="Y28" s="1273"/>
      <c r="Z28" s="1273"/>
      <c r="AA28" s="1273"/>
      <c r="AB28" s="1273"/>
      <c r="AC28" s="668" t="s">
        <v>2</v>
      </c>
      <c r="AD28" s="1272" t="str">
        <f>IF('別紙様式2-4 個表_ベースアップ'!O5="","",'別紙様式2-4 個表_ベースアップ'!O5)</f>
        <v/>
      </c>
      <c r="AE28" s="1273"/>
      <c r="AF28" s="1273"/>
      <c r="AG28" s="1273"/>
      <c r="AH28" s="1273"/>
      <c r="AI28" s="1273"/>
      <c r="AJ28" s="669" t="s">
        <v>2</v>
      </c>
      <c r="AK28" s="663"/>
      <c r="AL28" s="670"/>
      <c r="AT28" s="71"/>
    </row>
    <row r="29" spans="1:46" ht="21" customHeight="1">
      <c r="A29" s="671" t="s">
        <v>10</v>
      </c>
      <c r="B29" s="1274" t="s">
        <v>399</v>
      </c>
      <c r="C29" s="1275"/>
      <c r="D29" s="1275"/>
      <c r="E29" s="1275"/>
      <c r="F29" s="1275"/>
      <c r="G29" s="1275"/>
      <c r="H29" s="1275"/>
      <c r="I29" s="1275"/>
      <c r="J29" s="1275"/>
      <c r="K29" s="1275"/>
      <c r="L29" s="1275"/>
      <c r="M29" s="1275"/>
      <c r="N29" s="1275"/>
      <c r="O29" s="1276"/>
      <c r="P29" s="1463" t="str">
        <f>IFERROR(P30-P31,"")</f>
        <v/>
      </c>
      <c r="Q29" s="1464"/>
      <c r="R29" s="1464"/>
      <c r="S29" s="1464"/>
      <c r="T29" s="1464"/>
      <c r="U29" s="1464"/>
      <c r="V29" s="672" t="s">
        <v>2</v>
      </c>
      <c r="W29" s="1463" t="str">
        <f>IFERROR(W30-W31,"")</f>
        <v/>
      </c>
      <c r="X29" s="1464"/>
      <c r="Y29" s="1464"/>
      <c r="Z29" s="1464"/>
      <c r="AA29" s="1464"/>
      <c r="AB29" s="1464"/>
      <c r="AC29" s="672" t="s">
        <v>2</v>
      </c>
      <c r="AD29" s="1463" t="str">
        <f>IFERROR(AD30-AD31,"")</f>
        <v/>
      </c>
      <c r="AE29" s="1464"/>
      <c r="AF29" s="1464"/>
      <c r="AG29" s="1464"/>
      <c r="AH29" s="1464"/>
      <c r="AI29" s="1464"/>
      <c r="AJ29" s="673" t="s">
        <v>2</v>
      </c>
      <c r="AK29" s="663"/>
      <c r="AL29" s="663"/>
      <c r="AT29" s="71"/>
    </row>
    <row r="30" spans="1:46" ht="21" customHeight="1">
      <c r="A30" s="674"/>
      <c r="B30" s="1465" t="s">
        <v>400</v>
      </c>
      <c r="C30" s="1466"/>
      <c r="D30" s="1466"/>
      <c r="E30" s="1466"/>
      <c r="F30" s="1466"/>
      <c r="G30" s="1466"/>
      <c r="H30" s="1466"/>
      <c r="I30" s="1466"/>
      <c r="J30" s="1466"/>
      <c r="K30" s="1466"/>
      <c r="L30" s="1466"/>
      <c r="M30" s="1466"/>
      <c r="N30" s="1466"/>
      <c r="O30" s="1467"/>
      <c r="P30" s="1468"/>
      <c r="Q30" s="1469"/>
      <c r="R30" s="1469"/>
      <c r="S30" s="1469"/>
      <c r="T30" s="1469"/>
      <c r="U30" s="1469"/>
      <c r="V30" s="675" t="s">
        <v>2</v>
      </c>
      <c r="W30" s="1470"/>
      <c r="X30" s="1471"/>
      <c r="Y30" s="1471"/>
      <c r="Z30" s="1471"/>
      <c r="AA30" s="1471"/>
      <c r="AB30" s="1471"/>
      <c r="AC30" s="675" t="s">
        <v>2</v>
      </c>
      <c r="AD30" s="1472"/>
      <c r="AE30" s="1473"/>
      <c r="AF30" s="1473"/>
      <c r="AG30" s="1473"/>
      <c r="AH30" s="1473"/>
      <c r="AI30" s="1473"/>
      <c r="AJ30" s="676" t="s">
        <v>2</v>
      </c>
      <c r="AK30" s="663"/>
      <c r="AL30" s="663"/>
      <c r="AM30" s="56"/>
      <c r="AN30" s="56"/>
      <c r="AO30" s="56"/>
      <c r="AP30" s="56"/>
      <c r="AQ30" s="56"/>
      <c r="AR30" s="56"/>
      <c r="AS30" s="56"/>
      <c r="AT30" s="699"/>
    </row>
    <row r="31" spans="1:46" ht="37.5" customHeight="1">
      <c r="A31" s="674"/>
      <c r="B31" s="1465" t="s">
        <v>477</v>
      </c>
      <c r="C31" s="1474"/>
      <c r="D31" s="1474"/>
      <c r="E31" s="1474"/>
      <c r="F31" s="1474"/>
      <c r="G31" s="1474"/>
      <c r="H31" s="1474"/>
      <c r="I31" s="1474"/>
      <c r="J31" s="1474"/>
      <c r="K31" s="1474"/>
      <c r="L31" s="1474"/>
      <c r="M31" s="1474"/>
      <c r="N31" s="1474"/>
      <c r="O31" s="1475"/>
      <c r="P31" s="1272" t="str">
        <f>IF((P32-P33-P34-P35-P36)=0,"",(P32-P33-P34-P35-P36))</f>
        <v/>
      </c>
      <c r="Q31" s="1273"/>
      <c r="R31" s="1273"/>
      <c r="S31" s="1273"/>
      <c r="T31" s="1273"/>
      <c r="U31" s="1273"/>
      <c r="V31" s="677" t="s">
        <v>2</v>
      </c>
      <c r="W31" s="1272" t="str">
        <f>IF((W32-W33-W34-W35-W36)=0,"",(W32-W33-W34-W35-W36))</f>
        <v/>
      </c>
      <c r="X31" s="1273"/>
      <c r="Y31" s="1273"/>
      <c r="Z31" s="1273"/>
      <c r="AA31" s="1273"/>
      <c r="AB31" s="1273"/>
      <c r="AC31" s="677" t="s">
        <v>2</v>
      </c>
      <c r="AD31" s="1272" t="str">
        <f>IF((AD32-AD33-AD34-AD35-AD36)=0,"",(AD32-AD33-AD34-AD35-AD36))</f>
        <v/>
      </c>
      <c r="AE31" s="1273"/>
      <c r="AF31" s="1273"/>
      <c r="AG31" s="1273"/>
      <c r="AH31" s="1273"/>
      <c r="AI31" s="1273"/>
      <c r="AJ31" s="678" t="s">
        <v>2</v>
      </c>
      <c r="AK31" s="663"/>
      <c r="AL31" s="663"/>
      <c r="AM31" s="478"/>
      <c r="AN31" s="478"/>
      <c r="AO31" s="478"/>
      <c r="AP31" s="478"/>
      <c r="AQ31" s="478"/>
      <c r="AR31" s="478"/>
      <c r="AS31" s="478"/>
      <c r="AT31" s="479"/>
    </row>
    <row r="32" spans="1:46" ht="21" customHeight="1">
      <c r="A32" s="674"/>
      <c r="B32" s="1479"/>
      <c r="C32" s="679" t="s">
        <v>401</v>
      </c>
      <c r="D32" s="680"/>
      <c r="E32" s="680"/>
      <c r="F32" s="680"/>
      <c r="G32" s="680"/>
      <c r="H32" s="680"/>
      <c r="I32" s="680"/>
      <c r="J32" s="680"/>
      <c r="K32" s="680"/>
      <c r="L32" s="680"/>
      <c r="M32" s="680"/>
      <c r="N32" s="680"/>
      <c r="O32" s="681"/>
      <c r="P32" s="1481"/>
      <c r="Q32" s="1482"/>
      <c r="R32" s="1482"/>
      <c r="S32" s="1482"/>
      <c r="T32" s="1482"/>
      <c r="U32" s="1482"/>
      <c r="V32" s="681" t="s">
        <v>2</v>
      </c>
      <c r="W32" s="1483"/>
      <c r="X32" s="1484"/>
      <c r="Y32" s="1484"/>
      <c r="Z32" s="1484"/>
      <c r="AA32" s="1484"/>
      <c r="AB32" s="1484"/>
      <c r="AC32" s="681" t="s">
        <v>2</v>
      </c>
      <c r="AD32" s="1485"/>
      <c r="AE32" s="1486"/>
      <c r="AF32" s="1486"/>
      <c r="AG32" s="1486"/>
      <c r="AH32" s="1486"/>
      <c r="AI32" s="1486"/>
      <c r="AJ32" s="682" t="s">
        <v>2</v>
      </c>
      <c r="AK32" s="663"/>
      <c r="AL32" s="670"/>
      <c r="AM32" s="56"/>
      <c r="AN32" s="56"/>
      <c r="AO32" s="56"/>
      <c r="AP32" s="56"/>
      <c r="AQ32" s="56"/>
      <c r="AR32" s="56"/>
      <c r="AS32" s="56"/>
      <c r="AT32" s="699"/>
    </row>
    <row r="33" spans="1:46" ht="21" customHeight="1">
      <c r="A33" s="674"/>
      <c r="B33" s="1479"/>
      <c r="C33" s="683" t="s">
        <v>402</v>
      </c>
      <c r="D33" s="684"/>
      <c r="E33" s="684"/>
      <c r="F33" s="684"/>
      <c r="G33" s="684"/>
      <c r="H33" s="684"/>
      <c r="I33" s="684"/>
      <c r="J33" s="684"/>
      <c r="K33" s="684"/>
      <c r="L33" s="684"/>
      <c r="M33" s="684"/>
      <c r="N33" s="684"/>
      <c r="O33" s="675"/>
      <c r="P33" s="1481"/>
      <c r="Q33" s="1482"/>
      <c r="R33" s="1482"/>
      <c r="S33" s="1482"/>
      <c r="T33" s="1482"/>
      <c r="U33" s="1482"/>
      <c r="V33" s="681" t="s">
        <v>2</v>
      </c>
      <c r="W33" s="1483"/>
      <c r="X33" s="1484"/>
      <c r="Y33" s="1484"/>
      <c r="Z33" s="1484"/>
      <c r="AA33" s="1484"/>
      <c r="AB33" s="1484"/>
      <c r="AC33" s="681" t="s">
        <v>2</v>
      </c>
      <c r="AD33" s="1485"/>
      <c r="AE33" s="1486"/>
      <c r="AF33" s="1486"/>
      <c r="AG33" s="1486"/>
      <c r="AH33" s="1486"/>
      <c r="AI33" s="1486"/>
      <c r="AJ33" s="682" t="s">
        <v>2</v>
      </c>
      <c r="AK33" s="663"/>
      <c r="AL33" s="670"/>
      <c r="AT33" s="71"/>
    </row>
    <row r="34" spans="1:46" ht="21" customHeight="1">
      <c r="A34" s="674"/>
      <c r="B34" s="1479"/>
      <c r="C34" s="679" t="s">
        <v>403</v>
      </c>
      <c r="D34" s="680"/>
      <c r="E34" s="680"/>
      <c r="F34" s="680"/>
      <c r="G34" s="680"/>
      <c r="H34" s="680"/>
      <c r="I34" s="680"/>
      <c r="J34" s="680"/>
      <c r="K34" s="680"/>
      <c r="L34" s="680"/>
      <c r="M34" s="680"/>
      <c r="N34" s="680"/>
      <c r="O34" s="681"/>
      <c r="P34" s="1481"/>
      <c r="Q34" s="1482"/>
      <c r="R34" s="1482"/>
      <c r="S34" s="1482"/>
      <c r="T34" s="1482"/>
      <c r="U34" s="1482"/>
      <c r="V34" s="681" t="s">
        <v>2</v>
      </c>
      <c r="W34" s="1483"/>
      <c r="X34" s="1484"/>
      <c r="Y34" s="1484"/>
      <c r="Z34" s="1484"/>
      <c r="AA34" s="1484"/>
      <c r="AB34" s="1484"/>
      <c r="AC34" s="681" t="s">
        <v>2</v>
      </c>
      <c r="AD34" s="1485"/>
      <c r="AE34" s="1486"/>
      <c r="AF34" s="1486"/>
      <c r="AG34" s="1486"/>
      <c r="AH34" s="1486"/>
      <c r="AI34" s="1486"/>
      <c r="AJ34" s="682" t="s">
        <v>2</v>
      </c>
      <c r="AK34" s="663"/>
      <c r="AL34" s="670"/>
      <c r="AT34" s="71"/>
    </row>
    <row r="35" spans="1:46" ht="21" customHeight="1">
      <c r="A35" s="674"/>
      <c r="B35" s="1479"/>
      <c r="C35" s="1487" t="s">
        <v>455</v>
      </c>
      <c r="D35" s="1488"/>
      <c r="E35" s="1488"/>
      <c r="F35" s="1488"/>
      <c r="G35" s="1488"/>
      <c r="H35" s="1488"/>
      <c r="I35" s="1488"/>
      <c r="J35" s="1488"/>
      <c r="K35" s="1488"/>
      <c r="L35" s="1488"/>
      <c r="M35" s="1488"/>
      <c r="N35" s="1488"/>
      <c r="O35" s="1489"/>
      <c r="P35" s="1481"/>
      <c r="Q35" s="1482"/>
      <c r="R35" s="1482"/>
      <c r="S35" s="1482"/>
      <c r="T35" s="1482"/>
      <c r="U35" s="1482"/>
      <c r="V35" s="681" t="s">
        <v>2</v>
      </c>
      <c r="W35" s="1483"/>
      <c r="X35" s="1484"/>
      <c r="Y35" s="1484"/>
      <c r="Z35" s="1484"/>
      <c r="AA35" s="1484"/>
      <c r="AB35" s="1484"/>
      <c r="AC35" s="681" t="s">
        <v>2</v>
      </c>
      <c r="AD35" s="1485"/>
      <c r="AE35" s="1486"/>
      <c r="AF35" s="1486"/>
      <c r="AG35" s="1486"/>
      <c r="AH35" s="1486"/>
      <c r="AI35" s="1486"/>
      <c r="AJ35" s="682" t="s">
        <v>2</v>
      </c>
      <c r="AK35" s="663"/>
      <c r="AL35" s="670"/>
      <c r="AT35" s="71"/>
    </row>
    <row r="36" spans="1:46" ht="30" customHeight="1">
      <c r="A36" s="685"/>
      <c r="B36" s="1480"/>
      <c r="C36" s="1490" t="s">
        <v>408</v>
      </c>
      <c r="D36" s="1491"/>
      <c r="E36" s="1491"/>
      <c r="F36" s="1491"/>
      <c r="G36" s="1491"/>
      <c r="H36" s="1491"/>
      <c r="I36" s="1491"/>
      <c r="J36" s="1491"/>
      <c r="K36" s="1491"/>
      <c r="L36" s="1491"/>
      <c r="M36" s="1492"/>
      <c r="N36" s="1492"/>
      <c r="O36" s="1493"/>
      <c r="P36" s="1494"/>
      <c r="Q36" s="1495"/>
      <c r="R36" s="1495"/>
      <c r="S36" s="1495"/>
      <c r="T36" s="1495"/>
      <c r="U36" s="1495"/>
      <c r="V36" s="686" t="s">
        <v>2</v>
      </c>
      <c r="W36" s="1459"/>
      <c r="X36" s="1460"/>
      <c r="Y36" s="1460"/>
      <c r="Z36" s="1460"/>
      <c r="AA36" s="1460"/>
      <c r="AB36" s="1460"/>
      <c r="AC36" s="686" t="s">
        <v>2</v>
      </c>
      <c r="AD36" s="1461"/>
      <c r="AE36" s="1462"/>
      <c r="AF36" s="1462"/>
      <c r="AG36" s="1462"/>
      <c r="AH36" s="1462"/>
      <c r="AI36" s="1462"/>
      <c r="AJ36" s="687" t="s">
        <v>2</v>
      </c>
      <c r="AK36" s="663"/>
      <c r="AL36" s="670"/>
      <c r="AT36" s="71"/>
    </row>
    <row r="37" spans="1:46" ht="21" customHeight="1">
      <c r="A37" s="689"/>
      <c r="B37" s="690"/>
      <c r="C37" s="691"/>
      <c r="D37" s="688"/>
      <c r="E37" s="688"/>
      <c r="F37" s="688"/>
      <c r="G37" s="688"/>
      <c r="H37" s="688"/>
      <c r="I37" s="688"/>
      <c r="J37" s="688"/>
      <c r="K37" s="663"/>
      <c r="L37" s="663"/>
      <c r="M37" s="692"/>
      <c r="N37" s="692"/>
      <c r="O37" s="692"/>
      <c r="P37" s="663"/>
      <c r="Q37" s="663"/>
      <c r="R37" s="663"/>
      <c r="S37" s="663"/>
      <c r="T37" s="663"/>
      <c r="U37" s="663"/>
      <c r="V37" s="663"/>
      <c r="W37" s="663"/>
      <c r="X37" s="663"/>
      <c r="Y37" s="663"/>
      <c r="Z37" s="663"/>
      <c r="AA37" s="663"/>
      <c r="AB37" s="663"/>
      <c r="AC37" s="663"/>
      <c r="AD37" s="663"/>
      <c r="AE37" s="663"/>
      <c r="AF37" s="663"/>
      <c r="AG37" s="663"/>
      <c r="AH37" s="663"/>
      <c r="AI37" s="663"/>
      <c r="AJ37" s="693"/>
      <c r="AK37" s="663"/>
      <c r="AL37" s="670"/>
      <c r="AT37" s="71"/>
    </row>
    <row r="38" spans="1:46" s="59" customFormat="1">
      <c r="A38" s="694" t="s">
        <v>404</v>
      </c>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93"/>
      <c r="AK38" s="663"/>
      <c r="AL38" s="663"/>
    </row>
    <row r="39" spans="1:46" ht="33" customHeight="1">
      <c r="A39" s="695" t="s">
        <v>70</v>
      </c>
      <c r="B39" s="1476" t="s">
        <v>490</v>
      </c>
      <c r="C39" s="1476"/>
      <c r="D39" s="1476"/>
      <c r="E39" s="1476"/>
      <c r="F39" s="1476"/>
      <c r="G39" s="1476"/>
      <c r="H39" s="1476"/>
      <c r="I39" s="1476"/>
      <c r="J39" s="1476"/>
      <c r="K39" s="1476"/>
      <c r="L39" s="1476"/>
      <c r="M39" s="1476"/>
      <c r="N39" s="1476"/>
      <c r="O39" s="1476"/>
      <c r="P39" s="1476"/>
      <c r="Q39" s="1476"/>
      <c r="R39" s="1476"/>
      <c r="S39" s="1476"/>
      <c r="T39" s="1476"/>
      <c r="U39" s="1476"/>
      <c r="V39" s="1476"/>
      <c r="W39" s="1476"/>
      <c r="X39" s="1476"/>
      <c r="Y39" s="1476"/>
      <c r="Z39" s="1476"/>
      <c r="AA39" s="1476"/>
      <c r="AB39" s="1476"/>
      <c r="AC39" s="1476"/>
      <c r="AD39" s="1476"/>
      <c r="AE39" s="1476"/>
      <c r="AF39" s="1476"/>
      <c r="AG39" s="1476"/>
      <c r="AH39" s="1476"/>
      <c r="AI39" s="1476"/>
      <c r="AJ39" s="1476"/>
      <c r="AK39" s="1476"/>
      <c r="AL39" s="663"/>
      <c r="AT39" s="71"/>
    </row>
    <row r="40" spans="1:46" ht="20.25" customHeight="1">
      <c r="A40" s="695" t="s">
        <v>70</v>
      </c>
      <c r="B40" s="1476" t="s">
        <v>409</v>
      </c>
      <c r="C40" s="1476"/>
      <c r="D40" s="1476"/>
      <c r="E40" s="1476"/>
      <c r="F40" s="1476"/>
      <c r="G40" s="1476"/>
      <c r="H40" s="1476"/>
      <c r="I40" s="1476"/>
      <c r="J40" s="1476"/>
      <c r="K40" s="1476"/>
      <c r="L40" s="1476"/>
      <c r="M40" s="1476"/>
      <c r="N40" s="1476"/>
      <c r="O40" s="1476"/>
      <c r="P40" s="1476"/>
      <c r="Q40" s="1476"/>
      <c r="R40" s="1476"/>
      <c r="S40" s="1476"/>
      <c r="T40" s="1476"/>
      <c r="U40" s="1476"/>
      <c r="V40" s="1476"/>
      <c r="W40" s="1476"/>
      <c r="X40" s="1476"/>
      <c r="Y40" s="1476"/>
      <c r="Z40" s="1476"/>
      <c r="AA40" s="1476"/>
      <c r="AB40" s="1476"/>
      <c r="AC40" s="1476"/>
      <c r="AD40" s="1476"/>
      <c r="AE40" s="1476"/>
      <c r="AF40" s="1476"/>
      <c r="AG40" s="1476"/>
      <c r="AH40" s="1476"/>
      <c r="AI40" s="1476"/>
      <c r="AJ40" s="1476"/>
      <c r="AK40" s="1476"/>
      <c r="AL40" s="663"/>
      <c r="AT40" s="71"/>
    </row>
    <row r="41" spans="1:46" ht="24" customHeight="1">
      <c r="A41" s="695" t="s">
        <v>70</v>
      </c>
      <c r="B41" s="1476" t="s">
        <v>456</v>
      </c>
      <c r="C41" s="1476"/>
      <c r="D41" s="1476"/>
      <c r="E41" s="1476"/>
      <c r="F41" s="1476"/>
      <c r="G41" s="1476"/>
      <c r="H41" s="1476"/>
      <c r="I41" s="1476"/>
      <c r="J41" s="1476"/>
      <c r="K41" s="1476"/>
      <c r="L41" s="1476"/>
      <c r="M41" s="1476"/>
      <c r="N41" s="1476"/>
      <c r="O41" s="1476"/>
      <c r="P41" s="1476"/>
      <c r="Q41" s="1476"/>
      <c r="R41" s="1476"/>
      <c r="S41" s="1476"/>
      <c r="T41" s="1476"/>
      <c r="U41" s="1476"/>
      <c r="V41" s="1476"/>
      <c r="W41" s="1476"/>
      <c r="X41" s="1476"/>
      <c r="Y41" s="1476"/>
      <c r="Z41" s="1476"/>
      <c r="AA41" s="1476"/>
      <c r="AB41" s="1476"/>
      <c r="AC41" s="1476"/>
      <c r="AD41" s="1476"/>
      <c r="AE41" s="1476"/>
      <c r="AF41" s="1476"/>
      <c r="AG41" s="1476"/>
      <c r="AH41" s="1476"/>
      <c r="AI41" s="1476"/>
      <c r="AJ41" s="1476"/>
      <c r="AK41" s="1476"/>
      <c r="AL41" s="663"/>
      <c r="AM41" s="478"/>
      <c r="AN41" s="478"/>
      <c r="AO41" s="478"/>
      <c r="AP41" s="478"/>
      <c r="AQ41" s="478"/>
      <c r="AR41" s="478"/>
      <c r="AS41" s="478"/>
      <c r="AT41" s="479"/>
    </row>
    <row r="42" spans="1:46" ht="26.25" customHeight="1">
      <c r="A42" s="695" t="s">
        <v>70</v>
      </c>
      <c r="B42" s="1476" t="s">
        <v>491</v>
      </c>
      <c r="C42" s="1476"/>
      <c r="D42" s="1476"/>
      <c r="E42" s="1476"/>
      <c r="F42" s="1476"/>
      <c r="G42" s="1476"/>
      <c r="H42" s="1476"/>
      <c r="I42" s="1476"/>
      <c r="J42" s="1476"/>
      <c r="K42" s="1476"/>
      <c r="L42" s="1476"/>
      <c r="M42" s="1476"/>
      <c r="N42" s="1476"/>
      <c r="O42" s="1476"/>
      <c r="P42" s="1476"/>
      <c r="Q42" s="1476"/>
      <c r="R42" s="1476"/>
      <c r="S42" s="1476"/>
      <c r="T42" s="1476"/>
      <c r="U42" s="1476"/>
      <c r="V42" s="1476"/>
      <c r="W42" s="1476"/>
      <c r="X42" s="1476"/>
      <c r="Y42" s="1476"/>
      <c r="Z42" s="1476"/>
      <c r="AA42" s="1476"/>
      <c r="AB42" s="1476"/>
      <c r="AC42" s="1476"/>
      <c r="AD42" s="1476"/>
      <c r="AE42" s="1476"/>
      <c r="AF42" s="1476"/>
      <c r="AG42" s="1476"/>
      <c r="AH42" s="1476"/>
      <c r="AI42" s="1476"/>
      <c r="AJ42" s="1476"/>
      <c r="AK42" s="1476"/>
      <c r="AL42" s="663"/>
      <c r="AM42" s="478"/>
      <c r="AN42" s="478"/>
      <c r="AO42" s="478"/>
      <c r="AP42" s="478"/>
      <c r="AQ42" s="478"/>
      <c r="AR42" s="478"/>
      <c r="AS42" s="478"/>
      <c r="AT42" s="479"/>
    </row>
    <row r="43" spans="1:46">
      <c r="A43" s="695" t="s">
        <v>70</v>
      </c>
      <c r="B43" s="1476" t="s">
        <v>410</v>
      </c>
      <c r="C43" s="1476"/>
      <c r="D43" s="1476"/>
      <c r="E43" s="1476"/>
      <c r="F43" s="1476"/>
      <c r="G43" s="1476"/>
      <c r="H43" s="1476"/>
      <c r="I43" s="1476"/>
      <c r="J43" s="1476"/>
      <c r="K43" s="1476"/>
      <c r="L43" s="1476"/>
      <c r="M43" s="1476"/>
      <c r="N43" s="1476"/>
      <c r="O43" s="1476"/>
      <c r="P43" s="1476"/>
      <c r="Q43" s="1476"/>
      <c r="R43" s="1476"/>
      <c r="S43" s="1476"/>
      <c r="T43" s="1476"/>
      <c r="U43" s="1476"/>
      <c r="V43" s="1476"/>
      <c r="W43" s="1476"/>
      <c r="X43" s="1476"/>
      <c r="Y43" s="1476"/>
      <c r="Z43" s="1476"/>
      <c r="AA43" s="1476"/>
      <c r="AB43" s="1476"/>
      <c r="AC43" s="1476"/>
      <c r="AD43" s="1476"/>
      <c r="AE43" s="1476"/>
      <c r="AF43" s="1476"/>
      <c r="AG43" s="1476"/>
      <c r="AH43" s="1476"/>
      <c r="AI43" s="1476"/>
      <c r="AJ43" s="1476"/>
      <c r="AK43" s="1476"/>
      <c r="AL43" s="663"/>
      <c r="AM43" s="478"/>
      <c r="AN43" s="478"/>
      <c r="AO43" s="478"/>
      <c r="AP43" s="478"/>
      <c r="AQ43" s="478"/>
      <c r="AR43" s="478"/>
      <c r="AS43" s="478"/>
      <c r="AT43" s="479"/>
    </row>
    <row r="44" spans="1:46" s="77" customFormat="1" ht="36" customHeight="1">
      <c r="A44" s="695" t="s">
        <v>70</v>
      </c>
      <c r="B44" s="1477" t="s">
        <v>411</v>
      </c>
      <c r="C44" s="1476"/>
      <c r="D44" s="1476"/>
      <c r="E44" s="1476"/>
      <c r="F44" s="1476"/>
      <c r="G44" s="1476"/>
      <c r="H44" s="1476"/>
      <c r="I44" s="1476"/>
      <c r="J44" s="1476"/>
      <c r="K44" s="1476"/>
      <c r="L44" s="1476"/>
      <c r="M44" s="1476"/>
      <c r="N44" s="1476"/>
      <c r="O44" s="1476"/>
      <c r="P44" s="1476"/>
      <c r="Q44" s="1476"/>
      <c r="R44" s="1476"/>
      <c r="S44" s="1476"/>
      <c r="T44" s="1476"/>
      <c r="U44" s="1476"/>
      <c r="V44" s="1476"/>
      <c r="W44" s="1476"/>
      <c r="X44" s="1476"/>
      <c r="Y44" s="1476"/>
      <c r="Z44" s="1476"/>
      <c r="AA44" s="1476"/>
      <c r="AB44" s="1476"/>
      <c r="AC44" s="1476"/>
      <c r="AD44" s="1476"/>
      <c r="AE44" s="1476"/>
      <c r="AF44" s="1476"/>
      <c r="AG44" s="1476"/>
      <c r="AH44" s="1476"/>
      <c r="AI44" s="1476"/>
      <c r="AJ44" s="1476"/>
      <c r="AK44" s="1476"/>
      <c r="AL44" s="663"/>
      <c r="AT44" s="91"/>
    </row>
    <row r="45" spans="1:46" s="77" customFormat="1">
      <c r="A45" s="695" t="s">
        <v>70</v>
      </c>
      <c r="B45" s="1476" t="s">
        <v>405</v>
      </c>
      <c r="C45" s="1478"/>
      <c r="D45" s="1478"/>
      <c r="E45" s="1478"/>
      <c r="F45" s="1478"/>
      <c r="G45" s="1478"/>
      <c r="H45" s="1478"/>
      <c r="I45" s="1478"/>
      <c r="J45" s="1478"/>
      <c r="K45" s="1478"/>
      <c r="L45" s="1478"/>
      <c r="M45" s="1478"/>
      <c r="N45" s="1478"/>
      <c r="O45" s="1478"/>
      <c r="P45" s="1478"/>
      <c r="Q45" s="1478"/>
      <c r="R45" s="1478"/>
      <c r="S45" s="1478"/>
      <c r="T45" s="1478"/>
      <c r="U45" s="1478"/>
      <c r="V45" s="1478"/>
      <c r="W45" s="1478"/>
      <c r="X45" s="1478"/>
      <c r="Y45" s="1478"/>
      <c r="Z45" s="1478"/>
      <c r="AA45" s="1478"/>
      <c r="AB45" s="1478"/>
      <c r="AC45" s="1478"/>
      <c r="AD45" s="1478"/>
      <c r="AE45" s="1478"/>
      <c r="AF45" s="1478"/>
      <c r="AG45" s="1478"/>
      <c r="AH45" s="1478"/>
      <c r="AI45" s="1478"/>
      <c r="AJ45" s="1478"/>
      <c r="AK45" s="1478"/>
      <c r="AL45" s="663"/>
      <c r="AT45" s="91"/>
    </row>
    <row r="46" spans="1:46" s="663" customFormat="1" ht="13.5" customHeight="1">
      <c r="A46" s="694" t="s">
        <v>406</v>
      </c>
      <c r="B46" s="696"/>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row>
    <row r="47" spans="1:46" s="663" customFormat="1" ht="25.5" customHeight="1">
      <c r="A47" s="695" t="s">
        <v>70</v>
      </c>
      <c r="B47" s="1477" t="s">
        <v>412</v>
      </c>
      <c r="C47" s="1477"/>
      <c r="D47" s="1477"/>
      <c r="E47" s="1477"/>
      <c r="F47" s="1477"/>
      <c r="G47" s="1477"/>
      <c r="H47" s="1477"/>
      <c r="I47" s="1477"/>
      <c r="J47" s="1477"/>
      <c r="K47" s="1477"/>
      <c r="L47" s="1477"/>
      <c r="M47" s="1477"/>
      <c r="N47" s="1477"/>
      <c r="O47" s="1477"/>
      <c r="P47" s="1477"/>
      <c r="Q47" s="1477"/>
      <c r="R47" s="1477"/>
      <c r="S47" s="1477"/>
      <c r="T47" s="1477"/>
      <c r="U47" s="1477"/>
      <c r="V47" s="1477"/>
      <c r="W47" s="1477"/>
      <c r="X47" s="1477"/>
      <c r="Y47" s="1477"/>
      <c r="Z47" s="1477"/>
      <c r="AA47" s="1477"/>
      <c r="AB47" s="1477"/>
      <c r="AC47" s="1477"/>
      <c r="AD47" s="1477"/>
      <c r="AE47" s="1477"/>
      <c r="AF47" s="1477"/>
      <c r="AG47" s="1477"/>
      <c r="AH47" s="1477"/>
      <c r="AI47" s="1477"/>
      <c r="AJ47" s="1477"/>
      <c r="AK47" s="1477"/>
    </row>
    <row r="48" spans="1:46" s="663" customFormat="1" ht="37.5" customHeight="1">
      <c r="A48" s="695" t="s">
        <v>70</v>
      </c>
      <c r="B48" s="1476" t="s">
        <v>492</v>
      </c>
      <c r="C48" s="1476"/>
      <c r="D48" s="1476"/>
      <c r="E48" s="1476"/>
      <c r="F48" s="1476"/>
      <c r="G48" s="1476"/>
      <c r="H48" s="1476"/>
      <c r="I48" s="1476"/>
      <c r="J48" s="1476"/>
      <c r="K48" s="1476"/>
      <c r="L48" s="1476"/>
      <c r="M48" s="1476"/>
      <c r="N48" s="1476"/>
      <c r="O48" s="1476"/>
      <c r="P48" s="1476"/>
      <c r="Q48" s="1476"/>
      <c r="R48" s="1476"/>
      <c r="S48" s="1476"/>
      <c r="T48" s="1476"/>
      <c r="U48" s="1476"/>
      <c r="V48" s="1476"/>
      <c r="W48" s="1476"/>
      <c r="X48" s="1476"/>
      <c r="Y48" s="1476"/>
      <c r="Z48" s="1476"/>
      <c r="AA48" s="1476"/>
      <c r="AB48" s="1476"/>
      <c r="AC48" s="1476"/>
      <c r="AD48" s="1476"/>
      <c r="AE48" s="1476"/>
      <c r="AF48" s="1476"/>
      <c r="AG48" s="1476"/>
      <c r="AH48" s="1476"/>
      <c r="AI48" s="1476"/>
      <c r="AJ48" s="1476"/>
      <c r="AK48" s="1476"/>
    </row>
    <row r="49" spans="1:47" s="663" customFormat="1" ht="13.5" customHeight="1">
      <c r="A49" s="694" t="s">
        <v>407</v>
      </c>
      <c r="B49" s="696"/>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row>
    <row r="50" spans="1:47" s="663" customFormat="1" ht="33.75" customHeight="1">
      <c r="A50" s="698" t="s">
        <v>70</v>
      </c>
      <c r="B50" s="1178" t="s">
        <v>457</v>
      </c>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c r="AI50" s="1178"/>
      <c r="AJ50" s="1178"/>
      <c r="AK50" s="1178"/>
      <c r="AL50" s="689"/>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1171" t="s">
        <v>414</v>
      </c>
      <c r="B53" s="1171"/>
      <c r="C53" s="1171"/>
      <c r="D53" s="1171"/>
      <c r="E53" s="1171"/>
      <c r="F53" s="1171"/>
      <c r="G53" s="1171"/>
      <c r="H53" s="1171"/>
      <c r="I53" s="1171"/>
      <c r="J53" s="1171"/>
      <c r="K53" s="1171"/>
      <c r="L53" s="1171"/>
      <c r="M53" s="1171"/>
      <c r="N53" s="1171"/>
      <c r="O53" s="1171"/>
      <c r="P53" s="1171"/>
      <c r="Q53" s="1171"/>
      <c r="R53" s="1171"/>
      <c r="S53" s="1171"/>
      <c r="T53" s="1171"/>
      <c r="U53" s="1171"/>
      <c r="V53" s="1171"/>
      <c r="W53" s="1171"/>
      <c r="X53" s="1171"/>
      <c r="Y53" s="1171"/>
      <c r="Z53" s="1171"/>
      <c r="AA53" s="1171"/>
      <c r="AB53" s="1171" t="s">
        <v>415</v>
      </c>
      <c r="AC53" s="1171"/>
      <c r="AD53" s="1171"/>
      <c r="AE53" s="1171"/>
      <c r="AF53" s="1171"/>
      <c r="AG53" s="1171"/>
      <c r="AH53" s="1171"/>
      <c r="AI53" s="1171"/>
      <c r="AJ53" s="1171"/>
      <c r="AK53" s="1171"/>
      <c r="AL53" s="693"/>
      <c r="AT53" s="71"/>
    </row>
    <row r="54" spans="1:47" ht="21" customHeight="1" thickBot="1">
      <c r="A54" s="1171" t="s">
        <v>416</v>
      </c>
      <c r="B54" s="1171"/>
      <c r="C54" s="1171"/>
      <c r="D54" s="1171"/>
      <c r="E54" s="1171"/>
      <c r="F54" s="1171"/>
      <c r="G54" s="1171"/>
      <c r="H54" s="1171"/>
      <c r="I54" s="1171"/>
      <c r="J54" s="1171"/>
      <c r="K54" s="1171"/>
      <c r="L54" s="1171"/>
      <c r="M54" s="1171"/>
      <c r="N54" s="1171"/>
      <c r="O54" s="1171"/>
      <c r="P54" s="1171"/>
      <c r="Q54" s="1171"/>
      <c r="R54" s="1171"/>
      <c r="S54" s="1171"/>
      <c r="T54" s="1171"/>
      <c r="U54" s="1171"/>
      <c r="V54" s="1171"/>
      <c r="W54" s="1171"/>
      <c r="X54" s="1171"/>
      <c r="Y54" s="1171"/>
      <c r="Z54" s="1171"/>
      <c r="AA54" s="1171"/>
      <c r="AB54" s="1171" t="s">
        <v>417</v>
      </c>
      <c r="AC54" s="1171"/>
      <c r="AD54" s="1171"/>
      <c r="AE54" s="1171"/>
      <c r="AF54" s="1171"/>
      <c r="AG54" s="1171"/>
      <c r="AH54" s="1171"/>
      <c r="AI54" s="1171"/>
      <c r="AJ54" s="1171"/>
      <c r="AK54" s="1171"/>
      <c r="AL54" s="693"/>
      <c r="AT54" s="71"/>
    </row>
    <row r="55" spans="1:47" ht="21" customHeight="1" thickBot="1">
      <c r="A55" s="705" t="s">
        <v>418</v>
      </c>
      <c r="B55" s="706"/>
      <c r="C55" s="706"/>
      <c r="D55" s="706"/>
      <c r="E55" s="706"/>
      <c r="F55" s="706"/>
      <c r="G55" s="706"/>
      <c r="H55" s="706"/>
      <c r="I55" s="706"/>
      <c r="J55" s="706"/>
      <c r="K55" s="706"/>
      <c r="L55" s="706"/>
      <c r="M55" s="707"/>
      <c r="N55" s="708"/>
      <c r="O55" s="709" t="s">
        <v>17</v>
      </c>
      <c r="P55" s="709"/>
      <c r="Q55" s="1497"/>
      <c r="R55" s="1497"/>
      <c r="S55" s="709" t="s">
        <v>11</v>
      </c>
      <c r="T55" s="1497"/>
      <c r="U55" s="1497"/>
      <c r="V55" s="709" t="s">
        <v>12</v>
      </c>
      <c r="W55" s="1173" t="s">
        <v>13</v>
      </c>
      <c r="X55" s="1173"/>
      <c r="Y55" s="709" t="s">
        <v>17</v>
      </c>
      <c r="Z55" s="709"/>
      <c r="AA55" s="1497"/>
      <c r="AB55" s="1497"/>
      <c r="AC55" s="709" t="s">
        <v>11</v>
      </c>
      <c r="AD55" s="1497"/>
      <c r="AE55" s="1497"/>
      <c r="AF55" s="709" t="s">
        <v>12</v>
      </c>
      <c r="AG55" s="709" t="s">
        <v>135</v>
      </c>
      <c r="AH55" s="709" t="str">
        <f>IF(Q55&gt;=1,(AA55*12+AD55)-(Q55*12+T55)+1,"")</f>
        <v/>
      </c>
      <c r="AI55" s="1173" t="s">
        <v>136</v>
      </c>
      <c r="AJ55" s="1173"/>
      <c r="AK55" s="710" t="s">
        <v>48</v>
      </c>
      <c r="AL55" s="670"/>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496" t="s">
        <v>419</v>
      </c>
      <c r="B58" s="1171"/>
      <c r="C58" s="1171"/>
      <c r="D58" s="1171"/>
      <c r="E58" s="1171"/>
      <c r="F58" s="1171"/>
      <c r="G58" s="1171"/>
      <c r="H58" s="1171"/>
      <c r="I58" s="1171"/>
      <c r="J58" s="1171"/>
      <c r="K58" s="1171"/>
      <c r="L58" s="1171"/>
      <c r="M58" s="1171"/>
      <c r="N58" s="1171"/>
      <c r="O58" s="1171"/>
      <c r="P58" s="1171"/>
      <c r="Q58" s="1171"/>
      <c r="R58" s="1171"/>
      <c r="S58" s="1171"/>
      <c r="T58" s="1171"/>
      <c r="U58" s="1171"/>
      <c r="V58" s="1171"/>
      <c r="W58" s="1171"/>
      <c r="X58" s="1171"/>
      <c r="Y58" s="1171"/>
      <c r="Z58" s="1171"/>
      <c r="AA58" s="1171"/>
      <c r="AB58" s="1171" t="s">
        <v>420</v>
      </c>
      <c r="AC58" s="1171"/>
      <c r="AD58" s="1171"/>
      <c r="AE58" s="1171"/>
      <c r="AF58" s="1171"/>
      <c r="AG58" s="1171"/>
      <c r="AH58" s="1171"/>
      <c r="AI58" s="1171"/>
      <c r="AJ58" s="1171"/>
      <c r="AK58" s="1171"/>
      <c r="AL58" s="693"/>
      <c r="AT58" s="71"/>
    </row>
    <row r="59" spans="1:47" ht="21" customHeight="1">
      <c r="A59" s="1171" t="s">
        <v>421</v>
      </c>
      <c r="B59" s="1171"/>
      <c r="C59" s="1171"/>
      <c r="D59" s="1171"/>
      <c r="E59" s="1171"/>
      <c r="F59" s="1171"/>
      <c r="G59" s="1171"/>
      <c r="H59" s="1171"/>
      <c r="I59" s="1171"/>
      <c r="J59" s="1171"/>
      <c r="K59" s="1171"/>
      <c r="L59" s="1171"/>
      <c r="M59" s="1171"/>
      <c r="N59" s="1171"/>
      <c r="O59" s="1171"/>
      <c r="P59" s="1171"/>
      <c r="Q59" s="1171"/>
      <c r="R59" s="1171"/>
      <c r="S59" s="1171"/>
      <c r="T59" s="1171"/>
      <c r="U59" s="1171"/>
      <c r="V59" s="1171"/>
      <c r="W59" s="1171"/>
      <c r="X59" s="1171"/>
      <c r="Y59" s="1171"/>
      <c r="Z59" s="1171"/>
      <c r="AA59" s="1171"/>
      <c r="AB59" s="1171" t="s">
        <v>422</v>
      </c>
      <c r="AC59" s="1171"/>
      <c r="AD59" s="1171"/>
      <c r="AE59" s="1171"/>
      <c r="AF59" s="1171"/>
      <c r="AG59" s="1171"/>
      <c r="AH59" s="1171"/>
      <c r="AI59" s="1171"/>
      <c r="AJ59" s="1171"/>
      <c r="AK59" s="1171"/>
      <c r="AL59" s="693"/>
      <c r="AT59" s="71"/>
    </row>
    <row r="60" spans="1:47" ht="21" customHeight="1">
      <c r="A60" s="1496" t="s">
        <v>424</v>
      </c>
      <c r="B60" s="1496"/>
      <c r="C60" s="1496"/>
      <c r="D60" s="1496"/>
      <c r="E60" s="1496"/>
      <c r="F60" s="1496"/>
      <c r="G60" s="1496"/>
      <c r="H60" s="1496"/>
      <c r="I60" s="1496"/>
      <c r="J60" s="1496"/>
      <c r="K60" s="1496"/>
      <c r="L60" s="1496"/>
      <c r="M60" s="1496"/>
      <c r="N60" s="1496"/>
      <c r="O60" s="1496"/>
      <c r="P60" s="1496"/>
      <c r="Q60" s="1496"/>
      <c r="R60" s="1496"/>
      <c r="S60" s="1496"/>
      <c r="T60" s="1496"/>
      <c r="U60" s="1496"/>
      <c r="V60" s="1496"/>
      <c r="W60" s="1496"/>
      <c r="X60" s="1496"/>
      <c r="Y60" s="1496"/>
      <c r="Z60" s="1496"/>
      <c r="AA60" s="1496"/>
      <c r="AB60" s="1171" t="s">
        <v>423</v>
      </c>
      <c r="AC60" s="1171"/>
      <c r="AD60" s="1171"/>
      <c r="AE60" s="1171"/>
      <c r="AF60" s="1171"/>
      <c r="AG60" s="1171"/>
      <c r="AH60" s="1171"/>
      <c r="AI60" s="1171"/>
      <c r="AJ60" s="1171"/>
      <c r="AK60" s="1171"/>
      <c r="AL60" s="693"/>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444" t="s">
        <v>254</v>
      </c>
      <c r="T61" s="1445"/>
      <c r="U61" s="1445"/>
      <c r="V61" s="1445"/>
      <c r="W61" s="1445"/>
      <c r="X61" s="1446"/>
      <c r="Y61" s="1447" t="s">
        <v>255</v>
      </c>
      <c r="Z61" s="1448"/>
      <c r="AA61" s="1448"/>
      <c r="AB61" s="1448"/>
      <c r="AC61" s="1448"/>
      <c r="AD61" s="1449"/>
      <c r="AE61" s="1447" t="s">
        <v>93</v>
      </c>
      <c r="AF61" s="1448"/>
      <c r="AG61" s="1448"/>
      <c r="AH61" s="1448"/>
      <c r="AI61" s="1448"/>
      <c r="AJ61" s="1449"/>
      <c r="AM61" s="108" t="s">
        <v>152</v>
      </c>
      <c r="AU61" s="71"/>
    </row>
    <row r="62" spans="1:47" ht="31.5" customHeight="1" thickBot="1">
      <c r="A62" s="1440"/>
      <c r="B62" s="1441" t="s">
        <v>478</v>
      </c>
      <c r="C62" s="1442"/>
      <c r="D62" s="1442"/>
      <c r="E62" s="1442"/>
      <c r="F62" s="1442"/>
      <c r="G62" s="1442"/>
      <c r="H62" s="1442"/>
      <c r="I62" s="1442"/>
      <c r="J62" s="1442"/>
      <c r="K62" s="1442"/>
      <c r="L62" s="1442"/>
      <c r="M62" s="1442"/>
      <c r="N62" s="1442"/>
      <c r="O62" s="1442"/>
      <c r="P62" s="1442"/>
      <c r="Q62" s="1442"/>
      <c r="R62" s="1443"/>
      <c r="S62" s="1427"/>
      <c r="T62" s="1428"/>
      <c r="U62" s="1428"/>
      <c r="V62" s="1428"/>
      <c r="W62" s="1429"/>
      <c r="X62" s="109" t="s">
        <v>2</v>
      </c>
      <c r="Y62" s="1427"/>
      <c r="Z62" s="1428"/>
      <c r="AA62" s="1428"/>
      <c r="AB62" s="1428"/>
      <c r="AC62" s="1429"/>
      <c r="AD62" s="110" t="s">
        <v>2</v>
      </c>
      <c r="AE62" s="1427"/>
      <c r="AF62" s="1428"/>
      <c r="AG62" s="1428"/>
      <c r="AH62" s="1428"/>
      <c r="AI62" s="1429"/>
      <c r="AJ62" s="111" t="s">
        <v>2</v>
      </c>
      <c r="AM62" s="108" t="s">
        <v>105</v>
      </c>
      <c r="AU62" s="71"/>
    </row>
    <row r="63" spans="1:47" ht="21.75" customHeight="1" thickBot="1">
      <c r="A63" s="1440"/>
      <c r="B63" s="112" t="s">
        <v>479</v>
      </c>
      <c r="C63" s="113"/>
      <c r="D63" s="113"/>
      <c r="E63" s="113"/>
      <c r="F63" s="113"/>
      <c r="G63" s="113"/>
      <c r="H63" s="113"/>
      <c r="I63" s="113"/>
      <c r="J63" s="113"/>
      <c r="K63" s="113"/>
      <c r="L63" s="114"/>
      <c r="M63" s="114"/>
      <c r="N63" s="114"/>
      <c r="O63" s="114"/>
      <c r="P63" s="114"/>
      <c r="Q63" s="114"/>
      <c r="R63" s="115"/>
      <c r="S63" s="1353"/>
      <c r="T63" s="1354"/>
      <c r="U63" s="1354"/>
      <c r="V63" s="1354"/>
      <c r="W63" s="1355"/>
      <c r="X63" s="116" t="s">
        <v>22</v>
      </c>
      <c r="Y63" s="1353"/>
      <c r="Z63" s="1354"/>
      <c r="AA63" s="1354"/>
      <c r="AB63" s="1354"/>
      <c r="AC63" s="1355"/>
      <c r="AD63" s="117" t="s">
        <v>22</v>
      </c>
      <c r="AE63" s="1353"/>
      <c r="AF63" s="1354"/>
      <c r="AG63" s="1354"/>
      <c r="AH63" s="1354"/>
      <c r="AI63" s="1355"/>
      <c r="AJ63" s="118" t="s">
        <v>22</v>
      </c>
      <c r="AM63" s="108" t="s">
        <v>110</v>
      </c>
      <c r="AU63" s="71"/>
    </row>
    <row r="64" spans="1:47" ht="21.75" customHeight="1" thickBot="1">
      <c r="A64" s="1440"/>
      <c r="B64" s="119" t="s">
        <v>480</v>
      </c>
      <c r="C64" s="120"/>
      <c r="D64" s="120"/>
      <c r="E64" s="120"/>
      <c r="F64" s="120"/>
      <c r="G64" s="120"/>
      <c r="H64" s="120"/>
      <c r="I64" s="120"/>
      <c r="J64" s="120"/>
      <c r="K64" s="120"/>
      <c r="L64" s="121"/>
      <c r="M64" s="121"/>
      <c r="N64" s="121"/>
      <c r="O64" s="121"/>
      <c r="P64" s="121"/>
      <c r="Q64" s="121"/>
      <c r="R64" s="121"/>
      <c r="S64" s="1307"/>
      <c r="T64" s="1308"/>
      <c r="U64" s="1308"/>
      <c r="V64" s="1308"/>
      <c r="W64" s="1309"/>
      <c r="X64" s="116" t="s">
        <v>22</v>
      </c>
      <c r="Y64" s="1307"/>
      <c r="Z64" s="1308"/>
      <c r="AA64" s="1308"/>
      <c r="AB64" s="1308"/>
      <c r="AC64" s="1309"/>
      <c r="AD64" s="117" t="s">
        <v>22</v>
      </c>
      <c r="AE64" s="1307"/>
      <c r="AF64" s="1308"/>
      <c r="AG64" s="1308"/>
      <c r="AH64" s="1308"/>
      <c r="AI64" s="1309"/>
      <c r="AJ64" s="118" t="s">
        <v>22</v>
      </c>
      <c r="AM64" s="108" t="s">
        <v>425</v>
      </c>
      <c r="AU64" s="71"/>
    </row>
    <row r="65" spans="1:51" ht="21.75" customHeight="1" thickBot="1">
      <c r="A65" s="1440"/>
      <c r="B65" s="119" t="s">
        <v>481</v>
      </c>
      <c r="C65" s="122"/>
      <c r="D65" s="122"/>
      <c r="E65" s="122"/>
      <c r="F65" s="122"/>
      <c r="G65" s="122"/>
      <c r="H65" s="122"/>
      <c r="I65" s="122"/>
      <c r="J65" s="122"/>
      <c r="K65" s="122"/>
      <c r="L65" s="98"/>
      <c r="M65" s="98"/>
      <c r="N65" s="98"/>
      <c r="O65" s="98"/>
      <c r="P65" s="98"/>
      <c r="Q65" s="98"/>
      <c r="R65" s="98"/>
      <c r="S65" s="1431" t="str">
        <f>IFERROR(ROUND(S62/S63,),"")</f>
        <v/>
      </c>
      <c r="T65" s="1432"/>
      <c r="U65" s="1432"/>
      <c r="V65" s="1432"/>
      <c r="W65" s="1433"/>
      <c r="X65" s="116" t="s">
        <v>2</v>
      </c>
      <c r="Y65" s="1431" t="str">
        <f>IFERROR(ROUND(Y62/Y63,),"")</f>
        <v/>
      </c>
      <c r="Z65" s="1432"/>
      <c r="AA65" s="1432"/>
      <c r="AB65" s="1432"/>
      <c r="AC65" s="1433"/>
      <c r="AD65" s="116" t="s">
        <v>2</v>
      </c>
      <c r="AE65" s="1431" t="str">
        <f>IFERROR(ROUND(AE62/AE63,),"")</f>
        <v/>
      </c>
      <c r="AF65" s="1432"/>
      <c r="AG65" s="1432"/>
      <c r="AH65" s="1432"/>
      <c r="AI65" s="1433"/>
      <c r="AJ65" s="118" t="s">
        <v>2</v>
      </c>
      <c r="AM65" s="108" t="s">
        <v>190</v>
      </c>
      <c r="AU65" s="71"/>
    </row>
    <row r="66" spans="1:51" ht="18" customHeight="1">
      <c r="A66" s="1440"/>
      <c r="B66" s="1455" t="s">
        <v>482</v>
      </c>
      <c r="C66" s="1456"/>
      <c r="D66" s="1456"/>
      <c r="E66" s="1456"/>
      <c r="F66" s="1456"/>
      <c r="G66" s="1456"/>
      <c r="H66" s="1456"/>
      <c r="I66" s="1456"/>
      <c r="J66" s="1456"/>
      <c r="K66" s="123"/>
      <c r="L66" s="124" t="s">
        <v>185</v>
      </c>
      <c r="M66" s="125"/>
      <c r="N66" s="125"/>
      <c r="O66" s="125"/>
      <c r="P66" s="125"/>
      <c r="Q66" s="125"/>
      <c r="R66" s="125"/>
      <c r="S66" s="1351">
        <f>CEILING(AO67,1)</f>
        <v>0</v>
      </c>
      <c r="T66" s="1352"/>
      <c r="U66" s="1352"/>
      <c r="V66" s="1352"/>
      <c r="W66" s="1352"/>
      <c r="X66" s="126" t="s">
        <v>186</v>
      </c>
      <c r="Y66" s="1348"/>
      <c r="Z66" s="1349"/>
      <c r="AA66" s="1349"/>
      <c r="AB66" s="1349"/>
      <c r="AC66" s="1349"/>
      <c r="AD66" s="1350"/>
      <c r="AE66" s="1452"/>
      <c r="AF66" s="1453"/>
      <c r="AG66" s="1453"/>
      <c r="AH66" s="1453"/>
      <c r="AI66" s="1453"/>
      <c r="AJ66" s="1454"/>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440"/>
      <c r="B67" s="1376"/>
      <c r="C67" s="1367"/>
      <c r="D67" s="1367"/>
      <c r="E67" s="1367"/>
      <c r="F67" s="1367"/>
      <c r="G67" s="1367"/>
      <c r="H67" s="1367"/>
      <c r="I67" s="1367"/>
      <c r="J67" s="1367"/>
      <c r="K67" s="135"/>
      <c r="L67" s="120"/>
      <c r="M67" s="136" t="s">
        <v>147</v>
      </c>
      <c r="N67" s="1343">
        <f>T67</f>
        <v>0</v>
      </c>
      <c r="O67" s="1343"/>
      <c r="P67" s="1343"/>
      <c r="Q67" s="136" t="s">
        <v>186</v>
      </c>
      <c r="R67" s="137" t="s">
        <v>187</v>
      </c>
      <c r="S67" s="138" t="s">
        <v>147</v>
      </c>
      <c r="T67" s="1344">
        <f>S64*S66*12</f>
        <v>0</v>
      </c>
      <c r="U67" s="1344"/>
      <c r="V67" s="1344"/>
      <c r="W67" s="139" t="s">
        <v>186</v>
      </c>
      <c r="X67" s="140" t="s">
        <v>187</v>
      </c>
      <c r="Y67" s="1348"/>
      <c r="Z67" s="1349"/>
      <c r="AA67" s="1349"/>
      <c r="AB67" s="1349"/>
      <c r="AC67" s="1349"/>
      <c r="AD67" s="1350"/>
      <c r="AE67" s="1452"/>
      <c r="AF67" s="1453"/>
      <c r="AG67" s="1453"/>
      <c r="AH67" s="1453"/>
      <c r="AI67" s="1453"/>
      <c r="AJ67" s="1454"/>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440"/>
      <c r="B68" s="1376"/>
      <c r="C68" s="1367"/>
      <c r="D68" s="1367"/>
      <c r="E68" s="1367"/>
      <c r="F68" s="1367"/>
      <c r="G68" s="1367"/>
      <c r="H68" s="1367"/>
      <c r="I68" s="1367"/>
      <c r="J68" s="1367"/>
      <c r="K68" s="123"/>
      <c r="L68" s="124" t="s">
        <v>188</v>
      </c>
      <c r="M68" s="125"/>
      <c r="N68" s="125"/>
      <c r="O68" s="125"/>
      <c r="P68" s="125"/>
      <c r="Q68" s="125"/>
      <c r="R68" s="125"/>
      <c r="S68" s="1425" t="e">
        <f>IF((CEILING(AO70,1)-AO70)-2*(CEILING(AP70,1)-AP70)&gt;=0,CEILING(AO70,1),CEILING(AO70+AT71/S64/12,1))</f>
        <v>#VALUE!</v>
      </c>
      <c r="T68" s="1426"/>
      <c r="U68" s="1426"/>
      <c r="V68" s="1426"/>
      <c r="W68" s="1426"/>
      <c r="X68" s="146" t="s">
        <v>186</v>
      </c>
      <c r="Y68" s="1425" t="e">
        <f>IF((CEILING(AO70,1)-AO70)-2*(CEILING(AP70,1)-AP70)&gt;=0,CEILING(AP70,1),FLOOR(AP70,1))</f>
        <v>#VALUE!</v>
      </c>
      <c r="Z68" s="1426"/>
      <c r="AA68" s="1426"/>
      <c r="AB68" s="1426"/>
      <c r="AC68" s="1426"/>
      <c r="AD68" s="146" t="s">
        <v>186</v>
      </c>
      <c r="AE68" s="1434"/>
      <c r="AF68" s="1435"/>
      <c r="AG68" s="1435"/>
      <c r="AH68" s="1435"/>
      <c r="AI68" s="1435"/>
      <c r="AJ68" s="1436"/>
      <c r="AM68" s="147"/>
      <c r="AN68" s="148" t="s">
        <v>101</v>
      </c>
      <c r="AO68" s="711" t="str">
        <f>W28</f>
        <v/>
      </c>
      <c r="AP68" s="150"/>
      <c r="AQ68" s="149"/>
      <c r="AR68" s="151">
        <f>SUM(AO68:AQ68)</f>
        <v>0</v>
      </c>
      <c r="AS68" s="152">
        <f>AR68-S64*S66*12</f>
        <v>0</v>
      </c>
      <c r="AT68" s="153" t="s">
        <v>162</v>
      </c>
      <c r="AU68" s="154"/>
      <c r="AV68" s="155"/>
      <c r="AW68" s="155"/>
      <c r="AX68" s="155"/>
      <c r="AY68" s="156"/>
    </row>
    <row r="69" spans="1:51" ht="18" customHeight="1" thickBot="1">
      <c r="A69" s="1440"/>
      <c r="B69" s="1376"/>
      <c r="C69" s="1367"/>
      <c r="D69" s="1367"/>
      <c r="E69" s="1367"/>
      <c r="F69" s="1367"/>
      <c r="G69" s="1367"/>
      <c r="H69" s="1367"/>
      <c r="I69" s="1367"/>
      <c r="J69" s="1367"/>
      <c r="K69" s="135"/>
      <c r="L69" s="120"/>
      <c r="M69" s="136" t="s">
        <v>147</v>
      </c>
      <c r="N69" s="1343" t="e">
        <f>SUM(T69,Z69)</f>
        <v>#VALUE!</v>
      </c>
      <c r="O69" s="1343"/>
      <c r="P69" s="1343"/>
      <c r="Q69" s="136" t="s">
        <v>186</v>
      </c>
      <c r="R69" s="137" t="s">
        <v>187</v>
      </c>
      <c r="S69" s="157" t="s">
        <v>147</v>
      </c>
      <c r="T69" s="1343" t="e">
        <f>S64*S68*12</f>
        <v>#VALUE!</v>
      </c>
      <c r="U69" s="1343"/>
      <c r="V69" s="1343"/>
      <c r="W69" s="136" t="s">
        <v>186</v>
      </c>
      <c r="X69" s="158" t="s">
        <v>187</v>
      </c>
      <c r="Y69" s="157" t="s">
        <v>147</v>
      </c>
      <c r="Z69" s="1343" t="e">
        <f>Y64*Y68*12</f>
        <v>#VALUE!</v>
      </c>
      <c r="AA69" s="1343"/>
      <c r="AB69" s="1343"/>
      <c r="AC69" s="136" t="s">
        <v>186</v>
      </c>
      <c r="AD69" s="158" t="s">
        <v>187</v>
      </c>
      <c r="AE69" s="1437"/>
      <c r="AF69" s="1438"/>
      <c r="AG69" s="1438"/>
      <c r="AH69" s="1438"/>
      <c r="AI69" s="1438"/>
      <c r="AJ69" s="1439"/>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440"/>
      <c r="B70" s="1376"/>
      <c r="C70" s="1367"/>
      <c r="D70" s="1367"/>
      <c r="E70" s="1367"/>
      <c r="F70" s="1367"/>
      <c r="G70" s="1367"/>
      <c r="H70" s="1367"/>
      <c r="I70" s="1367"/>
      <c r="J70" s="1367"/>
      <c r="K70" s="123"/>
      <c r="L70" s="124" t="s">
        <v>426</v>
      </c>
      <c r="M70" s="125"/>
      <c r="N70" s="125"/>
      <c r="O70" s="125"/>
      <c r="P70" s="125"/>
      <c r="Q70" s="125"/>
      <c r="R70" s="125"/>
      <c r="S70" s="1351" t="e">
        <f>IF((CEILING(AO73,1)-AO73)-2*(CEILING(AP73,1)-AP73)&gt;=0,CEILING(AO73,1),CEILING(AO73+(AT73+AT74)/S64/12,1))</f>
        <v>#VALUE!</v>
      </c>
      <c r="T70" s="1352"/>
      <c r="U70" s="1352"/>
      <c r="V70" s="1352"/>
      <c r="W70" s="1352"/>
      <c r="X70" s="126" t="s">
        <v>186</v>
      </c>
      <c r="Y70" s="1351" t="e">
        <f>IF((CEILING(AO73,1)-AO73)-2*(CEILING(AP73,1)-AP73)&gt;=0,CEILING(AP73,1),FLOOR(AP73,1))</f>
        <v>#VALUE!</v>
      </c>
      <c r="Z70" s="1352"/>
      <c r="AA70" s="1352"/>
      <c r="AB70" s="1352"/>
      <c r="AC70" s="1352"/>
      <c r="AD70" s="126" t="s">
        <v>186</v>
      </c>
      <c r="AE70" s="1352" t="e">
        <f>IF(Y70-2*(CEILING(AQ73,1))&gt;=0,CEILING(AQ73,1),FLOOR(AQ73,1))</f>
        <v>#VALUE!</v>
      </c>
      <c r="AF70" s="1352"/>
      <c r="AG70" s="1352"/>
      <c r="AH70" s="1352"/>
      <c r="AI70" s="1352"/>
      <c r="AJ70" s="166" t="s">
        <v>186</v>
      </c>
      <c r="AM70" s="167"/>
      <c r="AN70" s="168" t="s">
        <v>100</v>
      </c>
      <c r="AO70" s="169" t="e">
        <f>W28/((S64+Y64/AV69)*12)</f>
        <v>#VALUE!</v>
      </c>
      <c r="AP70" s="170" t="e">
        <f>W28/((S64*AV69+Y64)*12)</f>
        <v>#VALUE!</v>
      </c>
      <c r="AQ70" s="169"/>
      <c r="AR70" s="171"/>
      <c r="AS70" s="172"/>
      <c r="AT70" s="171"/>
      <c r="AU70" s="173"/>
      <c r="AV70" s="174"/>
      <c r="AW70" s="171"/>
      <c r="AX70" s="171"/>
      <c r="AY70" s="175"/>
    </row>
    <row r="71" spans="1:51" ht="18" customHeight="1" thickBot="1">
      <c r="A71" s="176"/>
      <c r="B71" s="1376"/>
      <c r="C71" s="1367"/>
      <c r="D71" s="1367"/>
      <c r="E71" s="1367"/>
      <c r="F71" s="1367"/>
      <c r="G71" s="1367"/>
      <c r="H71" s="1367"/>
      <c r="I71" s="1367"/>
      <c r="J71" s="1367"/>
      <c r="K71" s="135"/>
      <c r="L71" s="122"/>
      <c r="M71" s="139" t="s">
        <v>147</v>
      </c>
      <c r="N71" s="1344" t="e">
        <f>SUM(T71,Z71,AF71)</f>
        <v>#VALUE!</v>
      </c>
      <c r="O71" s="1344"/>
      <c r="P71" s="1344"/>
      <c r="Q71" s="139" t="s">
        <v>186</v>
      </c>
      <c r="R71" s="177" t="s">
        <v>187</v>
      </c>
      <c r="S71" s="138" t="s">
        <v>147</v>
      </c>
      <c r="T71" s="1344" t="e">
        <f>S64*S70*12</f>
        <v>#VALUE!</v>
      </c>
      <c r="U71" s="1344"/>
      <c r="V71" s="1344"/>
      <c r="W71" s="139" t="s">
        <v>186</v>
      </c>
      <c r="X71" s="158" t="s">
        <v>187</v>
      </c>
      <c r="Y71" s="138" t="s">
        <v>147</v>
      </c>
      <c r="Z71" s="1344" t="e">
        <f>Y64*Y70*12</f>
        <v>#VALUE!</v>
      </c>
      <c r="AA71" s="1344"/>
      <c r="AB71" s="1344"/>
      <c r="AC71" s="139" t="s">
        <v>186</v>
      </c>
      <c r="AD71" s="158" t="s">
        <v>187</v>
      </c>
      <c r="AE71" s="139" t="s">
        <v>147</v>
      </c>
      <c r="AF71" s="1344" t="e">
        <f>AE64*AE70*12</f>
        <v>#VALUE!</v>
      </c>
      <c r="AG71" s="1344"/>
      <c r="AH71" s="1344"/>
      <c r="AI71" s="139" t="s">
        <v>186</v>
      </c>
      <c r="AJ71" s="178" t="s">
        <v>187</v>
      </c>
      <c r="AM71" s="147"/>
      <c r="AN71" s="147" t="s">
        <v>101</v>
      </c>
      <c r="AO71" s="179" t="e">
        <f>W28/(1+Y64/S64/AV69)</f>
        <v>#VALUE!</v>
      </c>
      <c r="AP71" s="180" t="e">
        <f>W28/(S64/Y64*AV69+1)</f>
        <v>#VALUE!</v>
      </c>
      <c r="AQ71" s="179"/>
      <c r="AR71" s="151" t="e">
        <f>SUM(AO71:AQ71)</f>
        <v>#VALUE!</v>
      </c>
      <c r="AS71" s="152" t="e">
        <f>AR71-S64*S68*12-Y64*Y68*12</f>
        <v>#VALUE!</v>
      </c>
      <c r="AT71" s="155" t="e">
        <f>IF((CEILING(AO70,1)-AO70)-2*(CEILING(AP70,1)-AP70)&gt;=0,0,(AP70-FLOOR(AP70,1))*Y64*12)</f>
        <v>#VALUE!</v>
      </c>
      <c r="AU71" s="154"/>
      <c r="AV71" s="181"/>
      <c r="AW71" s="155"/>
      <c r="AX71" s="155"/>
      <c r="AY71" s="156"/>
    </row>
    <row r="72" spans="1:51" ht="18" customHeight="1" thickBot="1">
      <c r="A72" s="176"/>
      <c r="B72" s="1376"/>
      <c r="C72" s="1367"/>
      <c r="D72" s="1367"/>
      <c r="E72" s="1367"/>
      <c r="F72" s="1367"/>
      <c r="G72" s="1367"/>
      <c r="H72" s="1367"/>
      <c r="I72" s="1367"/>
      <c r="J72" s="1367"/>
      <c r="K72" s="123"/>
      <c r="L72" s="124" t="s">
        <v>189</v>
      </c>
      <c r="M72" s="125"/>
      <c r="N72" s="125"/>
      <c r="O72" s="125"/>
      <c r="P72" s="125"/>
      <c r="Q72" s="125"/>
      <c r="R72" s="125"/>
      <c r="S72" s="1345"/>
      <c r="T72" s="1346"/>
      <c r="U72" s="1346"/>
      <c r="V72" s="1346"/>
      <c r="W72" s="1347"/>
      <c r="X72" s="122" t="s">
        <v>186</v>
      </c>
      <c r="Y72" s="1345"/>
      <c r="Z72" s="1346"/>
      <c r="AA72" s="1346"/>
      <c r="AB72" s="1346"/>
      <c r="AC72" s="1347"/>
      <c r="AD72" s="182" t="s">
        <v>186</v>
      </c>
      <c r="AE72" s="1345"/>
      <c r="AF72" s="1346"/>
      <c r="AG72" s="1346"/>
      <c r="AH72" s="1346"/>
      <c r="AI72" s="1347"/>
      <c r="AJ72" s="3" t="s">
        <v>186</v>
      </c>
      <c r="AM72" s="141" t="s">
        <v>109</v>
      </c>
      <c r="AN72" s="173" t="s">
        <v>106</v>
      </c>
      <c r="AO72" s="160"/>
      <c r="AP72" s="183"/>
      <c r="AQ72" s="184"/>
      <c r="AR72" s="171"/>
      <c r="AS72" s="172"/>
      <c r="AT72" s="171"/>
      <c r="AU72" s="173" t="s">
        <v>182</v>
      </c>
      <c r="AV72" s="174" t="e">
        <f>AO72/AP72</f>
        <v>#DIV/0!</v>
      </c>
      <c r="AW72" s="185" t="e">
        <f>IF(AV72&lt;=1," 【エラー】１を超えるよう配分比率を設定してください。","  １を超えていることをご確認ください。")</f>
        <v>#DIV/0!</v>
      </c>
      <c r="AX72" s="185"/>
      <c r="AY72" s="186"/>
    </row>
    <row r="73" spans="1:51" ht="18" customHeight="1" thickBot="1">
      <c r="A73" s="176"/>
      <c r="B73" s="1377"/>
      <c r="C73" s="1378"/>
      <c r="D73" s="1378"/>
      <c r="E73" s="1378"/>
      <c r="F73" s="1378"/>
      <c r="G73" s="1378"/>
      <c r="H73" s="1378"/>
      <c r="I73" s="1367"/>
      <c r="J73" s="1367"/>
      <c r="K73" s="187"/>
      <c r="L73" s="122"/>
      <c r="M73" s="188" t="s">
        <v>147</v>
      </c>
      <c r="N73" s="1424">
        <f>SUM(T73,Z73,AF73)</f>
        <v>0</v>
      </c>
      <c r="O73" s="1424"/>
      <c r="P73" s="1424"/>
      <c r="Q73" s="188" t="s">
        <v>186</v>
      </c>
      <c r="R73" s="189" t="s">
        <v>187</v>
      </c>
      <c r="S73" s="190" t="s">
        <v>147</v>
      </c>
      <c r="T73" s="1424">
        <f>S64*S72*12</f>
        <v>0</v>
      </c>
      <c r="U73" s="1424"/>
      <c r="V73" s="1424"/>
      <c r="W73" s="188" t="s">
        <v>186</v>
      </c>
      <c r="X73" s="191" t="s">
        <v>187</v>
      </c>
      <c r="Y73" s="188" t="s">
        <v>147</v>
      </c>
      <c r="Z73" s="1424">
        <f>Y64*Y72*12</f>
        <v>0</v>
      </c>
      <c r="AA73" s="1424"/>
      <c r="AB73" s="1424"/>
      <c r="AC73" s="188" t="s">
        <v>186</v>
      </c>
      <c r="AD73" s="191" t="s">
        <v>187</v>
      </c>
      <c r="AE73" s="188" t="s">
        <v>147</v>
      </c>
      <c r="AF73" s="1424">
        <f>AE64*AE72*12</f>
        <v>0</v>
      </c>
      <c r="AG73" s="1424"/>
      <c r="AH73" s="1424"/>
      <c r="AI73" s="188" t="s">
        <v>186</v>
      </c>
      <c r="AJ73" s="192" t="s">
        <v>187</v>
      </c>
      <c r="AM73" s="193"/>
      <c r="AN73" s="194" t="s">
        <v>100</v>
      </c>
      <c r="AO73" s="169" t="e">
        <f>W28/((S64+Y64/AV72+AE64/AV74)*12)</f>
        <v>#VALUE!</v>
      </c>
      <c r="AP73" s="170" t="e">
        <f>W28/((S64*AV72+Y64+AE64/AV73)*12)</f>
        <v>#VALUE!</v>
      </c>
      <c r="AQ73" s="169" t="e">
        <f>W28/((S64*AV74+Y64*AV73+AE64)*12)</f>
        <v>#VALUE!</v>
      </c>
      <c r="AR73" s="171"/>
      <c r="AS73" s="172"/>
      <c r="AT73" s="195" t="e">
        <f>IF((CEILING(AO73,1)-AO73)-2*(CEILING(AP73,1)-AP73)&gt;=0,0,(AP73-FLOOR(AP73,1))*Y64*12)</f>
        <v>#VALUE!</v>
      </c>
      <c r="AU73" s="173" t="s">
        <v>183</v>
      </c>
      <c r="AV73" s="174" t="e">
        <f>AP72/AQ72</f>
        <v>#DIV/0!</v>
      </c>
      <c r="AW73" s="185"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5"/>
      <c r="AY73" s="186"/>
    </row>
    <row r="74" spans="1:51" s="59" customFormat="1" ht="18" customHeight="1" thickBot="1">
      <c r="A74" s="196"/>
      <c r="B74" s="197" t="s">
        <v>211</v>
      </c>
      <c r="C74" s="96"/>
      <c r="D74" s="96"/>
      <c r="E74" s="96"/>
      <c r="F74" s="96"/>
      <c r="G74" s="96"/>
      <c r="H74" s="96"/>
      <c r="I74" s="96"/>
      <c r="J74" s="96"/>
      <c r="K74" s="198"/>
      <c r="L74" s="198"/>
      <c r="M74" s="96"/>
      <c r="N74" s="96"/>
      <c r="O74" s="96"/>
      <c r="P74" s="96"/>
      <c r="Q74" s="96"/>
      <c r="R74" s="96"/>
      <c r="S74" s="96"/>
      <c r="T74" s="96"/>
      <c r="U74" s="96"/>
      <c r="V74" s="96"/>
      <c r="W74" s="199"/>
      <c r="X74" s="1421"/>
      <c r="Y74" s="1422"/>
      <c r="Z74" s="200" t="s">
        <v>58</v>
      </c>
      <c r="AA74" s="201"/>
      <c r="AB74" s="201"/>
      <c r="AC74" s="1423"/>
      <c r="AD74" s="1423"/>
      <c r="AE74" s="200"/>
      <c r="AF74" s="200"/>
      <c r="AG74" s="200"/>
      <c r="AH74" s="202"/>
      <c r="AI74" s="203"/>
      <c r="AJ74" s="204"/>
      <c r="AM74" s="205"/>
      <c r="AN74" s="147" t="s">
        <v>101</v>
      </c>
      <c r="AO74" s="206" t="e">
        <f>W28/(1+Y64/S64/AV72+AE64/S64/AV74)</f>
        <v>#VALUE!</v>
      </c>
      <c r="AP74" s="151" t="e">
        <f>W28/(S64/Y64*AV72+1+AE64/Y64/AV73)</f>
        <v>#VALUE!</v>
      </c>
      <c r="AQ74" s="206" t="e">
        <f>W28/(S64/AE64*AV74+Y64/AE64*AV73+1)</f>
        <v>#VALUE!</v>
      </c>
      <c r="AR74" s="151" t="e">
        <f>SUM(AO74:AQ74)</f>
        <v>#VALUE!</v>
      </c>
      <c r="AS74" s="152" t="e">
        <f>AR74-S64*S70*12-Y64*Y70*12-AE64*AE70*12</f>
        <v>#VALUE!</v>
      </c>
      <c r="AT74" s="207" t="e">
        <f>IF(Y70-2*(CEILING(AQ73,1))&gt;=0,0,(AQ73-FLOOR(AQ73,1))*AE64*12)</f>
        <v>#VALUE!</v>
      </c>
      <c r="AU74" s="154" t="s">
        <v>184</v>
      </c>
      <c r="AV74" s="155" t="e">
        <f>AO72/AQ72</f>
        <v>#DIV/0!</v>
      </c>
      <c r="AW74" s="155"/>
      <c r="AX74" s="155"/>
      <c r="AY74" s="156"/>
    </row>
    <row r="75" spans="1:51" s="59" customFormat="1" ht="18" customHeight="1">
      <c r="A75" s="208"/>
      <c r="B75" s="209"/>
      <c r="C75" s="241" t="s">
        <v>277</v>
      </c>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10"/>
      <c r="AL75" s="211"/>
      <c r="AM75" s="72"/>
      <c r="AN75" s="212"/>
      <c r="AO75" s="212"/>
      <c r="AP75" s="212"/>
      <c r="AQ75" s="212"/>
      <c r="AR75" s="213"/>
      <c r="AT75" s="64"/>
    </row>
    <row r="76" spans="1:51" s="59" customFormat="1" ht="18" customHeight="1">
      <c r="A76" s="208"/>
      <c r="B76" s="209"/>
      <c r="C76" s="996"/>
      <c r="D76" s="241" t="s">
        <v>174</v>
      </c>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5"/>
      <c r="AJ76" s="210"/>
      <c r="AL76" s="211"/>
      <c r="AM76" s="72"/>
      <c r="AN76" s="212"/>
      <c r="AO76" s="212"/>
      <c r="AP76" s="212"/>
      <c r="AQ76" s="212"/>
      <c r="AR76" s="213"/>
      <c r="AT76" s="64"/>
    </row>
    <row r="77" spans="1:51" s="59" customFormat="1" ht="18" customHeight="1">
      <c r="A77" s="208"/>
      <c r="B77" s="209"/>
      <c r="C77" s="997"/>
      <c r="D77" s="241" t="s">
        <v>175</v>
      </c>
      <c r="E77" s="540"/>
      <c r="F77" s="540"/>
      <c r="G77" s="540"/>
      <c r="H77" s="540"/>
      <c r="I77" s="540"/>
      <c r="J77" s="540"/>
      <c r="K77" s="540"/>
      <c r="L77" s="540"/>
      <c r="M77" s="540"/>
      <c r="N77" s="540"/>
      <c r="O77" s="540"/>
      <c r="P77" s="540"/>
      <c r="Q77" s="540"/>
      <c r="R77" s="540"/>
      <c r="S77" s="540"/>
      <c r="T77" s="536"/>
      <c r="U77" s="536"/>
      <c r="V77" s="536"/>
      <c r="W77" s="536"/>
      <c r="X77" s="536"/>
      <c r="Y77" s="536"/>
      <c r="Z77" s="536"/>
      <c r="AA77" s="536"/>
      <c r="AB77" s="536"/>
      <c r="AC77" s="536"/>
      <c r="AD77" s="536"/>
      <c r="AE77" s="536"/>
      <c r="AF77" s="536"/>
      <c r="AG77" s="536"/>
      <c r="AH77" s="536"/>
      <c r="AI77" s="535"/>
      <c r="AJ77" s="210"/>
      <c r="AL77" s="211"/>
      <c r="AM77" s="72"/>
      <c r="AN77" s="212"/>
      <c r="AO77" s="212"/>
      <c r="AP77" s="212"/>
      <c r="AQ77" s="212"/>
      <c r="AR77" s="213"/>
      <c r="AT77" s="64"/>
    </row>
    <row r="78" spans="1:51" s="59" customFormat="1" ht="27" customHeight="1">
      <c r="A78" s="208"/>
      <c r="B78" s="209"/>
      <c r="C78" s="997"/>
      <c r="D78" s="1457" t="s">
        <v>212</v>
      </c>
      <c r="E78" s="1457"/>
      <c r="F78" s="1457"/>
      <c r="G78" s="1457"/>
      <c r="H78" s="1457"/>
      <c r="I78" s="1457"/>
      <c r="J78" s="1457"/>
      <c r="K78" s="1457"/>
      <c r="L78" s="1457"/>
      <c r="M78" s="1457"/>
      <c r="N78" s="1457"/>
      <c r="O78" s="1457"/>
      <c r="P78" s="1457"/>
      <c r="Q78" s="1457"/>
      <c r="R78" s="1457"/>
      <c r="S78" s="1457"/>
      <c r="T78" s="1457"/>
      <c r="U78" s="1457"/>
      <c r="V78" s="1457"/>
      <c r="W78" s="1457"/>
      <c r="X78" s="1457"/>
      <c r="Y78" s="1457"/>
      <c r="Z78" s="1457"/>
      <c r="AA78" s="1457"/>
      <c r="AB78" s="1457"/>
      <c r="AC78" s="1457"/>
      <c r="AD78" s="1457"/>
      <c r="AE78" s="1457"/>
      <c r="AF78" s="1457"/>
      <c r="AG78" s="1457"/>
      <c r="AH78" s="1457"/>
      <c r="AI78" s="1457"/>
      <c r="AJ78" s="210"/>
      <c r="AL78" s="211"/>
      <c r="AM78" s="72"/>
      <c r="AN78" s="212"/>
      <c r="AO78" s="212"/>
      <c r="AP78" s="212"/>
      <c r="AQ78" s="212"/>
      <c r="AR78" s="213"/>
      <c r="AT78" s="64"/>
    </row>
    <row r="79" spans="1:51" s="59" customFormat="1" ht="18" customHeight="1" thickBot="1">
      <c r="A79" s="214"/>
      <c r="B79" s="215"/>
      <c r="C79" s="997"/>
      <c r="D79" s="216" t="s">
        <v>45</v>
      </c>
      <c r="E79" s="217"/>
      <c r="F79" s="1458"/>
      <c r="G79" s="1458"/>
      <c r="H79" s="1458"/>
      <c r="I79" s="1458"/>
      <c r="J79" s="1458"/>
      <c r="K79" s="1458"/>
      <c r="L79" s="1458"/>
      <c r="M79" s="1458"/>
      <c r="N79" s="1458"/>
      <c r="O79" s="1458"/>
      <c r="P79" s="1458"/>
      <c r="Q79" s="1458"/>
      <c r="R79" s="1458"/>
      <c r="S79" s="1458"/>
      <c r="T79" s="1458"/>
      <c r="U79" s="1458"/>
      <c r="V79" s="1458"/>
      <c r="W79" s="1458"/>
      <c r="X79" s="1458"/>
      <c r="Y79" s="1458"/>
      <c r="Z79" s="1458"/>
      <c r="AA79" s="1458"/>
      <c r="AB79" s="1458"/>
      <c r="AC79" s="1458"/>
      <c r="AD79" s="1458"/>
      <c r="AE79" s="1458"/>
      <c r="AF79" s="1458"/>
      <c r="AG79" s="1458"/>
      <c r="AH79" s="1458"/>
      <c r="AI79" s="1458"/>
      <c r="AJ79" s="218" t="s">
        <v>176</v>
      </c>
      <c r="AL79" s="211"/>
      <c r="AM79" s="72"/>
      <c r="AN79" s="212"/>
      <c r="AO79" s="212"/>
      <c r="AP79" s="212"/>
      <c r="AQ79" s="212"/>
      <c r="AR79" s="213"/>
      <c r="AT79" s="64"/>
    </row>
    <row r="80" spans="1:51" s="59" customFormat="1" ht="18" customHeight="1" thickBot="1">
      <c r="A80" s="61" t="s">
        <v>272</v>
      </c>
      <c r="B80" s="219" t="s">
        <v>483</v>
      </c>
      <c r="C80" s="220"/>
      <c r="D80" s="220"/>
      <c r="E80" s="220"/>
      <c r="F80" s="220"/>
      <c r="G80" s="220"/>
      <c r="H80" s="219"/>
      <c r="I80" s="219"/>
      <c r="J80" s="219"/>
      <c r="K80" s="219"/>
      <c r="L80" s="221"/>
      <c r="M80" s="84"/>
      <c r="N80" s="222" t="s">
        <v>137</v>
      </c>
      <c r="O80" s="85"/>
      <c r="P80" s="1356"/>
      <c r="Q80" s="1356"/>
      <c r="R80" s="85" t="s">
        <v>11</v>
      </c>
      <c r="S80" s="1356"/>
      <c r="T80" s="1356"/>
      <c r="U80" s="85" t="s">
        <v>12</v>
      </c>
      <c r="V80" s="1278" t="s">
        <v>13</v>
      </c>
      <c r="W80" s="1278"/>
      <c r="X80" s="85" t="s">
        <v>17</v>
      </c>
      <c r="Y80" s="85"/>
      <c r="Z80" s="1356"/>
      <c r="AA80" s="1356"/>
      <c r="AB80" s="85" t="s">
        <v>11</v>
      </c>
      <c r="AC80" s="1356"/>
      <c r="AD80" s="1356"/>
      <c r="AE80" s="85" t="s">
        <v>12</v>
      </c>
      <c r="AF80" s="85" t="s">
        <v>135</v>
      </c>
      <c r="AG80" s="399" t="str">
        <f>IF(P80&gt;=1,(Z80*12+AC80)-(P80*12+S80)+1,"")</f>
        <v/>
      </c>
      <c r="AH80" s="1278" t="s">
        <v>136</v>
      </c>
      <c r="AI80" s="1278"/>
      <c r="AJ80" s="86" t="s">
        <v>48</v>
      </c>
    </row>
    <row r="81" spans="1:47" s="59" customFormat="1" ht="6" customHeight="1">
      <c r="A81" s="223"/>
      <c r="B81" s="224"/>
      <c r="C81" s="224"/>
      <c r="D81" s="224"/>
      <c r="E81" s="224"/>
      <c r="F81" s="224"/>
      <c r="G81" s="224"/>
      <c r="H81" s="224"/>
      <c r="I81" s="224"/>
      <c r="J81" s="224"/>
      <c r="K81" s="224"/>
      <c r="L81" s="224"/>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6" t="s">
        <v>98</v>
      </c>
      <c r="B83" s="1369" t="s">
        <v>458</v>
      </c>
      <c r="C83" s="1369"/>
      <c r="D83" s="1369"/>
      <c r="E83" s="1369"/>
      <c r="F83" s="1369"/>
      <c r="G83" s="1369"/>
      <c r="H83" s="1369"/>
      <c r="I83" s="1369"/>
      <c r="J83" s="1369"/>
      <c r="K83" s="1369"/>
      <c r="L83" s="1369"/>
      <c r="M83" s="1369"/>
      <c r="N83" s="1369"/>
      <c r="O83" s="1369"/>
      <c r="P83" s="1369"/>
      <c r="Q83" s="1369"/>
      <c r="R83" s="1369"/>
      <c r="S83" s="1369"/>
      <c r="T83" s="1369"/>
      <c r="U83" s="1369"/>
      <c r="V83" s="1369"/>
      <c r="W83" s="1369"/>
      <c r="X83" s="1369"/>
      <c r="Y83" s="1369"/>
      <c r="Z83" s="1369"/>
      <c r="AA83" s="1369"/>
      <c r="AB83" s="1369"/>
      <c r="AC83" s="1369"/>
      <c r="AD83" s="1369"/>
      <c r="AE83" s="1369"/>
      <c r="AF83" s="1369"/>
      <c r="AG83" s="1369"/>
      <c r="AH83" s="1369"/>
      <c r="AI83" s="1369"/>
      <c r="AJ83" s="1369"/>
    </row>
    <row r="84" spans="1:47" s="59" customFormat="1" ht="27" customHeight="1">
      <c r="A84" s="226" t="s">
        <v>70</v>
      </c>
      <c r="B84" s="1369" t="s">
        <v>427</v>
      </c>
      <c r="C84" s="1369"/>
      <c r="D84" s="1369"/>
      <c r="E84" s="1369"/>
      <c r="F84" s="1369"/>
      <c r="G84" s="1369"/>
      <c r="H84" s="1369"/>
      <c r="I84" s="1369"/>
      <c r="J84" s="1369"/>
      <c r="K84" s="1369"/>
      <c r="L84" s="1369"/>
      <c r="M84" s="1369"/>
      <c r="N84" s="1369"/>
      <c r="O84" s="1369"/>
      <c r="P84" s="1369"/>
      <c r="Q84" s="1369"/>
      <c r="R84" s="1369"/>
      <c r="S84" s="1369"/>
      <c r="T84" s="1369"/>
      <c r="U84" s="1369"/>
      <c r="V84" s="1369"/>
      <c r="W84" s="1369"/>
      <c r="X84" s="1369"/>
      <c r="Y84" s="1369"/>
      <c r="Z84" s="1369"/>
      <c r="AA84" s="1369"/>
      <c r="AB84" s="1369"/>
      <c r="AC84" s="1369"/>
      <c r="AD84" s="1369"/>
      <c r="AE84" s="1369"/>
      <c r="AF84" s="1369"/>
      <c r="AG84" s="1369"/>
      <c r="AH84" s="1369"/>
      <c r="AI84" s="1369"/>
      <c r="AJ84" s="1369"/>
    </row>
    <row r="85" spans="1:47" s="59" customFormat="1" ht="15" customHeight="1">
      <c r="A85" s="211"/>
      <c r="B85" s="227"/>
      <c r="C85" s="227"/>
      <c r="D85" s="227"/>
      <c r="E85" s="227"/>
      <c r="F85" s="227"/>
      <c r="G85" s="227"/>
      <c r="H85" s="227"/>
      <c r="I85" s="227"/>
      <c r="J85" s="227"/>
      <c r="K85" s="227"/>
      <c r="L85" s="227"/>
      <c r="M85" s="211"/>
      <c r="N85" s="211"/>
      <c r="O85" s="228"/>
      <c r="P85" s="228"/>
      <c r="Q85" s="211"/>
      <c r="R85" s="228"/>
      <c r="S85" s="228"/>
      <c r="T85" s="211"/>
      <c r="U85" s="103"/>
      <c r="V85" s="103"/>
      <c r="W85" s="211"/>
      <c r="X85" s="211"/>
      <c r="Y85" s="228"/>
      <c r="Z85" s="228"/>
      <c r="AA85" s="211"/>
      <c r="AB85" s="228"/>
      <c r="AC85" s="228"/>
      <c r="AD85" s="211"/>
      <c r="AE85" s="211"/>
      <c r="AF85" s="211"/>
      <c r="AG85" s="211"/>
      <c r="AH85" s="211"/>
      <c r="AI85" s="211"/>
      <c r="AJ85" s="1"/>
    </row>
    <row r="86" spans="1:47" s="59" customFormat="1" ht="18" customHeight="1">
      <c r="A86" s="476" t="s">
        <v>428</v>
      </c>
      <c r="B86" s="211"/>
      <c r="C86" s="648"/>
      <c r="D86" s="648"/>
      <c r="E86" s="648"/>
      <c r="F86" s="648"/>
      <c r="G86" s="648"/>
      <c r="H86" s="648"/>
      <c r="I86" s="648"/>
      <c r="J86" s="648"/>
      <c r="K86" s="648"/>
      <c r="L86" s="648"/>
      <c r="M86" s="648"/>
      <c r="N86" s="648"/>
      <c r="O86" s="648"/>
      <c r="P86" s="648"/>
      <c r="Q86" s="648"/>
      <c r="R86" s="648"/>
      <c r="S86" s="648"/>
      <c r="T86" s="648"/>
      <c r="U86" s="648"/>
      <c r="V86" s="648"/>
      <c r="W86" s="648"/>
      <c r="X86" s="648"/>
      <c r="Y86" s="648"/>
      <c r="Z86" s="648"/>
      <c r="AA86" s="648"/>
      <c r="AB86" s="648"/>
      <c r="AC86" s="648"/>
      <c r="AD86" s="648"/>
      <c r="AE86" s="648"/>
      <c r="AF86" s="648"/>
      <c r="AG86" s="648"/>
      <c r="AH86" s="648"/>
      <c r="AI86" s="648"/>
      <c r="AJ86" s="37"/>
    </row>
    <row r="87" spans="1:47" s="541" customFormat="1" ht="22.5" customHeight="1">
      <c r="A87" s="226" t="s">
        <v>70</v>
      </c>
      <c r="B87" s="1277" t="s">
        <v>429</v>
      </c>
      <c r="C87" s="1277"/>
      <c r="D87" s="1277"/>
      <c r="E87" s="1277"/>
      <c r="F87" s="1277"/>
      <c r="G87" s="1277"/>
      <c r="H87" s="1277"/>
      <c r="I87" s="1277"/>
      <c r="J87" s="1277"/>
      <c r="K87" s="1277"/>
      <c r="L87" s="1277"/>
      <c r="M87" s="1277"/>
      <c r="N87" s="1277"/>
      <c r="O87" s="1277"/>
      <c r="P87" s="1277"/>
      <c r="Q87" s="1277"/>
      <c r="R87" s="1277"/>
      <c r="S87" s="1277"/>
      <c r="T87" s="1277"/>
      <c r="U87" s="1277"/>
      <c r="V87" s="1277"/>
      <c r="W87" s="1277"/>
      <c r="X87" s="1277"/>
      <c r="Y87" s="1277"/>
      <c r="Z87" s="1277"/>
      <c r="AA87" s="1277"/>
      <c r="AB87" s="1277"/>
      <c r="AC87" s="1277"/>
      <c r="AD87" s="1277"/>
      <c r="AE87" s="1277"/>
      <c r="AF87" s="1277"/>
      <c r="AG87" s="1277"/>
      <c r="AH87" s="1277"/>
      <c r="AI87" s="1277"/>
      <c r="AJ87" s="542"/>
      <c r="AK87" s="546"/>
      <c r="AT87" s="547"/>
    </row>
    <row r="88" spans="1:47" s="663" customFormat="1" ht="6" customHeight="1">
      <c r="A88" s="712"/>
      <c r="B88" s="713"/>
      <c r="C88" s="714"/>
      <c r="D88" s="714"/>
      <c r="E88" s="714"/>
      <c r="F88" s="714"/>
      <c r="G88" s="714"/>
      <c r="H88" s="714"/>
      <c r="I88" s="714"/>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c r="AH88" s="714"/>
      <c r="AI88" s="714"/>
      <c r="AJ88" s="714"/>
      <c r="AK88" s="693"/>
      <c r="AU88" s="715"/>
    </row>
    <row r="89" spans="1:47" s="663" customFormat="1" ht="17.25" customHeight="1">
      <c r="A89" s="1171" t="s">
        <v>430</v>
      </c>
      <c r="B89" s="1171"/>
      <c r="C89" s="1171"/>
      <c r="D89" s="1171"/>
      <c r="E89" s="1171"/>
      <c r="F89" s="1171"/>
      <c r="G89" s="1171"/>
      <c r="H89" s="1171"/>
      <c r="I89" s="1171"/>
      <c r="J89" s="1171"/>
      <c r="K89" s="1171"/>
      <c r="L89" s="1171"/>
      <c r="M89" s="1171"/>
      <c r="N89" s="1171"/>
      <c r="O89" s="1171"/>
      <c r="P89" s="1171"/>
      <c r="Q89" s="1171"/>
      <c r="R89" s="1171"/>
      <c r="S89" s="1171"/>
      <c r="T89" s="1171"/>
      <c r="U89" s="1171"/>
      <c r="V89" s="1171"/>
      <c r="W89" s="1171"/>
      <c r="X89" s="1171"/>
      <c r="Y89" s="1171"/>
      <c r="Z89" s="1171"/>
      <c r="AA89" s="1171"/>
      <c r="AB89" s="1171" t="s">
        <v>415</v>
      </c>
      <c r="AC89" s="1171"/>
      <c r="AD89" s="1171"/>
      <c r="AE89" s="1171"/>
      <c r="AF89" s="1171"/>
      <c r="AG89" s="1171"/>
      <c r="AH89" s="1171"/>
      <c r="AI89" s="1171"/>
      <c r="AJ89" s="1171"/>
      <c r="AK89" s="1171"/>
      <c r="AL89" s="693"/>
      <c r="AU89" s="715"/>
    </row>
    <row r="90" spans="1:47" s="663" customFormat="1" ht="17.25" customHeight="1">
      <c r="A90" s="1171" t="s">
        <v>421</v>
      </c>
      <c r="B90" s="1171"/>
      <c r="C90" s="1171"/>
      <c r="D90" s="1171"/>
      <c r="E90" s="1171"/>
      <c r="F90" s="1171"/>
      <c r="G90" s="1171"/>
      <c r="H90" s="1171"/>
      <c r="I90" s="1171"/>
      <c r="J90" s="1171"/>
      <c r="K90" s="1171"/>
      <c r="L90" s="1171"/>
      <c r="M90" s="1171"/>
      <c r="N90" s="1171"/>
      <c r="O90" s="1171"/>
      <c r="P90" s="1171"/>
      <c r="Q90" s="1171"/>
      <c r="R90" s="1171"/>
      <c r="S90" s="1171"/>
      <c r="T90" s="1171"/>
      <c r="U90" s="1171"/>
      <c r="V90" s="1171"/>
      <c r="W90" s="1171"/>
      <c r="X90" s="1171"/>
      <c r="Y90" s="1171"/>
      <c r="Z90" s="1171"/>
      <c r="AA90" s="1171"/>
      <c r="AB90" s="1171" t="s">
        <v>484</v>
      </c>
      <c r="AC90" s="1171"/>
      <c r="AD90" s="1171"/>
      <c r="AE90" s="1171"/>
      <c r="AF90" s="1171"/>
      <c r="AG90" s="1171"/>
      <c r="AH90" s="1171"/>
      <c r="AI90" s="1171"/>
      <c r="AJ90" s="1171"/>
      <c r="AK90" s="1171"/>
      <c r="AL90" s="693"/>
      <c r="AU90" s="715"/>
    </row>
    <row r="91" spans="1:47" s="663" customFormat="1" ht="17.25" customHeight="1">
      <c r="A91" s="1171" t="s">
        <v>431</v>
      </c>
      <c r="B91" s="1171"/>
      <c r="C91" s="1171"/>
      <c r="D91" s="1171"/>
      <c r="E91" s="1171"/>
      <c r="F91" s="1171"/>
      <c r="G91" s="1171"/>
      <c r="H91" s="1171"/>
      <c r="I91" s="1171"/>
      <c r="J91" s="1171"/>
      <c r="K91" s="1171"/>
      <c r="L91" s="1171"/>
      <c r="M91" s="1171"/>
      <c r="N91" s="1171"/>
      <c r="O91" s="1171"/>
      <c r="P91" s="1171"/>
      <c r="Q91" s="1171"/>
      <c r="R91" s="1171"/>
      <c r="S91" s="1171"/>
      <c r="T91" s="1171"/>
      <c r="U91" s="1171"/>
      <c r="V91" s="1171"/>
      <c r="W91" s="1171"/>
      <c r="X91" s="1171"/>
      <c r="Y91" s="1171"/>
      <c r="Z91" s="1171"/>
      <c r="AA91" s="1171"/>
      <c r="AB91" s="1171" t="s">
        <v>432</v>
      </c>
      <c r="AC91" s="1171"/>
      <c r="AD91" s="1171"/>
      <c r="AE91" s="1171"/>
      <c r="AF91" s="1171"/>
      <c r="AG91" s="1171"/>
      <c r="AH91" s="1171"/>
      <c r="AI91" s="1171"/>
      <c r="AJ91" s="1171"/>
      <c r="AK91" s="1171"/>
      <c r="AL91" s="693"/>
      <c r="AU91" s="715"/>
    </row>
    <row r="92" spans="1:47" s="541" customFormat="1" ht="19.5" customHeight="1" thickBot="1">
      <c r="A92" s="1174" t="s">
        <v>433</v>
      </c>
      <c r="B92" s="1175"/>
      <c r="C92" s="1175"/>
      <c r="D92" s="1175"/>
      <c r="E92" s="1175"/>
      <c r="F92" s="1175"/>
      <c r="G92" s="1175"/>
      <c r="H92" s="1175"/>
      <c r="I92" s="1175"/>
      <c r="J92" s="1175"/>
      <c r="K92" s="1175"/>
      <c r="L92" s="1175"/>
      <c r="M92" s="1175"/>
      <c r="N92" s="1175"/>
      <c r="O92" s="1175"/>
      <c r="P92" s="1175"/>
      <c r="Q92" s="1175"/>
      <c r="R92" s="1175"/>
      <c r="S92" s="1175"/>
      <c r="T92" s="1175"/>
      <c r="U92" s="1175"/>
      <c r="V92" s="1175"/>
      <c r="W92" s="1175"/>
      <c r="X92" s="1175"/>
      <c r="Y92" s="1176"/>
      <c r="Z92" s="548"/>
      <c r="AA92" s="548"/>
      <c r="AB92" s="549"/>
      <c r="AC92" s="550"/>
      <c r="AD92" s="550"/>
      <c r="AE92" s="551"/>
      <c r="AF92" s="552"/>
      <c r="AG92" s="553"/>
      <c r="AH92" s="553"/>
      <c r="AI92" s="552"/>
      <c r="AJ92" s="554"/>
      <c r="AK92" s="545"/>
      <c r="AT92" s="547"/>
    </row>
    <row r="93" spans="1:47" s="541" customFormat="1" ht="18.75" customHeight="1" thickBot="1">
      <c r="A93" s="555"/>
      <c r="B93" s="1180" t="s">
        <v>485</v>
      </c>
      <c r="C93" s="1181"/>
      <c r="D93" s="1181"/>
      <c r="E93" s="1181"/>
      <c r="F93" s="1184"/>
      <c r="G93" s="1184"/>
      <c r="H93" s="1184"/>
      <c r="I93" s="1184"/>
      <c r="J93" s="1184"/>
      <c r="K93" s="1184"/>
      <c r="L93" s="1185"/>
      <c r="M93" s="1186">
        <f>SUM('別紙様式2-4 個表_ベースアップ'!AH12:AH111)</f>
        <v>0</v>
      </c>
      <c r="N93" s="1187"/>
      <c r="O93" s="1187"/>
      <c r="P93" s="1187"/>
      <c r="Q93" s="1187"/>
      <c r="R93" s="1187"/>
      <c r="S93" s="1188"/>
      <c r="T93" s="556" t="s">
        <v>2</v>
      </c>
      <c r="U93" s="557"/>
      <c r="V93" s="558"/>
      <c r="W93" s="558"/>
      <c r="X93" s="559"/>
      <c r="Y93" s="560"/>
      <c r="Z93" s="1189" t="s">
        <v>173</v>
      </c>
      <c r="AA93" s="1191" t="str">
        <f>IF(V94=0,"",IF(V94&gt;=200/3,"○","×"))</f>
        <v/>
      </c>
      <c r="AB93" s="1210" t="s">
        <v>347</v>
      </c>
      <c r="AC93" s="550"/>
      <c r="AD93" s="550"/>
      <c r="AE93" s="550"/>
      <c r="AF93" s="550"/>
      <c r="AG93" s="550"/>
      <c r="AH93" s="550"/>
      <c r="AI93" s="545"/>
      <c r="AN93" s="1179"/>
      <c r="AO93" s="1179"/>
      <c r="AP93" s="1179"/>
      <c r="AQ93" s="1179"/>
      <c r="AR93" s="1179"/>
      <c r="AS93" s="1179"/>
      <c r="AT93" s="1179"/>
      <c r="AU93" s="1179"/>
    </row>
    <row r="94" spans="1:47" s="541" customFormat="1" ht="18.75" customHeight="1" thickBot="1">
      <c r="A94" s="555"/>
      <c r="B94" s="1182"/>
      <c r="C94" s="1183"/>
      <c r="D94" s="1183"/>
      <c r="E94" s="1183"/>
      <c r="F94" s="1194" t="s">
        <v>486</v>
      </c>
      <c r="G94" s="1195"/>
      <c r="H94" s="1195"/>
      <c r="I94" s="1195"/>
      <c r="J94" s="1195"/>
      <c r="K94" s="1195"/>
      <c r="L94" s="1195"/>
      <c r="M94" s="1213">
        <f>SUM('別紙様式2-4 個表_ベースアップ'!AI12:AI111)</f>
        <v>0</v>
      </c>
      <c r="N94" s="1214"/>
      <c r="O94" s="1214"/>
      <c r="P94" s="1214"/>
      <c r="Q94" s="1214"/>
      <c r="R94" s="1214"/>
      <c r="S94" s="1215"/>
      <c r="T94" s="561" t="s">
        <v>2</v>
      </c>
      <c r="U94" s="562" t="s">
        <v>27</v>
      </c>
      <c r="V94" s="1201">
        <f>IFERROR($M$94/$M$93*100,0)</f>
        <v>0</v>
      </c>
      <c r="W94" s="1202"/>
      <c r="X94" s="550" t="s">
        <v>28</v>
      </c>
      <c r="Y94" s="563" t="s">
        <v>348</v>
      </c>
      <c r="Z94" s="1189"/>
      <c r="AA94" s="1192"/>
      <c r="AB94" s="1211"/>
      <c r="AC94" s="550"/>
      <c r="AD94" s="550"/>
      <c r="AE94" s="550"/>
      <c r="AF94" s="550"/>
      <c r="AG94" s="550"/>
      <c r="AH94" s="550"/>
      <c r="AI94" s="545"/>
      <c r="AN94" s="1179"/>
      <c r="AO94" s="1179"/>
      <c r="AP94" s="1179"/>
      <c r="AQ94" s="1179"/>
      <c r="AR94" s="1179"/>
      <c r="AS94" s="1179"/>
      <c r="AT94" s="1179"/>
      <c r="AU94" s="1179"/>
    </row>
    <row r="95" spans="1:47" s="541" customFormat="1" ht="18.75" customHeight="1" thickBot="1">
      <c r="A95" s="555"/>
      <c r="B95" s="1182"/>
      <c r="C95" s="1183"/>
      <c r="D95" s="1183"/>
      <c r="E95" s="1183"/>
      <c r="F95" s="1196"/>
      <c r="G95" s="1197"/>
      <c r="H95" s="1197"/>
      <c r="I95" s="1197"/>
      <c r="J95" s="1197"/>
      <c r="K95" s="1197"/>
      <c r="L95" s="1197"/>
      <c r="M95" s="1203" t="s">
        <v>349</v>
      </c>
      <c r="N95" s="1204"/>
      <c r="O95" s="1205"/>
      <c r="P95" s="1216" t="e">
        <f>M94/AF99</f>
        <v>#VALUE!</v>
      </c>
      <c r="Q95" s="1217"/>
      <c r="R95" s="1217"/>
      <c r="S95" s="1218"/>
      <c r="T95" s="564" t="s">
        <v>350</v>
      </c>
      <c r="U95" s="562"/>
      <c r="V95" s="1177"/>
      <c r="W95" s="1177"/>
      <c r="X95" s="550"/>
      <c r="Y95" s="563"/>
      <c r="Z95" s="1189"/>
      <c r="AA95" s="1209"/>
      <c r="AB95" s="1211"/>
      <c r="AC95" s="550"/>
      <c r="AD95" s="550"/>
      <c r="AE95" s="550"/>
      <c r="AF95" s="550"/>
      <c r="AG95" s="550"/>
      <c r="AH95" s="550"/>
      <c r="AI95" s="550"/>
      <c r="AJ95" s="550"/>
      <c r="AT95" s="547"/>
    </row>
    <row r="96" spans="1:47" s="541" customFormat="1" ht="18.75" customHeight="1" thickBot="1">
      <c r="A96" s="555"/>
      <c r="B96" s="1180" t="s">
        <v>487</v>
      </c>
      <c r="C96" s="1181"/>
      <c r="D96" s="1181"/>
      <c r="E96" s="1181"/>
      <c r="F96" s="1184"/>
      <c r="G96" s="1184"/>
      <c r="H96" s="1184"/>
      <c r="I96" s="1184"/>
      <c r="J96" s="1184"/>
      <c r="K96" s="1184"/>
      <c r="L96" s="1185"/>
      <c r="M96" s="1186">
        <f>SUM('別紙様式2-4 個表_ベースアップ'!AJ12:AJ111)</f>
        <v>0</v>
      </c>
      <c r="N96" s="1187"/>
      <c r="O96" s="1187"/>
      <c r="P96" s="1187"/>
      <c r="Q96" s="1187"/>
      <c r="R96" s="1187"/>
      <c r="S96" s="1188"/>
      <c r="T96" s="556" t="s">
        <v>2</v>
      </c>
      <c r="U96" s="557"/>
      <c r="V96" s="558"/>
      <c r="W96" s="558"/>
      <c r="X96" s="559"/>
      <c r="Y96" s="560"/>
      <c r="Z96" s="1189" t="s">
        <v>173</v>
      </c>
      <c r="AA96" s="1191" t="str">
        <f>IF(V97=0,"",IF(V97&gt;=200/3,"○","×"))</f>
        <v/>
      </c>
      <c r="AB96" s="1211"/>
      <c r="AC96" s="550"/>
      <c r="AD96" s="550"/>
      <c r="AE96" s="550"/>
      <c r="AF96" s="550"/>
      <c r="AG96" s="550"/>
      <c r="AH96" s="550"/>
      <c r="AI96" s="550"/>
      <c r="AJ96" s="550"/>
      <c r="AT96" s="547"/>
    </row>
    <row r="97" spans="1:46" s="541" customFormat="1" ht="18.75" customHeight="1" thickBot="1">
      <c r="A97" s="555"/>
      <c r="B97" s="1182"/>
      <c r="C97" s="1183"/>
      <c r="D97" s="1183"/>
      <c r="E97" s="1183"/>
      <c r="F97" s="1194" t="s">
        <v>488</v>
      </c>
      <c r="G97" s="1195"/>
      <c r="H97" s="1195"/>
      <c r="I97" s="1195"/>
      <c r="J97" s="1195"/>
      <c r="K97" s="1195"/>
      <c r="L97" s="1195"/>
      <c r="M97" s="1198">
        <f>SUM('別紙様式2-4 個表_ベースアップ'!AK12:AK111)</f>
        <v>0</v>
      </c>
      <c r="N97" s="1199"/>
      <c r="O97" s="1199"/>
      <c r="P97" s="1199"/>
      <c r="Q97" s="1199"/>
      <c r="R97" s="1199"/>
      <c r="S97" s="1200"/>
      <c r="T97" s="561" t="s">
        <v>2</v>
      </c>
      <c r="U97" s="562" t="s">
        <v>27</v>
      </c>
      <c r="V97" s="1201">
        <f>IFERROR($M$97/$M$96*100,0)</f>
        <v>0</v>
      </c>
      <c r="W97" s="1202"/>
      <c r="X97" s="550" t="s">
        <v>28</v>
      </c>
      <c r="Y97" s="563" t="s">
        <v>348</v>
      </c>
      <c r="Z97" s="1189"/>
      <c r="AA97" s="1192"/>
      <c r="AB97" s="1211"/>
      <c r="AC97" s="550"/>
      <c r="AD97" s="550"/>
      <c r="AE97" s="550"/>
      <c r="AF97" s="550"/>
      <c r="AG97" s="550"/>
      <c r="AH97" s="550"/>
      <c r="AI97" s="550"/>
      <c r="AJ97" s="550"/>
      <c r="AK97" s="565"/>
      <c r="AL97" s="565"/>
      <c r="AM97" s="565"/>
      <c r="AN97" s="565"/>
      <c r="AO97" s="565"/>
      <c r="AP97" s="565"/>
      <c r="AQ97" s="565"/>
      <c r="AR97" s="565"/>
      <c r="AT97" s="547"/>
    </row>
    <row r="98" spans="1:46" s="541" customFormat="1" ht="18.75" customHeight="1" thickBot="1">
      <c r="A98" s="555"/>
      <c r="B98" s="1182"/>
      <c r="C98" s="1183"/>
      <c r="D98" s="1183"/>
      <c r="E98" s="1183"/>
      <c r="F98" s="1196"/>
      <c r="G98" s="1197"/>
      <c r="H98" s="1197"/>
      <c r="I98" s="1197"/>
      <c r="J98" s="1197"/>
      <c r="K98" s="1197"/>
      <c r="L98" s="1197"/>
      <c r="M98" s="1203" t="s">
        <v>349</v>
      </c>
      <c r="N98" s="1204"/>
      <c r="O98" s="1205"/>
      <c r="P98" s="1206" t="e">
        <f>M97/AF99</f>
        <v>#VALUE!</v>
      </c>
      <c r="Q98" s="1207"/>
      <c r="R98" s="1207"/>
      <c r="S98" s="1208"/>
      <c r="T98" s="564" t="s">
        <v>350</v>
      </c>
      <c r="U98" s="562"/>
      <c r="V98" s="1177"/>
      <c r="W98" s="1177"/>
      <c r="X98" s="550"/>
      <c r="Y98" s="563"/>
      <c r="Z98" s="1190"/>
      <c r="AA98" s="1193"/>
      <c r="AB98" s="1212"/>
      <c r="AC98" s="549"/>
      <c r="AD98" s="549"/>
      <c r="AE98" s="550"/>
      <c r="AF98" s="550"/>
      <c r="AG98" s="549"/>
      <c r="AH98" s="550"/>
      <c r="AI98" s="545"/>
      <c r="AR98" s="547"/>
    </row>
    <row r="99" spans="1:46" s="543" customFormat="1" ht="18.75" customHeight="1" thickBot="1">
      <c r="A99" s="544" t="s">
        <v>21</v>
      </c>
      <c r="B99" s="716" t="s">
        <v>434</v>
      </c>
      <c r="C99" s="716"/>
      <c r="D99" s="716"/>
      <c r="E99" s="716"/>
      <c r="F99" s="716"/>
      <c r="G99" s="716"/>
      <c r="H99" s="716"/>
      <c r="I99" s="716"/>
      <c r="J99" s="716"/>
      <c r="K99" s="716"/>
      <c r="L99" s="717"/>
      <c r="M99" s="718" t="s">
        <v>17</v>
      </c>
      <c r="N99" s="709"/>
      <c r="O99" s="1172"/>
      <c r="P99" s="1172"/>
      <c r="Q99" s="709" t="s">
        <v>11</v>
      </c>
      <c r="R99" s="1172"/>
      <c r="S99" s="1172"/>
      <c r="T99" s="709" t="s">
        <v>12</v>
      </c>
      <c r="U99" s="1173" t="s">
        <v>13</v>
      </c>
      <c r="V99" s="1173"/>
      <c r="W99" s="709" t="s">
        <v>17</v>
      </c>
      <c r="X99" s="709"/>
      <c r="Y99" s="1172"/>
      <c r="Z99" s="1172"/>
      <c r="AA99" s="709" t="s">
        <v>11</v>
      </c>
      <c r="AB99" s="1172"/>
      <c r="AC99" s="1172"/>
      <c r="AD99" s="709" t="s">
        <v>12</v>
      </c>
      <c r="AE99" s="709" t="s">
        <v>135</v>
      </c>
      <c r="AF99" s="709" t="str">
        <f>IF(O99&gt;=1,(Y99*12+AB99)-(O99*12+R99)+1,"")</f>
        <v/>
      </c>
      <c r="AG99" s="1173" t="s">
        <v>136</v>
      </c>
      <c r="AH99" s="1173"/>
      <c r="AI99" s="710" t="s">
        <v>48</v>
      </c>
      <c r="AJ99" s="545"/>
    </row>
    <row r="100" spans="1:46" s="541" customFormat="1" ht="3" customHeight="1">
      <c r="A100" s="566"/>
      <c r="B100" s="567"/>
      <c r="C100" s="567"/>
      <c r="D100" s="567"/>
      <c r="E100" s="567"/>
      <c r="F100" s="567"/>
      <c r="G100" s="567"/>
      <c r="H100" s="567"/>
      <c r="I100" s="567"/>
      <c r="J100" s="567"/>
      <c r="K100" s="567"/>
      <c r="L100" s="567"/>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9"/>
      <c r="AK100" s="546"/>
      <c r="AT100" s="547"/>
    </row>
    <row r="101" spans="1:46" s="541" customFormat="1" ht="13.5" customHeight="1">
      <c r="A101" s="570"/>
      <c r="B101" s="571" t="s">
        <v>351</v>
      </c>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2"/>
      <c r="AK101" s="546"/>
      <c r="AT101" s="547"/>
    </row>
    <row r="102" spans="1:46" s="541" customFormat="1">
      <c r="A102" s="573" t="s">
        <v>70</v>
      </c>
      <c r="B102" s="1178" t="s">
        <v>489</v>
      </c>
      <c r="C102" s="1178"/>
      <c r="D102" s="1178"/>
      <c r="E102" s="1178"/>
      <c r="F102" s="1178"/>
      <c r="G102" s="1178"/>
      <c r="H102" s="1178"/>
      <c r="I102" s="1178"/>
      <c r="J102" s="1178"/>
      <c r="K102" s="1178"/>
      <c r="L102" s="1178"/>
      <c r="M102" s="1178"/>
      <c r="N102" s="1178"/>
      <c r="O102" s="1178"/>
      <c r="P102" s="1178"/>
      <c r="Q102" s="1178"/>
      <c r="R102" s="1178"/>
      <c r="S102" s="1178"/>
      <c r="T102" s="1178"/>
      <c r="U102" s="1178"/>
      <c r="V102" s="1178"/>
      <c r="W102" s="1178"/>
      <c r="X102" s="1178"/>
      <c r="Y102" s="1178"/>
      <c r="Z102" s="1178"/>
      <c r="AA102" s="1178"/>
      <c r="AB102" s="1178"/>
      <c r="AC102" s="1178"/>
      <c r="AD102" s="1178"/>
      <c r="AE102" s="1178"/>
      <c r="AF102" s="1178"/>
      <c r="AG102" s="1178"/>
      <c r="AH102" s="1178"/>
      <c r="AI102" s="1178"/>
      <c r="AJ102" s="1178"/>
      <c r="AK102" s="546"/>
    </row>
    <row r="103" spans="1:46" s="59" customFormat="1" ht="15" customHeight="1">
      <c r="A103" s="211"/>
      <c r="B103" s="227"/>
      <c r="C103" s="227"/>
      <c r="D103" s="227"/>
      <c r="E103" s="227"/>
      <c r="F103" s="227"/>
      <c r="G103" s="227"/>
      <c r="H103" s="227"/>
      <c r="I103" s="227"/>
      <c r="J103" s="227"/>
      <c r="K103" s="227"/>
      <c r="L103" s="227"/>
      <c r="M103" s="211"/>
      <c r="N103" s="211"/>
      <c r="O103" s="228"/>
      <c r="P103" s="228"/>
      <c r="Q103" s="211"/>
      <c r="R103" s="228"/>
      <c r="S103" s="228"/>
      <c r="T103" s="211"/>
      <c r="U103" s="535"/>
      <c r="V103" s="535"/>
      <c r="W103" s="211"/>
      <c r="X103" s="211"/>
      <c r="Y103" s="228"/>
      <c r="Z103" s="228"/>
      <c r="AA103" s="211"/>
      <c r="AB103" s="228"/>
      <c r="AC103" s="228"/>
      <c r="AD103" s="211"/>
      <c r="AE103" s="211"/>
      <c r="AF103" s="211"/>
      <c r="AG103" s="211"/>
      <c r="AH103" s="211"/>
      <c r="AI103" s="211"/>
      <c r="AJ103" s="1"/>
    </row>
    <row r="104" spans="1:46" s="59" customFormat="1" ht="18" customHeight="1">
      <c r="A104" s="476" t="s">
        <v>435</v>
      </c>
      <c r="B104" s="211"/>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37"/>
    </row>
    <row r="105" spans="1:46" s="59" customFormat="1" ht="18" customHeight="1">
      <c r="A105" s="267" t="s">
        <v>436</v>
      </c>
      <c r="B105" s="182"/>
      <c r="C105" s="648"/>
      <c r="D105" s="648"/>
      <c r="E105" s="229"/>
      <c r="F105" s="648"/>
      <c r="G105" s="648"/>
      <c r="H105" s="648"/>
      <c r="I105" s="229"/>
      <c r="J105" s="648"/>
      <c r="K105" s="648"/>
      <c r="L105" s="648"/>
      <c r="M105" s="648"/>
      <c r="N105" s="648"/>
      <c r="O105" s="229"/>
      <c r="P105" s="648"/>
    </row>
    <row r="106" spans="1:46" s="59" customFormat="1" ht="26.25" customHeight="1">
      <c r="A106" s="1357" t="s">
        <v>32</v>
      </c>
      <c r="B106" s="1358"/>
      <c r="C106" s="1358"/>
      <c r="D106" s="1387"/>
      <c r="E106" s="233"/>
      <c r="F106" s="723" t="s">
        <v>30</v>
      </c>
      <c r="G106" s="236"/>
      <c r="H106" s="236"/>
      <c r="I106" s="235"/>
      <c r="J106" s="723" t="s">
        <v>71</v>
      </c>
      <c r="K106" s="236"/>
      <c r="L106" s="236"/>
      <c r="M106" s="236"/>
      <c r="N106" s="236"/>
      <c r="O106" s="235"/>
      <c r="P106" s="723" t="s">
        <v>72</v>
      </c>
      <c r="Q106" s="236"/>
      <c r="R106" s="236"/>
      <c r="S106" s="236"/>
      <c r="T106" s="236"/>
      <c r="U106" s="236"/>
      <c r="V106" s="235"/>
      <c r="W106" s="723" t="s">
        <v>31</v>
      </c>
      <c r="X106" s="236"/>
      <c r="Y106" s="236"/>
      <c r="Z106" s="235"/>
      <c r="AA106" s="723" t="s">
        <v>26</v>
      </c>
      <c r="AB106" s="236"/>
      <c r="AC106" s="236"/>
      <c r="AD106" s="236"/>
      <c r="AE106" s="236"/>
      <c r="AF106" s="236"/>
      <c r="AG106" s="236"/>
      <c r="AH106" s="236"/>
      <c r="AI106" s="236"/>
      <c r="AJ106" s="237"/>
      <c r="AK106" s="1"/>
    </row>
    <row r="107" spans="1:46" s="59" customFormat="1" ht="18" customHeight="1">
      <c r="A107" s="1374" t="s">
        <v>29</v>
      </c>
      <c r="B107" s="1375"/>
      <c r="C107" s="1375"/>
      <c r="D107" s="1375"/>
      <c r="E107" s="238" t="s">
        <v>213</v>
      </c>
      <c r="F107" s="239"/>
      <c r="G107" s="240"/>
      <c r="H107" s="240"/>
      <c r="I107" s="97"/>
      <c r="J107" s="240"/>
      <c r="K107" s="240"/>
      <c r="L107" s="240"/>
      <c r="M107" s="240"/>
      <c r="N107" s="240"/>
      <c r="O107" s="241"/>
      <c r="P107" s="240"/>
      <c r="Q107" s="240"/>
      <c r="R107" s="240"/>
      <c r="S107" s="240"/>
      <c r="T107" s="240"/>
      <c r="U107" s="240"/>
      <c r="V107" s="241"/>
      <c r="W107" s="240"/>
      <c r="X107" s="240"/>
      <c r="Y107" s="97"/>
      <c r="Z107" s="97"/>
      <c r="AA107" s="240"/>
      <c r="AB107" s="240"/>
      <c r="AC107" s="240"/>
      <c r="AD107" s="240"/>
      <c r="AE107" s="240"/>
      <c r="AF107" s="240"/>
      <c r="AG107" s="240"/>
      <c r="AH107" s="240"/>
      <c r="AI107" s="240"/>
      <c r="AJ107" s="242"/>
      <c r="AK107" s="1"/>
    </row>
    <row r="108" spans="1:46" s="59" customFormat="1" ht="18" customHeight="1">
      <c r="A108" s="1376"/>
      <c r="B108" s="1367"/>
      <c r="C108" s="1367"/>
      <c r="D108" s="1367"/>
      <c r="E108" s="243"/>
      <c r="F108" s="241" t="s">
        <v>33</v>
      </c>
      <c r="G108" s="97"/>
      <c r="H108" s="97"/>
      <c r="I108" s="97"/>
      <c r="J108" s="97"/>
      <c r="K108" s="1010"/>
      <c r="L108" s="241" t="s">
        <v>140</v>
      </c>
      <c r="M108" s="97"/>
      <c r="N108" s="97"/>
      <c r="O108" s="241"/>
      <c r="P108" s="241"/>
      <c r="Q108" s="244"/>
      <c r="R108" s="1010"/>
      <c r="S108" s="241" t="s">
        <v>26</v>
      </c>
      <c r="T108" s="241"/>
      <c r="U108" s="241" t="s">
        <v>27</v>
      </c>
      <c r="V108" s="1279"/>
      <c r="W108" s="1279"/>
      <c r="X108" s="1279"/>
      <c r="Y108" s="1279"/>
      <c r="Z108" s="1279"/>
      <c r="AA108" s="1279"/>
      <c r="AB108" s="1279"/>
      <c r="AC108" s="1279"/>
      <c r="AD108" s="1279"/>
      <c r="AE108" s="1279"/>
      <c r="AF108" s="1279"/>
      <c r="AG108" s="1279"/>
      <c r="AH108" s="1279"/>
      <c r="AI108" s="1279"/>
      <c r="AJ108" s="245" t="s">
        <v>28</v>
      </c>
      <c r="AK108" s="1"/>
    </row>
    <row r="109" spans="1:46" s="59" customFormat="1" ht="18" customHeight="1" thickBot="1">
      <c r="A109" s="1376"/>
      <c r="B109" s="1367"/>
      <c r="C109" s="1367"/>
      <c r="D109" s="1367"/>
      <c r="E109" s="246" t="s">
        <v>441</v>
      </c>
      <c r="F109" s="244"/>
      <c r="G109" s="97"/>
      <c r="H109" s="97"/>
      <c r="I109" s="97"/>
      <c r="J109" s="97"/>
      <c r="K109" s="211"/>
      <c r="L109" s="97"/>
      <c r="O109" s="241"/>
      <c r="P109" s="244"/>
      <c r="Q109" s="244"/>
      <c r="R109" s="244"/>
      <c r="S109" s="247"/>
      <c r="T109" s="247"/>
      <c r="U109" s="247"/>
      <c r="V109" s="247"/>
      <c r="W109" s="247"/>
      <c r="X109" s="247"/>
      <c r="Y109" s="247"/>
      <c r="Z109" s="247"/>
      <c r="AA109" s="247"/>
      <c r="AB109" s="247"/>
      <c r="AC109" s="247"/>
      <c r="AD109" s="247"/>
      <c r="AE109" s="247"/>
      <c r="AF109" s="247"/>
      <c r="AG109" s="247"/>
      <c r="AH109" s="247"/>
      <c r="AI109" s="247"/>
      <c r="AJ109" s="248"/>
      <c r="AK109" s="1"/>
    </row>
    <row r="110" spans="1:46" s="59" customFormat="1" ht="75" customHeight="1" thickBot="1">
      <c r="A110" s="1376"/>
      <c r="B110" s="1367"/>
      <c r="C110" s="1367"/>
      <c r="D110" s="1367"/>
      <c r="E110" s="1388"/>
      <c r="F110" s="1389"/>
      <c r="G110" s="1389"/>
      <c r="H110" s="1389"/>
      <c r="I110" s="1389"/>
      <c r="J110" s="1389"/>
      <c r="K110" s="1389"/>
      <c r="L110" s="1389"/>
      <c r="M110" s="1389"/>
      <c r="N110" s="1389"/>
      <c r="O110" s="1389"/>
      <c r="P110" s="1389"/>
      <c r="Q110" s="1389"/>
      <c r="R110" s="1389"/>
      <c r="S110" s="1389"/>
      <c r="T110" s="1389"/>
      <c r="U110" s="1389"/>
      <c r="V110" s="1389"/>
      <c r="W110" s="1389"/>
      <c r="X110" s="1389"/>
      <c r="Y110" s="1389"/>
      <c r="Z110" s="1389"/>
      <c r="AA110" s="1389"/>
      <c r="AB110" s="1389"/>
      <c r="AC110" s="1389"/>
      <c r="AD110" s="1389"/>
      <c r="AE110" s="1389"/>
      <c r="AF110" s="1389"/>
      <c r="AG110" s="1389"/>
      <c r="AH110" s="1389"/>
      <c r="AI110" s="1389"/>
      <c r="AJ110" s="1390"/>
      <c r="AK110" s="1"/>
    </row>
    <row r="111" spans="1:46" s="59" customFormat="1" ht="12.75" thickBot="1">
      <c r="A111" s="1376"/>
      <c r="B111" s="1367"/>
      <c r="C111" s="1367"/>
      <c r="D111" s="1367"/>
      <c r="E111" s="249"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0"/>
      <c r="AK111" s="1"/>
    </row>
    <row r="112" spans="1:46" s="59" customFormat="1" ht="18" customHeight="1" thickBot="1">
      <c r="A112" s="1377"/>
      <c r="B112" s="1378"/>
      <c r="C112" s="1378"/>
      <c r="D112" s="1378"/>
      <c r="E112" s="251" t="s">
        <v>142</v>
      </c>
      <c r="F112" s="100"/>
      <c r="G112" s="100"/>
      <c r="H112" s="100"/>
      <c r="I112" s="100"/>
      <c r="J112" s="100"/>
      <c r="K112" s="100"/>
      <c r="L112" s="1360" t="s">
        <v>143</v>
      </c>
      <c r="M112" s="1361"/>
      <c r="N112" s="1361"/>
      <c r="O112" s="1403"/>
      <c r="P112" s="1403"/>
      <c r="Q112" s="252" t="s">
        <v>5</v>
      </c>
      <c r="R112" s="1403"/>
      <c r="S112" s="1403"/>
      <c r="T112" s="252" t="s">
        <v>34</v>
      </c>
      <c r="U112" s="253" t="s">
        <v>27</v>
      </c>
      <c r="V112" s="276"/>
      <c r="W112" s="254" t="s">
        <v>35</v>
      </c>
      <c r="X112" s="253"/>
      <c r="Y112" s="253"/>
      <c r="Z112" s="276"/>
      <c r="AA112" s="254" t="s">
        <v>36</v>
      </c>
      <c r="AB112" s="253"/>
      <c r="AC112" s="253" t="s">
        <v>28</v>
      </c>
      <c r="AD112" s="253"/>
      <c r="AE112" s="253"/>
      <c r="AF112" s="253"/>
      <c r="AG112" s="253"/>
      <c r="AH112" s="253"/>
      <c r="AI112" s="253"/>
      <c r="AJ112" s="255"/>
      <c r="AK112" s="1"/>
    </row>
    <row r="113" spans="1:37" s="722" customFormat="1" ht="15" customHeight="1">
      <c r="A113" s="1137" t="s">
        <v>437</v>
      </c>
      <c r="B113" s="1138"/>
      <c r="C113" s="1138"/>
      <c r="D113" s="1138"/>
      <c r="E113" s="1138"/>
      <c r="F113" s="1138"/>
      <c r="G113" s="1138"/>
      <c r="H113" s="1138"/>
      <c r="I113" s="1138"/>
      <c r="J113" s="1138"/>
      <c r="K113" s="1138"/>
      <c r="L113" s="1138"/>
      <c r="M113" s="1138"/>
      <c r="N113" s="1138"/>
      <c r="O113" s="1138"/>
      <c r="P113" s="1138"/>
      <c r="Q113" s="1138"/>
      <c r="R113" s="1138"/>
      <c r="S113" s="1138"/>
      <c r="T113" s="1138"/>
      <c r="U113" s="1138"/>
      <c r="V113" s="1138"/>
      <c r="W113" s="1138"/>
      <c r="X113" s="1138"/>
      <c r="Y113" s="1138"/>
      <c r="Z113" s="1138"/>
      <c r="AA113" s="1138"/>
      <c r="AB113" s="1138"/>
      <c r="AC113" s="1138"/>
      <c r="AD113" s="1138"/>
      <c r="AE113" s="1138"/>
      <c r="AF113" s="1139"/>
      <c r="AG113" s="1009"/>
      <c r="AH113" s="720" t="s">
        <v>97</v>
      </c>
      <c r="AI113" s="719"/>
      <c r="AJ113" s="721"/>
    </row>
    <row r="114" spans="1:37" s="59" customFormat="1" ht="12" customHeight="1">
      <c r="A114" s="256"/>
      <c r="B114" s="256"/>
      <c r="C114" s="256"/>
      <c r="D114" s="256"/>
      <c r="E114" s="257"/>
      <c r="F114" s="228"/>
      <c r="G114" s="228"/>
      <c r="H114" s="228"/>
      <c r="I114" s="228"/>
      <c r="J114" s="228"/>
      <c r="K114" s="228"/>
      <c r="L114" s="241"/>
      <c r="M114" s="241"/>
      <c r="N114" s="228"/>
      <c r="O114" s="258"/>
      <c r="P114" s="258"/>
      <c r="Q114" s="258"/>
      <c r="R114" s="258"/>
      <c r="S114" s="258"/>
      <c r="T114" s="258"/>
      <c r="U114" s="228"/>
      <c r="V114" s="228"/>
      <c r="W114" s="259"/>
      <c r="X114" s="228"/>
      <c r="Y114" s="228"/>
      <c r="Z114" s="228"/>
      <c r="AA114" s="258"/>
      <c r="AB114" s="228"/>
      <c r="AC114" s="228"/>
      <c r="AD114" s="228"/>
      <c r="AE114" s="228"/>
      <c r="AF114" s="228"/>
      <c r="AG114" s="228"/>
      <c r="AH114" s="228"/>
      <c r="AI114" s="228"/>
      <c r="AJ114" s="260"/>
    </row>
    <row r="115" spans="1:37" s="59" customFormat="1" ht="18" customHeight="1" thickBot="1">
      <c r="A115" s="261" t="s">
        <v>439</v>
      </c>
      <c r="B115" s="97"/>
      <c r="C115" s="97"/>
      <c r="D115" s="97"/>
      <c r="E115" s="228"/>
      <c r="F115" s="228"/>
      <c r="G115" s="228"/>
      <c r="H115" s="228"/>
      <c r="I115" s="228"/>
      <c r="J115" s="228"/>
      <c r="K115" s="228"/>
      <c r="L115" s="228"/>
      <c r="M115" s="228"/>
      <c r="N115" s="228"/>
      <c r="O115" s="228"/>
      <c r="P115" s="228"/>
    </row>
    <row r="116" spans="1:37" s="59" customFormat="1" ht="75" customHeight="1" thickBot="1">
      <c r="A116" s="1357" t="s">
        <v>258</v>
      </c>
      <c r="B116" s="1358"/>
      <c r="C116" s="1358"/>
      <c r="D116" s="1359"/>
      <c r="E116" s="1411"/>
      <c r="F116" s="1412"/>
      <c r="G116" s="1412"/>
      <c r="H116" s="1412"/>
      <c r="I116" s="1412"/>
      <c r="J116" s="1412"/>
      <c r="K116" s="1412"/>
      <c r="L116" s="1412"/>
      <c r="M116" s="1412"/>
      <c r="N116" s="1412"/>
      <c r="O116" s="1412"/>
      <c r="P116" s="1412"/>
      <c r="Q116" s="1412"/>
      <c r="R116" s="1412"/>
      <c r="S116" s="1412"/>
      <c r="T116" s="1412"/>
      <c r="U116" s="1412"/>
      <c r="V116" s="1412"/>
      <c r="W116" s="1412"/>
      <c r="X116" s="1412"/>
      <c r="Y116" s="1412"/>
      <c r="Z116" s="1412"/>
      <c r="AA116" s="1412"/>
      <c r="AB116" s="1412"/>
      <c r="AC116" s="1412"/>
      <c r="AD116" s="1412"/>
      <c r="AE116" s="1412"/>
      <c r="AF116" s="1412"/>
      <c r="AG116" s="1412"/>
      <c r="AH116" s="1412"/>
      <c r="AI116" s="1412"/>
      <c r="AJ116" s="1413"/>
      <c r="AK116" s="1"/>
    </row>
    <row r="117" spans="1:37" s="59" customFormat="1" ht="18" customHeight="1" thickBot="1">
      <c r="A117" s="1374" t="s">
        <v>112</v>
      </c>
      <c r="B117" s="1375"/>
      <c r="C117" s="1375"/>
      <c r="D117" s="1382"/>
      <c r="E117" s="1011"/>
      <c r="F117" s="239" t="s">
        <v>256</v>
      </c>
      <c r="G117" s="240"/>
      <c r="H117" s="240"/>
      <c r="I117" s="240"/>
      <c r="J117" s="240"/>
      <c r="K117" s="240"/>
      <c r="L117" s="240"/>
      <c r="M117" s="240"/>
      <c r="P117" s="262"/>
      <c r="Q117" s="239" t="s">
        <v>257</v>
      </c>
      <c r="R117" s="240"/>
      <c r="S117" s="240"/>
      <c r="T117" s="240"/>
      <c r="U117" s="240"/>
      <c r="V117" s="240"/>
      <c r="X117" s="262"/>
      <c r="Y117" s="239" t="s">
        <v>139</v>
      </c>
      <c r="Z117" s="240"/>
      <c r="AA117" s="240"/>
      <c r="AB117" s="240"/>
      <c r="AC117" s="240"/>
      <c r="AD117" s="240"/>
      <c r="AE117" s="240"/>
      <c r="AF117" s="240"/>
      <c r="AG117" s="240"/>
      <c r="AH117" s="240"/>
      <c r="AI117" s="240"/>
      <c r="AJ117" s="242"/>
      <c r="AK117" s="1"/>
    </row>
    <row r="118" spans="1:37" s="59" customFormat="1" ht="14.25" customHeight="1" thickBot="1">
      <c r="A118" s="1377"/>
      <c r="B118" s="1378"/>
      <c r="C118" s="1378"/>
      <c r="D118" s="1383"/>
      <c r="E118" s="234" t="s">
        <v>149</v>
      </c>
      <c r="F118" s="234"/>
      <c r="G118" s="101"/>
      <c r="H118" s="101"/>
      <c r="I118" s="101"/>
      <c r="J118" s="101"/>
      <c r="K118" s="101"/>
      <c r="L118" s="101"/>
      <c r="M118" s="101"/>
      <c r="N118" s="101"/>
      <c r="O118" s="234"/>
      <c r="P118" s="1134"/>
      <c r="Q118" s="1135"/>
      <c r="R118" s="1135"/>
      <c r="S118" s="1135"/>
      <c r="T118" s="1135"/>
      <c r="U118" s="1135"/>
      <c r="V118" s="1135"/>
      <c r="W118" s="1135"/>
      <c r="X118" s="1135"/>
      <c r="Y118" s="1135"/>
      <c r="Z118" s="1135"/>
      <c r="AA118" s="1135"/>
      <c r="AB118" s="1135"/>
      <c r="AC118" s="1135"/>
      <c r="AD118" s="1135"/>
      <c r="AE118" s="1135"/>
      <c r="AF118" s="1135"/>
      <c r="AG118" s="1135"/>
      <c r="AH118" s="1135"/>
      <c r="AI118" s="1135"/>
      <c r="AJ118" s="1136"/>
      <c r="AK118" s="1"/>
    </row>
    <row r="119" spans="1:37" s="59" customFormat="1" ht="26.25" customHeight="1">
      <c r="A119" s="1357" t="s">
        <v>32</v>
      </c>
      <c r="B119" s="1358"/>
      <c r="C119" s="1358"/>
      <c r="D119" s="1387"/>
      <c r="E119" s="262"/>
      <c r="F119" s="234" t="s">
        <v>30</v>
      </c>
      <c r="G119" s="101"/>
      <c r="H119" s="101"/>
      <c r="I119" s="262"/>
      <c r="J119" s="234" t="s">
        <v>71</v>
      </c>
      <c r="K119" s="101"/>
      <c r="L119" s="101"/>
      <c r="M119" s="101"/>
      <c r="N119" s="101"/>
      <c r="O119" s="262"/>
      <c r="P119" s="234" t="s">
        <v>72</v>
      </c>
      <c r="Q119" s="101"/>
      <c r="R119" s="101"/>
      <c r="S119" s="101"/>
      <c r="T119" s="101"/>
      <c r="U119" s="101"/>
      <c r="V119" s="262"/>
      <c r="W119" s="234" t="s">
        <v>31</v>
      </c>
      <c r="X119" s="101"/>
      <c r="Y119" s="262"/>
      <c r="Z119" s="234" t="s">
        <v>26</v>
      </c>
      <c r="AA119" s="234"/>
      <c r="AB119" s="101"/>
      <c r="AC119" s="101"/>
      <c r="AD119" s="101"/>
      <c r="AE119" s="101"/>
      <c r="AF119" s="101"/>
      <c r="AG119" s="101"/>
      <c r="AH119" s="101"/>
      <c r="AI119" s="101"/>
      <c r="AJ119" s="263"/>
      <c r="AK119" s="1"/>
    </row>
    <row r="120" spans="1:37" s="59" customFormat="1" ht="15" customHeight="1">
      <c r="A120" s="1374" t="s">
        <v>29</v>
      </c>
      <c r="B120" s="1375"/>
      <c r="C120" s="1375"/>
      <c r="D120" s="1375"/>
      <c r="E120" s="238" t="s">
        <v>191</v>
      </c>
      <c r="F120" s="239"/>
      <c r="G120" s="240"/>
      <c r="H120" s="240"/>
      <c r="I120" s="240"/>
      <c r="J120" s="240"/>
      <c r="K120" s="240"/>
      <c r="L120" s="240"/>
      <c r="M120" s="240"/>
      <c r="N120" s="240"/>
      <c r="O120" s="239"/>
      <c r="P120" s="240"/>
      <c r="Q120" s="240"/>
      <c r="R120" s="240"/>
      <c r="S120" s="240"/>
      <c r="T120" s="240"/>
      <c r="U120" s="240"/>
      <c r="V120" s="239"/>
      <c r="W120" s="240"/>
      <c r="X120" s="240"/>
      <c r="Y120" s="240"/>
      <c r="Z120" s="240"/>
      <c r="AA120" s="240"/>
      <c r="AB120" s="240"/>
      <c r="AC120" s="240"/>
      <c r="AD120" s="240"/>
      <c r="AE120" s="240"/>
      <c r="AF120" s="240"/>
      <c r="AG120" s="240"/>
      <c r="AH120" s="240"/>
      <c r="AI120" s="240"/>
      <c r="AJ120" s="242"/>
      <c r="AK120" s="1"/>
    </row>
    <row r="121" spans="1:37" s="59" customFormat="1" ht="18" customHeight="1">
      <c r="A121" s="1376"/>
      <c r="B121" s="1367"/>
      <c r="C121" s="1367"/>
      <c r="D121" s="1367"/>
      <c r="E121" s="264"/>
      <c r="F121" s="241" t="s">
        <v>33</v>
      </c>
      <c r="G121" s="97"/>
      <c r="H121" s="97"/>
      <c r="I121" s="97"/>
      <c r="J121" s="97"/>
      <c r="K121" s="998"/>
      <c r="L121" s="241" t="s">
        <v>141</v>
      </c>
      <c r="M121" s="97"/>
      <c r="N121" s="97"/>
      <c r="O121" s="241"/>
      <c r="P121" s="241"/>
      <c r="Q121" s="244"/>
      <c r="R121" s="998"/>
      <c r="S121" s="241" t="s">
        <v>26</v>
      </c>
      <c r="T121" s="241"/>
      <c r="U121" s="241" t="s">
        <v>27</v>
      </c>
      <c r="V121" s="1362"/>
      <c r="W121" s="1362"/>
      <c r="X121" s="1362"/>
      <c r="Y121" s="1362"/>
      <c r="Z121" s="1362"/>
      <c r="AA121" s="1362"/>
      <c r="AB121" s="1362"/>
      <c r="AC121" s="1362"/>
      <c r="AD121" s="1362"/>
      <c r="AE121" s="1362"/>
      <c r="AF121" s="1362"/>
      <c r="AG121" s="1362"/>
      <c r="AH121" s="1362"/>
      <c r="AI121" s="1362"/>
      <c r="AJ121" s="245" t="s">
        <v>28</v>
      </c>
      <c r="AK121" s="1"/>
    </row>
    <row r="122" spans="1:37" s="59" customFormat="1" ht="15.75" customHeight="1" thickBot="1">
      <c r="A122" s="1376"/>
      <c r="B122" s="1367"/>
      <c r="C122" s="1367"/>
      <c r="D122" s="1367"/>
      <c r="E122" s="246" t="s">
        <v>440</v>
      </c>
      <c r="F122" s="244"/>
      <c r="G122" s="97"/>
      <c r="H122" s="97"/>
      <c r="I122" s="97"/>
      <c r="J122" s="97"/>
      <c r="K122" s="211"/>
      <c r="L122" s="97"/>
      <c r="M122" s="265"/>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5"/>
      <c r="AK122" s="1"/>
    </row>
    <row r="123" spans="1:37" s="59" customFormat="1" ht="75" customHeight="1" thickBot="1">
      <c r="A123" s="1376"/>
      <c r="B123" s="1367"/>
      <c r="C123" s="1367"/>
      <c r="D123" s="1367"/>
      <c r="E123" s="1384"/>
      <c r="F123" s="1385"/>
      <c r="G123" s="1385"/>
      <c r="H123" s="1385"/>
      <c r="I123" s="1385"/>
      <c r="J123" s="1385"/>
      <c r="K123" s="1385"/>
      <c r="L123" s="1385"/>
      <c r="M123" s="1385"/>
      <c r="N123" s="1385"/>
      <c r="O123" s="1385"/>
      <c r="P123" s="1385"/>
      <c r="Q123" s="1385"/>
      <c r="R123" s="1385"/>
      <c r="S123" s="1385"/>
      <c r="T123" s="1385"/>
      <c r="U123" s="1385"/>
      <c r="V123" s="1385"/>
      <c r="W123" s="1385"/>
      <c r="X123" s="1385"/>
      <c r="Y123" s="1385"/>
      <c r="Z123" s="1385"/>
      <c r="AA123" s="1385"/>
      <c r="AB123" s="1385"/>
      <c r="AC123" s="1385"/>
      <c r="AD123" s="1385"/>
      <c r="AE123" s="1385"/>
      <c r="AF123" s="1385"/>
      <c r="AG123" s="1385"/>
      <c r="AH123" s="1385"/>
      <c r="AI123" s="1385"/>
      <c r="AJ123" s="1386"/>
      <c r="AK123" s="1"/>
    </row>
    <row r="124" spans="1:37" s="59" customFormat="1" ht="14.25" thickBot="1">
      <c r="A124" s="1376"/>
      <c r="B124" s="1367"/>
      <c r="C124" s="1367"/>
      <c r="D124" s="1367"/>
      <c r="E124" s="249"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0"/>
      <c r="AK124" s="52"/>
    </row>
    <row r="125" spans="1:37" s="59" customFormat="1" ht="18" customHeight="1" thickBot="1">
      <c r="A125" s="1377"/>
      <c r="B125" s="1378"/>
      <c r="C125" s="1378"/>
      <c r="D125" s="1378"/>
      <c r="E125" s="251" t="s">
        <v>142</v>
      </c>
      <c r="F125" s="100"/>
      <c r="G125" s="100"/>
      <c r="H125" s="100"/>
      <c r="I125" s="100"/>
      <c r="J125" s="100"/>
      <c r="K125" s="266"/>
      <c r="L125" s="1360" t="s">
        <v>17</v>
      </c>
      <c r="M125" s="1361"/>
      <c r="N125" s="1370"/>
      <c r="O125" s="1370"/>
      <c r="P125" s="252" t="s">
        <v>5</v>
      </c>
      <c r="Q125" s="1370"/>
      <c r="R125" s="1370"/>
      <c r="S125" s="252" t="s">
        <v>34</v>
      </c>
      <c r="T125" s="253" t="s">
        <v>27</v>
      </c>
      <c r="U125" s="995"/>
      <c r="V125" s="254" t="s">
        <v>35</v>
      </c>
      <c r="W125" s="253"/>
      <c r="X125" s="253"/>
      <c r="Y125" s="995"/>
      <c r="Z125" s="252" t="s">
        <v>36</v>
      </c>
      <c r="AA125" s="253"/>
      <c r="AB125" s="253" t="s">
        <v>28</v>
      </c>
      <c r="AC125" s="253"/>
      <c r="AD125" s="253"/>
      <c r="AE125" s="253"/>
      <c r="AF125" s="253"/>
      <c r="AG125" s="253"/>
      <c r="AH125" s="253"/>
      <c r="AI125" s="253"/>
      <c r="AJ125" s="255"/>
      <c r="AK125" s="1"/>
    </row>
    <row r="126" spans="1:37" s="722" customFormat="1" ht="15" customHeight="1">
      <c r="A126" s="1137" t="s">
        <v>437</v>
      </c>
      <c r="B126" s="1138"/>
      <c r="C126" s="1138"/>
      <c r="D126" s="1138"/>
      <c r="E126" s="1138"/>
      <c r="F126" s="1138"/>
      <c r="G126" s="1138"/>
      <c r="H126" s="1138"/>
      <c r="I126" s="1138"/>
      <c r="J126" s="1138"/>
      <c r="K126" s="1138"/>
      <c r="L126" s="1138"/>
      <c r="M126" s="1138"/>
      <c r="N126" s="1138"/>
      <c r="O126" s="1138"/>
      <c r="P126" s="1138"/>
      <c r="Q126" s="1138"/>
      <c r="R126" s="1138"/>
      <c r="S126" s="1138"/>
      <c r="T126" s="1138"/>
      <c r="U126" s="1138"/>
      <c r="V126" s="1138"/>
      <c r="W126" s="1138"/>
      <c r="X126" s="1138"/>
      <c r="Y126" s="1138"/>
      <c r="Z126" s="1138"/>
      <c r="AA126" s="1138"/>
      <c r="AB126" s="1138"/>
      <c r="AC126" s="1138"/>
      <c r="AD126" s="1138"/>
      <c r="AE126" s="1138"/>
      <c r="AF126" s="1139"/>
      <c r="AG126" s="1008"/>
      <c r="AH126" s="725" t="s">
        <v>97</v>
      </c>
      <c r="AI126" s="724"/>
      <c r="AJ126" s="726"/>
    </row>
    <row r="127" spans="1:37" s="59" customFormat="1" ht="12" customHeight="1">
      <c r="A127" s="229"/>
      <c r="B127" s="229"/>
      <c r="C127" s="229"/>
      <c r="D127" s="229"/>
      <c r="E127" s="257"/>
      <c r="F127" s="228"/>
      <c r="G127" s="228"/>
      <c r="H127" s="228"/>
      <c r="I127" s="228"/>
      <c r="J127" s="228"/>
      <c r="K127" s="228"/>
      <c r="L127" s="258"/>
      <c r="M127" s="258"/>
      <c r="N127" s="258"/>
      <c r="O127" s="258"/>
      <c r="P127" s="258"/>
      <c r="Q127" s="258"/>
      <c r="R127" s="258"/>
      <c r="S127" s="258"/>
      <c r="T127" s="228"/>
      <c r="U127" s="228"/>
      <c r="V127" s="259"/>
      <c r="W127" s="228"/>
      <c r="X127" s="228"/>
      <c r="Y127" s="228"/>
      <c r="Z127" s="258"/>
      <c r="AA127" s="228"/>
      <c r="AB127" s="228"/>
      <c r="AC127" s="228"/>
      <c r="AD127" s="228"/>
      <c r="AE127" s="228"/>
      <c r="AF127" s="228"/>
      <c r="AG127" s="228"/>
      <c r="AH127" s="228"/>
      <c r="AI127" s="228"/>
      <c r="AJ127" s="260"/>
      <c r="AK127" s="1"/>
    </row>
    <row r="128" spans="1:37" s="59" customFormat="1" ht="18" customHeight="1">
      <c r="A128" s="267" t="s">
        <v>442</v>
      </c>
      <c r="B128" s="648"/>
      <c r="C128" s="648"/>
      <c r="D128" s="648"/>
      <c r="E128" s="257"/>
      <c r="F128" s="228"/>
      <c r="G128" s="228"/>
      <c r="H128" s="228"/>
      <c r="I128" s="228"/>
      <c r="J128" s="228"/>
      <c r="K128" s="228"/>
      <c r="L128" s="258"/>
      <c r="M128" s="258"/>
      <c r="N128" s="258"/>
      <c r="O128" s="258"/>
      <c r="P128" s="258"/>
      <c r="Q128" s="258"/>
      <c r="R128" s="258"/>
      <c r="S128" s="258"/>
      <c r="T128" s="228"/>
      <c r="U128" s="228"/>
      <c r="V128" s="259"/>
      <c r="W128" s="228"/>
      <c r="X128" s="228"/>
      <c r="Y128" s="228"/>
      <c r="Z128" s="258"/>
      <c r="AA128" s="228"/>
      <c r="AB128" s="228"/>
      <c r="AC128" s="228"/>
      <c r="AD128" s="228"/>
      <c r="AE128" s="228"/>
      <c r="AF128" s="228"/>
      <c r="AG128" s="228"/>
      <c r="AH128" s="228"/>
      <c r="AI128" s="228"/>
      <c r="AJ128" s="260"/>
      <c r="AK128" s="1"/>
    </row>
    <row r="129" spans="1:42" s="543" customFormat="1" ht="26.25" customHeight="1">
      <c r="A129" s="1146" t="s">
        <v>32</v>
      </c>
      <c r="B129" s="1147"/>
      <c r="C129" s="1147"/>
      <c r="D129" s="1148"/>
      <c r="E129" s="1417" t="s">
        <v>352</v>
      </c>
      <c r="F129" s="1418"/>
      <c r="G129" s="1418"/>
      <c r="H129" s="1419"/>
      <c r="I129" s="999"/>
      <c r="J129" s="1129" t="s">
        <v>30</v>
      </c>
      <c r="K129" s="1129"/>
      <c r="L129" s="1129"/>
      <c r="M129" s="1000"/>
      <c r="N129" s="1420" t="s">
        <v>353</v>
      </c>
      <c r="O129" s="1420"/>
      <c r="P129" s="1420"/>
      <c r="Q129" s="1420"/>
      <c r="R129" s="1420"/>
      <c r="S129" s="1420"/>
      <c r="T129" s="1000"/>
      <c r="U129" s="1420" t="s">
        <v>354</v>
      </c>
      <c r="V129" s="1420"/>
      <c r="W129" s="1420"/>
      <c r="X129" s="1420"/>
      <c r="Y129" s="1420"/>
      <c r="Z129" s="1420"/>
      <c r="AA129" s="575"/>
      <c r="AB129" s="575"/>
      <c r="AC129" s="575"/>
      <c r="AD129" s="576"/>
      <c r="AE129" s="575"/>
      <c r="AF129" s="575"/>
      <c r="AG129" s="575"/>
      <c r="AH129" s="576"/>
      <c r="AI129" s="576"/>
      <c r="AJ129" s="577"/>
      <c r="AK129" s="541"/>
      <c r="AL129" s="541"/>
      <c r="AM129" s="541"/>
      <c r="AN129" s="541"/>
      <c r="AO129" s="541"/>
      <c r="AP129" s="545"/>
    </row>
    <row r="130" spans="1:42" s="543" customFormat="1" ht="26.25" customHeight="1">
      <c r="A130" s="1152"/>
      <c r="B130" s="1153"/>
      <c r="C130" s="1153"/>
      <c r="D130" s="1154"/>
      <c r="E130" s="1128" t="s">
        <v>26</v>
      </c>
      <c r="F130" s="1128"/>
      <c r="G130" s="1128"/>
      <c r="H130" s="1128"/>
      <c r="I130" s="999"/>
      <c r="J130" s="1129" t="s">
        <v>71</v>
      </c>
      <c r="K130" s="1129"/>
      <c r="L130" s="1129"/>
      <c r="M130" s="1000"/>
      <c r="N130" s="1129" t="s">
        <v>355</v>
      </c>
      <c r="O130" s="1129"/>
      <c r="P130" s="1129"/>
      <c r="Q130" s="1129"/>
      <c r="R130" s="1129"/>
      <c r="S130" s="1129"/>
      <c r="T130" s="1000"/>
      <c r="U130" s="1130" t="s">
        <v>31</v>
      </c>
      <c r="V130" s="1130"/>
      <c r="W130" s="1130"/>
      <c r="X130" s="1130"/>
      <c r="Y130" s="1130"/>
      <c r="Z130" s="1130"/>
      <c r="AA130" s="1000"/>
      <c r="AB130" s="1130" t="s">
        <v>26</v>
      </c>
      <c r="AC130" s="1130"/>
      <c r="AD130" s="1130"/>
      <c r="AE130" s="576" t="s">
        <v>27</v>
      </c>
      <c r="AF130" s="745"/>
      <c r="AG130" s="745"/>
      <c r="AH130" s="745"/>
      <c r="AI130" s="745"/>
      <c r="AJ130" s="578" t="s">
        <v>28</v>
      </c>
      <c r="AK130" s="541"/>
      <c r="AL130" s="541"/>
      <c r="AM130" s="541"/>
      <c r="AN130" s="541"/>
      <c r="AO130" s="541"/>
      <c r="AP130" s="545"/>
    </row>
    <row r="131" spans="1:42" s="543" customFormat="1" ht="19.5" customHeight="1">
      <c r="A131" s="1146" t="s">
        <v>29</v>
      </c>
      <c r="B131" s="1147"/>
      <c r="C131" s="1147"/>
      <c r="D131" s="1148"/>
      <c r="E131" s="741" t="s">
        <v>213</v>
      </c>
      <c r="F131" s="579"/>
      <c r="G131" s="575"/>
      <c r="H131" s="575"/>
      <c r="I131" s="575"/>
      <c r="J131" s="575"/>
      <c r="K131" s="575"/>
      <c r="L131" s="575"/>
      <c r="M131" s="575"/>
      <c r="N131" s="575"/>
      <c r="O131" s="579"/>
      <c r="P131" s="575"/>
      <c r="Q131" s="575"/>
      <c r="R131" s="575"/>
      <c r="S131" s="575"/>
      <c r="T131" s="575"/>
      <c r="U131" s="575"/>
      <c r="V131" s="579"/>
      <c r="W131" s="575"/>
      <c r="X131" s="575"/>
      <c r="Y131" s="575"/>
      <c r="Z131" s="575"/>
      <c r="AA131" s="575"/>
      <c r="AB131" s="575"/>
      <c r="AC131" s="575"/>
      <c r="AD131" s="575"/>
      <c r="AE131" s="575"/>
      <c r="AF131" s="575"/>
      <c r="AG131" s="575"/>
      <c r="AH131" s="575"/>
      <c r="AI131" s="575"/>
      <c r="AJ131" s="580"/>
    </row>
    <row r="132" spans="1:42" s="543" customFormat="1" ht="18" customHeight="1">
      <c r="A132" s="1149"/>
      <c r="B132" s="1150"/>
      <c r="C132" s="1150"/>
      <c r="D132" s="1151"/>
      <c r="E132" s="1001"/>
      <c r="F132" s="581" t="s">
        <v>33</v>
      </c>
      <c r="G132" s="582"/>
      <c r="H132" s="582"/>
      <c r="I132" s="582"/>
      <c r="J132" s="582"/>
      <c r="K132" s="1002"/>
      <c r="L132" s="581" t="s">
        <v>140</v>
      </c>
      <c r="M132" s="582"/>
      <c r="N132" s="582"/>
      <c r="O132" s="581"/>
      <c r="P132" s="581"/>
      <c r="Q132" s="583"/>
      <c r="R132" s="1002"/>
      <c r="S132" s="581" t="s">
        <v>26</v>
      </c>
      <c r="T132" s="581"/>
      <c r="U132" s="581" t="s">
        <v>27</v>
      </c>
      <c r="V132" s="1140"/>
      <c r="W132" s="1140"/>
      <c r="X132" s="1140"/>
      <c r="Y132" s="1140"/>
      <c r="Z132" s="1140"/>
      <c r="AA132" s="1140"/>
      <c r="AB132" s="1140"/>
      <c r="AC132" s="1140"/>
      <c r="AD132" s="1140"/>
      <c r="AE132" s="1140"/>
      <c r="AF132" s="1140"/>
      <c r="AG132" s="1140"/>
      <c r="AH132" s="1140"/>
      <c r="AI132" s="1140"/>
      <c r="AJ132" s="584" t="s">
        <v>28</v>
      </c>
      <c r="AK132" s="541"/>
      <c r="AL132" s="541"/>
      <c r="AM132" s="541"/>
      <c r="AN132" s="541"/>
    </row>
    <row r="133" spans="1:42" s="543" customFormat="1" ht="18" customHeight="1">
      <c r="A133" s="1149"/>
      <c r="B133" s="1150"/>
      <c r="C133" s="1150"/>
      <c r="D133" s="1151"/>
      <c r="E133" s="583" t="s">
        <v>444</v>
      </c>
      <c r="F133" s="583"/>
      <c r="G133" s="582"/>
      <c r="H133" s="582"/>
      <c r="I133" s="582"/>
      <c r="J133" s="582"/>
      <c r="K133" s="574"/>
      <c r="L133" s="582"/>
      <c r="M133" s="574"/>
      <c r="N133" s="574"/>
      <c r="O133" s="581"/>
      <c r="P133" s="583"/>
      <c r="Q133" s="583"/>
      <c r="R133" s="583"/>
      <c r="S133" s="585"/>
      <c r="T133" s="585"/>
      <c r="U133" s="585"/>
      <c r="V133" s="585"/>
      <c r="W133" s="585"/>
      <c r="X133" s="585"/>
      <c r="Y133" s="585"/>
      <c r="Z133" s="585"/>
      <c r="AA133" s="585"/>
      <c r="AB133" s="585"/>
      <c r="AC133" s="585"/>
      <c r="AD133" s="585"/>
      <c r="AE133" s="585"/>
      <c r="AF133" s="585"/>
      <c r="AG133" s="585"/>
      <c r="AH133" s="585"/>
      <c r="AI133" s="585"/>
      <c r="AJ133" s="586"/>
      <c r="AK133" s="545"/>
    </row>
    <row r="134" spans="1:42" s="543" customFormat="1" ht="67.5" customHeight="1">
      <c r="A134" s="1149"/>
      <c r="B134" s="1150"/>
      <c r="C134" s="1150"/>
      <c r="D134" s="1151"/>
      <c r="E134" s="1141"/>
      <c r="F134" s="1142"/>
      <c r="G134" s="1142"/>
      <c r="H134" s="1142"/>
      <c r="I134" s="1142"/>
      <c r="J134" s="1142"/>
      <c r="K134" s="1142"/>
      <c r="L134" s="1142"/>
      <c r="M134" s="1142"/>
      <c r="N134" s="1142"/>
      <c r="O134" s="1142"/>
      <c r="P134" s="1142"/>
      <c r="Q134" s="1142"/>
      <c r="R134" s="1142"/>
      <c r="S134" s="1142"/>
      <c r="T134" s="1142"/>
      <c r="U134" s="1142"/>
      <c r="V134" s="1142"/>
      <c r="W134" s="1142"/>
      <c r="X134" s="1142"/>
      <c r="Y134" s="1142"/>
      <c r="Z134" s="1142"/>
      <c r="AA134" s="1142"/>
      <c r="AB134" s="1142"/>
      <c r="AC134" s="1142"/>
      <c r="AD134" s="1142"/>
      <c r="AE134" s="1142"/>
      <c r="AF134" s="1142"/>
      <c r="AG134" s="1142"/>
      <c r="AH134" s="1142"/>
      <c r="AI134" s="1142"/>
      <c r="AJ134" s="1142"/>
      <c r="AK134" s="545"/>
    </row>
    <row r="135" spans="1:42" s="722" customFormat="1" ht="14.25" thickBot="1">
      <c r="A135" s="1149"/>
      <c r="B135" s="1150"/>
      <c r="C135" s="1150"/>
      <c r="D135" s="1151"/>
      <c r="E135" s="727" t="s">
        <v>443</v>
      </c>
      <c r="F135" s="728"/>
      <c r="G135" s="728"/>
      <c r="H135" s="728"/>
      <c r="I135" s="728"/>
      <c r="J135" s="728"/>
      <c r="K135" s="728"/>
      <c r="L135" s="728"/>
      <c r="M135" s="728"/>
      <c r="N135" s="728"/>
      <c r="O135" s="728"/>
      <c r="P135" s="728"/>
      <c r="Q135" s="728"/>
      <c r="R135" s="728"/>
      <c r="S135" s="728"/>
      <c r="T135" s="728"/>
      <c r="U135" s="728"/>
      <c r="V135" s="728"/>
      <c r="W135" s="728"/>
      <c r="X135" s="728"/>
      <c r="Y135" s="728"/>
      <c r="Z135" s="728"/>
      <c r="AA135" s="728"/>
      <c r="AB135" s="728"/>
      <c r="AC135" s="728"/>
      <c r="AD135" s="728"/>
      <c r="AE135" s="728"/>
      <c r="AF135" s="728"/>
      <c r="AG135" s="728"/>
      <c r="AH135" s="728"/>
      <c r="AI135" s="728"/>
      <c r="AJ135" s="729"/>
      <c r="AK135" s="693"/>
    </row>
    <row r="136" spans="1:42" s="722" customFormat="1" ht="18" customHeight="1" thickBot="1">
      <c r="A136" s="1152"/>
      <c r="B136" s="1153"/>
      <c r="C136" s="1153"/>
      <c r="D136" s="1154"/>
      <c r="E136" s="730" t="s">
        <v>142</v>
      </c>
      <c r="F136" s="731"/>
      <c r="G136" s="731"/>
      <c r="H136" s="731"/>
      <c r="I136" s="731"/>
      <c r="J136" s="731"/>
      <c r="K136" s="732"/>
      <c r="L136" s="1143" t="s">
        <v>17</v>
      </c>
      <c r="M136" s="1144"/>
      <c r="N136" s="1145"/>
      <c r="O136" s="1145"/>
      <c r="P136" s="733" t="s">
        <v>5</v>
      </c>
      <c r="Q136" s="1145"/>
      <c r="R136" s="1145"/>
      <c r="S136" s="733" t="s">
        <v>34</v>
      </c>
      <c r="T136" s="734" t="s">
        <v>27</v>
      </c>
      <c r="U136" s="1000"/>
      <c r="V136" s="735" t="s">
        <v>35</v>
      </c>
      <c r="W136" s="734"/>
      <c r="X136" s="734"/>
      <c r="Y136" s="1000"/>
      <c r="Z136" s="733" t="s">
        <v>36</v>
      </c>
      <c r="AA136" s="734"/>
      <c r="AB136" s="734" t="s">
        <v>28</v>
      </c>
      <c r="AC136" s="734"/>
      <c r="AD136" s="734"/>
      <c r="AE136" s="734"/>
      <c r="AF136" s="734"/>
      <c r="AG136" s="734"/>
      <c r="AH136" s="734"/>
      <c r="AI136" s="734"/>
      <c r="AJ136" s="736"/>
      <c r="AK136" s="670"/>
    </row>
    <row r="137" spans="1:42" s="722" customFormat="1" ht="15" customHeight="1">
      <c r="A137" s="1137" t="s">
        <v>437</v>
      </c>
      <c r="B137" s="1138"/>
      <c r="C137" s="1138"/>
      <c r="D137" s="1138"/>
      <c r="E137" s="1138"/>
      <c r="F137" s="1138"/>
      <c r="G137" s="1138"/>
      <c r="H137" s="1138"/>
      <c r="I137" s="1138"/>
      <c r="J137" s="1138"/>
      <c r="K137" s="1138"/>
      <c r="L137" s="1138"/>
      <c r="M137" s="1138"/>
      <c r="N137" s="1138"/>
      <c r="O137" s="1138"/>
      <c r="P137" s="1138"/>
      <c r="Q137" s="1138"/>
      <c r="R137" s="1138"/>
      <c r="S137" s="1138"/>
      <c r="T137" s="1138"/>
      <c r="U137" s="1138"/>
      <c r="V137" s="1138"/>
      <c r="W137" s="1138"/>
      <c r="X137" s="1138"/>
      <c r="Y137" s="1138"/>
      <c r="Z137" s="1138"/>
      <c r="AA137" s="1138"/>
      <c r="AB137" s="1138"/>
      <c r="AC137" s="1138"/>
      <c r="AD137" s="1138"/>
      <c r="AE137" s="1138"/>
      <c r="AF137" s="1139"/>
      <c r="AG137" s="1007"/>
      <c r="AH137" s="743" t="s">
        <v>97</v>
      </c>
      <c r="AI137" s="742"/>
      <c r="AJ137" s="744"/>
      <c r="AK137" s="740"/>
    </row>
    <row r="138" spans="1:42" s="59" customFormat="1" ht="18" customHeight="1">
      <c r="A138" s="267"/>
      <c r="B138" s="648"/>
      <c r="C138" s="648"/>
      <c r="D138" s="648"/>
      <c r="E138" s="257"/>
      <c r="F138" s="228"/>
      <c r="G138" s="228"/>
      <c r="H138" s="228"/>
      <c r="I138" s="228"/>
      <c r="J138" s="228"/>
      <c r="K138" s="228"/>
      <c r="L138" s="258"/>
      <c r="M138" s="258"/>
      <c r="N138" s="258"/>
      <c r="O138" s="258"/>
      <c r="P138" s="258"/>
      <c r="Q138" s="258"/>
      <c r="R138" s="258"/>
      <c r="S138" s="258"/>
      <c r="T138" s="228"/>
      <c r="U138" s="228"/>
      <c r="V138" s="259"/>
      <c r="W138" s="228"/>
      <c r="X138" s="228"/>
      <c r="Y138" s="228"/>
      <c r="Z138" s="258"/>
      <c r="AA138" s="228"/>
      <c r="AB138" s="228"/>
      <c r="AC138" s="228"/>
      <c r="AD138" s="228"/>
      <c r="AE138" s="228"/>
      <c r="AF138" s="228"/>
      <c r="AG138" s="228"/>
      <c r="AH138" s="228"/>
      <c r="AI138" s="228"/>
      <c r="AJ138" s="260"/>
      <c r="AK138" s="1"/>
    </row>
    <row r="139" spans="1:42" s="59" customFormat="1" ht="18" customHeight="1">
      <c r="A139" s="267" t="s">
        <v>445</v>
      </c>
      <c r="B139" s="229"/>
      <c r="C139" s="229"/>
      <c r="D139" s="229"/>
      <c r="E139" s="257"/>
      <c r="F139" s="228"/>
      <c r="G139" s="228"/>
      <c r="H139" s="228"/>
      <c r="I139" s="228"/>
      <c r="J139" s="228"/>
      <c r="K139" s="228"/>
      <c r="L139" s="258"/>
      <c r="M139" s="258"/>
      <c r="N139" s="258"/>
      <c r="O139" s="258"/>
      <c r="P139" s="258"/>
      <c r="Q139" s="258"/>
      <c r="R139" s="258"/>
      <c r="S139" s="258"/>
      <c r="T139" s="228"/>
      <c r="U139" s="228"/>
      <c r="V139" s="259"/>
      <c r="W139" s="228"/>
      <c r="X139" s="228"/>
      <c r="Y139" s="228"/>
      <c r="Z139" s="258"/>
      <c r="AA139" s="228"/>
      <c r="AB139" s="228"/>
      <c r="AC139" s="228"/>
      <c r="AD139" s="228"/>
      <c r="AE139" s="228"/>
      <c r="AF139" s="228"/>
      <c r="AG139" s="228"/>
      <c r="AH139" s="228"/>
      <c r="AI139" s="228"/>
      <c r="AJ139" s="260"/>
      <c r="AK139" s="1"/>
    </row>
    <row r="140" spans="1:42" s="59" customFormat="1" ht="12.75" thickBot="1">
      <c r="A140" s="230"/>
      <c r="B140" s="746" t="s">
        <v>446</v>
      </c>
      <c r="C140" s="232"/>
      <c r="D140" s="232"/>
      <c r="E140" s="257"/>
      <c r="F140" s="228"/>
      <c r="G140" s="228"/>
      <c r="H140" s="228"/>
      <c r="I140" s="228"/>
      <c r="J140" s="228"/>
      <c r="K140" s="228"/>
      <c r="L140" s="258"/>
      <c r="M140" s="258"/>
      <c r="N140" s="258"/>
      <c r="O140" s="258"/>
      <c r="P140" s="258"/>
      <c r="Q140" s="258"/>
      <c r="R140" s="258"/>
      <c r="S140" s="258"/>
      <c r="T140" s="228"/>
      <c r="U140" s="228"/>
      <c r="V140" s="259"/>
      <c r="W140" s="228"/>
      <c r="X140" s="228"/>
      <c r="Y140" s="228"/>
      <c r="Z140" s="258"/>
      <c r="AA140" s="228"/>
      <c r="AB140" s="228"/>
      <c r="AC140" s="228"/>
      <c r="AD140" s="228"/>
      <c r="AE140" s="228"/>
      <c r="AF140" s="228"/>
      <c r="AG140" s="228"/>
      <c r="AH140" s="228"/>
      <c r="AI140" s="228"/>
      <c r="AJ140" s="477"/>
    </row>
    <row r="141" spans="1:42" s="59" customFormat="1" ht="70.5" customHeight="1" thickBot="1">
      <c r="A141" s="1357" t="s">
        <v>159</v>
      </c>
      <c r="B141" s="1358"/>
      <c r="C141" s="1358"/>
      <c r="D141" s="1359"/>
      <c r="E141" s="1371"/>
      <c r="F141" s="1372"/>
      <c r="G141" s="1372"/>
      <c r="H141" s="1372"/>
      <c r="I141" s="1372"/>
      <c r="J141" s="1372"/>
      <c r="K141" s="1372"/>
      <c r="L141" s="1372"/>
      <c r="M141" s="1372"/>
      <c r="N141" s="1372"/>
      <c r="O141" s="1372"/>
      <c r="P141" s="1372"/>
      <c r="Q141" s="1372"/>
      <c r="R141" s="1372"/>
      <c r="S141" s="1372"/>
      <c r="T141" s="1372"/>
      <c r="U141" s="1372"/>
      <c r="V141" s="1372"/>
      <c r="W141" s="1372"/>
      <c r="X141" s="1372"/>
      <c r="Y141" s="1372"/>
      <c r="Z141" s="1372"/>
      <c r="AA141" s="1372"/>
      <c r="AB141" s="1372"/>
      <c r="AC141" s="1372"/>
      <c r="AD141" s="1372"/>
      <c r="AE141" s="1372"/>
      <c r="AF141" s="1372"/>
      <c r="AG141" s="1372"/>
      <c r="AH141" s="1372"/>
      <c r="AI141" s="1372"/>
      <c r="AJ141" s="1373"/>
    </row>
    <row r="142" spans="1:42" s="59" customFormat="1" ht="70.5" customHeight="1" thickBot="1">
      <c r="A142" s="1357" t="s">
        <v>214</v>
      </c>
      <c r="B142" s="1358"/>
      <c r="C142" s="1358"/>
      <c r="D142" s="1359"/>
      <c r="E142" s="1371"/>
      <c r="F142" s="1372"/>
      <c r="G142" s="1372"/>
      <c r="H142" s="1372"/>
      <c r="I142" s="1372"/>
      <c r="J142" s="1372"/>
      <c r="K142" s="1372"/>
      <c r="L142" s="1372"/>
      <c r="M142" s="1372"/>
      <c r="N142" s="1372"/>
      <c r="O142" s="1372"/>
      <c r="P142" s="1372"/>
      <c r="Q142" s="1372"/>
      <c r="R142" s="1372"/>
      <c r="S142" s="1372"/>
      <c r="T142" s="1372"/>
      <c r="U142" s="1372"/>
      <c r="V142" s="1372"/>
      <c r="W142" s="1372"/>
      <c r="X142" s="1372"/>
      <c r="Y142" s="1372"/>
      <c r="Z142" s="1372"/>
      <c r="AA142" s="1372"/>
      <c r="AB142" s="1372"/>
      <c r="AC142" s="1372"/>
      <c r="AD142" s="1372"/>
      <c r="AE142" s="1372"/>
      <c r="AF142" s="1372"/>
      <c r="AG142" s="1372"/>
      <c r="AH142" s="1372"/>
      <c r="AI142" s="1372"/>
      <c r="AJ142" s="1373"/>
    </row>
    <row r="143" spans="1:42" s="59" customFormat="1" ht="18" customHeight="1">
      <c r="A143" s="182"/>
      <c r="B143" s="229"/>
      <c r="C143" s="229"/>
      <c r="D143" s="229"/>
      <c r="E143" s="257"/>
      <c r="F143" s="228"/>
      <c r="G143" s="228"/>
      <c r="H143" s="228"/>
      <c r="I143" s="228"/>
      <c r="J143" s="228"/>
      <c r="K143" s="228"/>
      <c r="L143" s="258"/>
      <c r="M143" s="258"/>
      <c r="N143" s="258"/>
      <c r="O143" s="258"/>
      <c r="P143" s="258"/>
      <c r="Q143" s="258"/>
      <c r="R143" s="258"/>
      <c r="S143" s="258"/>
      <c r="T143" s="228"/>
      <c r="U143" s="228"/>
      <c r="V143" s="259"/>
      <c r="W143" s="228"/>
      <c r="X143" s="228"/>
      <c r="Y143" s="228"/>
      <c r="Z143" s="258"/>
      <c r="AA143" s="228"/>
      <c r="AB143" s="228"/>
      <c r="AC143" s="228"/>
      <c r="AD143" s="228"/>
      <c r="AE143" s="228"/>
      <c r="AF143" s="228"/>
      <c r="AG143" s="228"/>
      <c r="AH143" s="228"/>
      <c r="AI143" s="228"/>
      <c r="AJ143" s="260"/>
    </row>
    <row r="144" spans="1:42" s="59" customFormat="1" ht="6.75" customHeight="1">
      <c r="A144" s="227"/>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6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68"/>
    </row>
    <row r="146" spans="1:38" s="59" customFormat="1" ht="6.75" customHeight="1">
      <c r="A146" s="227"/>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68"/>
    </row>
    <row r="147" spans="1:38" s="59" customFormat="1" ht="17.25" customHeight="1">
      <c r="A147" s="269" t="s">
        <v>195</v>
      </c>
      <c r="B147" s="270"/>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29"/>
      <c r="AJ147" s="1"/>
      <c r="AL147" s="27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71" t="s">
        <v>216</v>
      </c>
      <c r="B150" s="272"/>
      <c r="C150" s="273"/>
      <c r="D150" s="273"/>
      <c r="E150" s="273"/>
      <c r="F150" s="273"/>
      <c r="G150" s="273"/>
      <c r="H150" s="273"/>
      <c r="I150" s="273"/>
      <c r="J150" s="273"/>
      <c r="K150" s="273"/>
      <c r="L150" s="273"/>
      <c r="M150" s="273"/>
      <c r="N150" s="273"/>
      <c r="O150" s="273"/>
      <c r="P150" s="273"/>
      <c r="Q150" s="273"/>
      <c r="R150" s="273"/>
      <c r="S150" s="273"/>
      <c r="T150" s="273"/>
      <c r="U150" s="274" t="s">
        <v>37</v>
      </c>
      <c r="V150" s="275"/>
      <c r="W150" s="275"/>
      <c r="X150" s="275"/>
      <c r="Y150" s="275"/>
      <c r="Z150" s="275"/>
      <c r="AA150" s="275"/>
      <c r="AB150" s="85"/>
      <c r="AC150" s="276"/>
      <c r="AD150" s="277" t="s">
        <v>49</v>
      </c>
      <c r="AE150" s="278"/>
      <c r="AF150" s="278"/>
      <c r="AG150" s="279"/>
      <c r="AH150" s="280" t="s">
        <v>50</v>
      </c>
      <c r="AI150" s="275"/>
      <c r="AJ150" s="281"/>
      <c r="AK150" s="1"/>
      <c r="AL150" s="87"/>
    </row>
    <row r="151" spans="1:38" s="59" customFormat="1" ht="18" customHeight="1">
      <c r="A151" s="282"/>
      <c r="B151" s="283" t="s">
        <v>192</v>
      </c>
      <c r="C151" s="200" t="s">
        <v>259</v>
      </c>
      <c r="D151" s="200"/>
      <c r="E151" s="200"/>
      <c r="F151" s="200"/>
      <c r="G151" s="200"/>
      <c r="H151" s="200"/>
      <c r="I151" s="200"/>
      <c r="J151" s="200"/>
      <c r="K151" s="200"/>
      <c r="L151" s="200"/>
      <c r="M151" s="200"/>
      <c r="N151" s="200"/>
      <c r="O151" s="200"/>
      <c r="P151" s="200"/>
      <c r="Q151" s="200"/>
      <c r="R151" s="200"/>
      <c r="S151" s="200"/>
      <c r="T151" s="200"/>
      <c r="U151" s="182"/>
      <c r="V151" s="182"/>
      <c r="W151" s="182"/>
      <c r="X151" s="182"/>
      <c r="Y151" s="284"/>
      <c r="Z151" s="284"/>
      <c r="AA151" s="284"/>
      <c r="AB151" s="284"/>
      <c r="AC151" s="102"/>
      <c r="AD151" s="102"/>
      <c r="AE151" s="102"/>
      <c r="AF151" s="102"/>
      <c r="AG151" s="87"/>
      <c r="AH151" s="87"/>
      <c r="AI151" s="87"/>
      <c r="AJ151" s="175"/>
      <c r="AK151" s="285"/>
      <c r="AL151" s="286"/>
    </row>
    <row r="152" spans="1:38" s="59" customFormat="1" ht="18" customHeight="1">
      <c r="A152" s="282"/>
      <c r="B152" s="287" t="s">
        <v>193</v>
      </c>
      <c r="C152" s="288" t="s">
        <v>201</v>
      </c>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9"/>
      <c r="Z152" s="289"/>
      <c r="AA152" s="289"/>
      <c r="AB152" s="289"/>
      <c r="AC152" s="290"/>
      <c r="AD152" s="291"/>
      <c r="AE152" s="290"/>
      <c r="AF152" s="290"/>
      <c r="AG152" s="292"/>
      <c r="AH152" s="292"/>
      <c r="AI152" s="292"/>
      <c r="AJ152" s="293"/>
      <c r="AK152" s="285"/>
      <c r="AL152" s="286"/>
    </row>
    <row r="153" spans="1:38" s="59" customFormat="1" ht="18" customHeight="1">
      <c r="A153" s="294"/>
      <c r="B153" s="295" t="s">
        <v>194</v>
      </c>
      <c r="C153" s="231" t="s">
        <v>260</v>
      </c>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96"/>
      <c r="Z153" s="296"/>
      <c r="AA153" s="296"/>
      <c r="AB153" s="296"/>
      <c r="AC153" s="99"/>
      <c r="AD153" s="99"/>
      <c r="AE153" s="99"/>
      <c r="AF153" s="99"/>
      <c r="AG153" s="297"/>
      <c r="AH153" s="297"/>
      <c r="AI153" s="297"/>
      <c r="AJ153" s="156"/>
      <c r="AK153" s="285"/>
      <c r="AL153" s="286"/>
    </row>
    <row r="154" spans="1:38" s="722" customFormat="1" ht="15" customHeight="1">
      <c r="A154" s="1137" t="s">
        <v>437</v>
      </c>
      <c r="B154" s="1138"/>
      <c r="C154" s="1138"/>
      <c r="D154" s="1138"/>
      <c r="E154" s="1138"/>
      <c r="F154" s="1138"/>
      <c r="G154" s="1138"/>
      <c r="H154" s="1138"/>
      <c r="I154" s="1138"/>
      <c r="J154" s="1138"/>
      <c r="K154" s="1138"/>
      <c r="L154" s="1138"/>
      <c r="M154" s="1138"/>
      <c r="N154" s="1138"/>
      <c r="O154" s="1138"/>
      <c r="P154" s="1138"/>
      <c r="Q154" s="1138"/>
      <c r="R154" s="1138"/>
      <c r="S154" s="1138"/>
      <c r="T154" s="1138"/>
      <c r="U154" s="1138"/>
      <c r="V154" s="1138"/>
      <c r="W154" s="1138"/>
      <c r="X154" s="1138"/>
      <c r="Y154" s="1138"/>
      <c r="Z154" s="1138"/>
      <c r="AA154" s="1138"/>
      <c r="AB154" s="1138"/>
      <c r="AC154" s="1138"/>
      <c r="AD154" s="1138"/>
      <c r="AE154" s="1138"/>
      <c r="AF154" s="1139"/>
      <c r="AG154" s="1006"/>
      <c r="AH154" s="720" t="s">
        <v>97</v>
      </c>
      <c r="AI154" s="719"/>
      <c r="AJ154" s="747"/>
      <c r="AK154" s="740"/>
    </row>
    <row r="155" spans="1:38" s="59" customFormat="1" ht="10.5" customHeight="1" thickBot="1">
      <c r="A155" s="298"/>
      <c r="B155" s="73"/>
      <c r="C155" s="182"/>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84"/>
      <c r="Z155" s="284"/>
      <c r="AA155" s="284"/>
      <c r="AB155" s="284"/>
      <c r="AC155" s="102"/>
      <c r="AD155" s="102"/>
      <c r="AE155" s="102"/>
      <c r="AF155" s="102"/>
      <c r="AG155" s="87"/>
      <c r="AH155" s="87"/>
      <c r="AI155" s="87"/>
      <c r="AJ155" s="299"/>
      <c r="AK155" s="285"/>
      <c r="AL155" s="286"/>
    </row>
    <row r="156" spans="1:38" s="59" customFormat="1" ht="17.25" customHeight="1" thickBot="1">
      <c r="A156" s="300" t="s">
        <v>217</v>
      </c>
      <c r="B156" s="301"/>
      <c r="C156" s="301"/>
      <c r="D156" s="301"/>
      <c r="E156" s="301"/>
      <c r="F156" s="301"/>
      <c r="G156" s="301"/>
      <c r="H156" s="301"/>
      <c r="I156" s="301"/>
      <c r="J156" s="301"/>
      <c r="K156" s="301"/>
      <c r="L156" s="301"/>
      <c r="M156" s="301"/>
      <c r="N156" s="301"/>
      <c r="O156" s="301"/>
      <c r="P156" s="301"/>
      <c r="Q156" s="301"/>
      <c r="R156" s="301"/>
      <c r="S156" s="301"/>
      <c r="T156" s="302"/>
      <c r="U156" s="274" t="s">
        <v>37</v>
      </c>
      <c r="V156" s="85"/>
      <c r="W156" s="275"/>
      <c r="X156" s="275"/>
      <c r="Y156" s="275"/>
      <c r="Z156" s="275"/>
      <c r="AA156" s="275"/>
      <c r="AB156" s="275"/>
      <c r="AC156" s="276"/>
      <c r="AD156" s="277" t="s">
        <v>49</v>
      </c>
      <c r="AE156" s="278"/>
      <c r="AF156" s="278"/>
      <c r="AG156" s="276"/>
      <c r="AH156" s="280" t="s">
        <v>50</v>
      </c>
      <c r="AI156" s="275"/>
      <c r="AJ156" s="281"/>
      <c r="AK156" s="303"/>
      <c r="AL156" s="304"/>
    </row>
    <row r="157" spans="1:38" s="59" customFormat="1" ht="31.5" customHeight="1">
      <c r="A157" s="1289"/>
      <c r="B157" s="305" t="s">
        <v>41</v>
      </c>
      <c r="C157" s="1379" t="s">
        <v>261</v>
      </c>
      <c r="D157" s="1380"/>
      <c r="E157" s="1380"/>
      <c r="F157" s="1380"/>
      <c r="G157" s="1380"/>
      <c r="H157" s="1380"/>
      <c r="I157" s="1380"/>
      <c r="J157" s="1380"/>
      <c r="K157" s="1380"/>
      <c r="L157" s="1380"/>
      <c r="M157" s="1380"/>
      <c r="N157" s="1380"/>
      <c r="O157" s="1380"/>
      <c r="P157" s="1380"/>
      <c r="Q157" s="1380"/>
      <c r="R157" s="1380"/>
      <c r="S157" s="1380"/>
      <c r="T157" s="1380"/>
      <c r="U157" s="1380"/>
      <c r="V157" s="1380"/>
      <c r="W157" s="1380"/>
      <c r="X157" s="1380"/>
      <c r="Y157" s="1380"/>
      <c r="Z157" s="1380"/>
      <c r="AA157" s="1380"/>
      <c r="AB157" s="1380"/>
      <c r="AC157" s="1380"/>
      <c r="AD157" s="1380"/>
      <c r="AE157" s="1380"/>
      <c r="AF157" s="1380"/>
      <c r="AG157" s="1380"/>
      <c r="AH157" s="1380"/>
      <c r="AI157" s="1380"/>
      <c r="AJ157" s="1381"/>
      <c r="AK157" s="1"/>
      <c r="AL157" s="306"/>
    </row>
    <row r="158" spans="1:38" s="59" customFormat="1" ht="15" customHeight="1">
      <c r="A158" s="1290"/>
      <c r="B158" s="1296"/>
      <c r="C158" s="1297" t="s">
        <v>196</v>
      </c>
      <c r="D158" s="1298"/>
      <c r="E158" s="1298"/>
      <c r="F158" s="1298"/>
      <c r="G158" s="1298"/>
      <c r="H158" s="1298"/>
      <c r="I158" s="1298"/>
      <c r="J158" s="1299"/>
      <c r="K158" s="1131"/>
      <c r="L158" s="1300" t="s">
        <v>197</v>
      </c>
      <c r="M158" s="1366" t="s">
        <v>278</v>
      </c>
      <c r="N158" s="1367"/>
      <c r="O158" s="1367"/>
      <c r="P158" s="1367"/>
      <c r="Q158" s="1367"/>
      <c r="R158" s="1367"/>
      <c r="S158" s="1367"/>
      <c r="T158" s="1367"/>
      <c r="U158" s="1367"/>
      <c r="V158" s="1367"/>
      <c r="W158" s="1367"/>
      <c r="X158" s="1367"/>
      <c r="Y158" s="1367"/>
      <c r="Z158" s="1367"/>
      <c r="AA158" s="1367"/>
      <c r="AB158" s="1367"/>
      <c r="AC158" s="1367"/>
      <c r="AD158" s="1367"/>
      <c r="AE158" s="1367"/>
      <c r="AF158" s="1367"/>
      <c r="AG158" s="1367"/>
      <c r="AH158" s="1367"/>
      <c r="AI158" s="1367"/>
      <c r="AJ158" s="1368"/>
      <c r="AK158" s="307"/>
      <c r="AL158" s="308"/>
    </row>
    <row r="159" spans="1:38" s="59" customFormat="1" ht="15" customHeight="1" thickBot="1">
      <c r="A159" s="1290"/>
      <c r="B159" s="1168"/>
      <c r="C159" s="1297"/>
      <c r="D159" s="1298"/>
      <c r="E159" s="1298"/>
      <c r="F159" s="1298"/>
      <c r="G159" s="1298"/>
      <c r="H159" s="1298"/>
      <c r="I159" s="1298"/>
      <c r="J159" s="1299"/>
      <c r="K159" s="1132"/>
      <c r="L159" s="1300"/>
      <c r="M159" s="1366"/>
      <c r="N159" s="1367"/>
      <c r="O159" s="1367"/>
      <c r="P159" s="1367"/>
      <c r="Q159" s="1367"/>
      <c r="R159" s="1367"/>
      <c r="S159" s="1367"/>
      <c r="T159" s="1367"/>
      <c r="U159" s="1367"/>
      <c r="V159" s="1367"/>
      <c r="W159" s="1367"/>
      <c r="X159" s="1367"/>
      <c r="Y159" s="1367"/>
      <c r="Z159" s="1367"/>
      <c r="AA159" s="1367"/>
      <c r="AB159" s="1367"/>
      <c r="AC159" s="1367"/>
      <c r="AD159" s="1367"/>
      <c r="AE159" s="1367"/>
      <c r="AF159" s="1367"/>
      <c r="AG159" s="1367"/>
      <c r="AH159" s="1367"/>
      <c r="AI159" s="1367"/>
      <c r="AJ159" s="1368"/>
      <c r="AK159" s="307"/>
      <c r="AL159" s="308"/>
    </row>
    <row r="160" spans="1:38" s="59" customFormat="1" ht="75" customHeight="1" thickBot="1">
      <c r="A160" s="1290"/>
      <c r="B160" s="1168"/>
      <c r="C160" s="1297"/>
      <c r="D160" s="1298"/>
      <c r="E160" s="1298"/>
      <c r="F160" s="1298"/>
      <c r="G160" s="1298"/>
      <c r="H160" s="1298"/>
      <c r="I160" s="1298"/>
      <c r="J160" s="1299"/>
      <c r="K160" s="1133"/>
      <c r="L160" s="1301"/>
      <c r="M160" s="1404"/>
      <c r="N160" s="1405"/>
      <c r="O160" s="1405"/>
      <c r="P160" s="1405"/>
      <c r="Q160" s="1405"/>
      <c r="R160" s="1405"/>
      <c r="S160" s="1405"/>
      <c r="T160" s="1405"/>
      <c r="U160" s="1405"/>
      <c r="V160" s="1405"/>
      <c r="W160" s="1405"/>
      <c r="X160" s="1405"/>
      <c r="Y160" s="1405"/>
      <c r="Z160" s="1405"/>
      <c r="AA160" s="1405"/>
      <c r="AB160" s="1405"/>
      <c r="AC160" s="1405"/>
      <c r="AD160" s="1405"/>
      <c r="AE160" s="1405"/>
      <c r="AF160" s="1405"/>
      <c r="AG160" s="1405"/>
      <c r="AH160" s="1405"/>
      <c r="AI160" s="1405"/>
      <c r="AJ160" s="1406"/>
      <c r="AK160" s="1"/>
      <c r="AL160" s="308"/>
    </row>
    <row r="161" spans="1:46" s="59" customFormat="1" ht="17.25" customHeight="1" thickBot="1">
      <c r="A161" s="1290"/>
      <c r="B161" s="1168"/>
      <c r="C161" s="1297"/>
      <c r="D161" s="1298"/>
      <c r="E161" s="1298"/>
      <c r="F161" s="1298"/>
      <c r="G161" s="1298"/>
      <c r="H161" s="1298"/>
      <c r="I161" s="1298"/>
      <c r="J161" s="1299"/>
      <c r="K161" s="1131"/>
      <c r="L161" s="1300" t="s">
        <v>198</v>
      </c>
      <c r="M161" s="309" t="s">
        <v>44</v>
      </c>
      <c r="N161" s="308"/>
      <c r="O161" s="308"/>
      <c r="P161" s="308"/>
      <c r="Q161" s="308"/>
      <c r="R161" s="308"/>
      <c r="S161" s="308"/>
      <c r="T161" s="308"/>
      <c r="U161" s="308"/>
      <c r="W161" s="308"/>
      <c r="X161" s="308"/>
      <c r="Y161" s="308"/>
      <c r="Z161" s="308"/>
      <c r="AA161" s="308"/>
      <c r="AB161" s="308"/>
      <c r="AC161" s="308"/>
      <c r="AD161" s="308"/>
      <c r="AE161" s="308"/>
      <c r="AF161" s="308"/>
      <c r="AG161" s="308"/>
      <c r="AH161" s="308"/>
      <c r="AI161" s="308"/>
      <c r="AJ161" s="225" t="s">
        <v>51</v>
      </c>
      <c r="AK161" s="307"/>
      <c r="AL161" s="308"/>
    </row>
    <row r="162" spans="1:46" s="59" customFormat="1" ht="75" customHeight="1" thickBot="1">
      <c r="A162" s="1291"/>
      <c r="B162" s="1168"/>
      <c r="C162" s="1297"/>
      <c r="D162" s="1298"/>
      <c r="E162" s="1298"/>
      <c r="F162" s="1298"/>
      <c r="G162" s="1298"/>
      <c r="H162" s="1298"/>
      <c r="I162" s="1298"/>
      <c r="J162" s="1299"/>
      <c r="K162" s="1133"/>
      <c r="L162" s="1407"/>
      <c r="M162" s="1408"/>
      <c r="N162" s="1409"/>
      <c r="O162" s="1409"/>
      <c r="P162" s="1409"/>
      <c r="Q162" s="1409"/>
      <c r="R162" s="1409"/>
      <c r="S162" s="1409"/>
      <c r="T162" s="1409"/>
      <c r="U162" s="1409"/>
      <c r="V162" s="1409"/>
      <c r="W162" s="1409"/>
      <c r="X162" s="1409"/>
      <c r="Y162" s="1409"/>
      <c r="Z162" s="1409"/>
      <c r="AA162" s="1409"/>
      <c r="AB162" s="1409"/>
      <c r="AC162" s="1409"/>
      <c r="AD162" s="1409"/>
      <c r="AE162" s="1409"/>
      <c r="AF162" s="1409"/>
      <c r="AG162" s="1409"/>
      <c r="AH162" s="1409"/>
      <c r="AI162" s="1409"/>
      <c r="AJ162" s="1410"/>
      <c r="AK162" s="1"/>
      <c r="AL162" s="229"/>
    </row>
    <row r="163" spans="1:46" s="59" customFormat="1" ht="18" customHeight="1">
      <c r="A163" s="311"/>
      <c r="B163" s="312" t="s">
        <v>202</v>
      </c>
      <c r="C163" s="313" t="s">
        <v>263</v>
      </c>
      <c r="D163" s="314"/>
      <c r="E163" s="314"/>
      <c r="F163" s="314"/>
      <c r="G163" s="314"/>
      <c r="H163" s="314"/>
      <c r="I163" s="314"/>
      <c r="J163" s="314"/>
      <c r="K163" s="314"/>
      <c r="L163" s="314"/>
      <c r="M163" s="232"/>
      <c r="N163" s="232"/>
      <c r="O163" s="232"/>
      <c r="P163" s="232"/>
      <c r="Q163" s="232"/>
      <c r="R163" s="232"/>
      <c r="S163" s="232"/>
      <c r="T163" s="232"/>
      <c r="U163" s="232"/>
      <c r="V163" s="232"/>
      <c r="W163" s="232"/>
      <c r="X163" s="232"/>
      <c r="Y163" s="296"/>
      <c r="Z163" s="296"/>
      <c r="AA163" s="296"/>
      <c r="AB163" s="296"/>
      <c r="AC163" s="99"/>
      <c r="AD163" s="99"/>
      <c r="AE163" s="99"/>
      <c r="AF163" s="99"/>
      <c r="AG163" s="297"/>
      <c r="AH163" s="297"/>
      <c r="AI163" s="297"/>
      <c r="AJ163" s="315"/>
      <c r="AK163" s="285"/>
      <c r="AL163" s="286"/>
    </row>
    <row r="164" spans="1:46" s="722" customFormat="1" ht="15" customHeight="1">
      <c r="A164" s="1137" t="s">
        <v>437</v>
      </c>
      <c r="B164" s="1138"/>
      <c r="C164" s="1138"/>
      <c r="D164" s="1138"/>
      <c r="E164" s="1138"/>
      <c r="F164" s="1138"/>
      <c r="G164" s="1138"/>
      <c r="H164" s="1138"/>
      <c r="I164" s="1138"/>
      <c r="J164" s="1138"/>
      <c r="K164" s="1138"/>
      <c r="L164" s="1138"/>
      <c r="M164" s="1138"/>
      <c r="N164" s="1138"/>
      <c r="O164" s="1138"/>
      <c r="P164" s="1138"/>
      <c r="Q164" s="1138"/>
      <c r="R164" s="1138"/>
      <c r="S164" s="1138"/>
      <c r="T164" s="1138"/>
      <c r="U164" s="1138"/>
      <c r="V164" s="1138"/>
      <c r="W164" s="1138"/>
      <c r="X164" s="1138"/>
      <c r="Y164" s="1138"/>
      <c r="Z164" s="1138"/>
      <c r="AA164" s="1138"/>
      <c r="AB164" s="1138"/>
      <c r="AC164" s="1138"/>
      <c r="AD164" s="1138"/>
      <c r="AE164" s="1138"/>
      <c r="AF164" s="1139"/>
      <c r="AG164" s="1006"/>
      <c r="AH164" s="720" t="s">
        <v>97</v>
      </c>
      <c r="AI164" s="719"/>
      <c r="AJ164" s="747"/>
      <c r="AK164" s="740"/>
    </row>
    <row r="165" spans="1:46" s="59" customFormat="1" ht="10.5" customHeight="1" thickBot="1">
      <c r="A165" s="227"/>
      <c r="B165" s="227"/>
      <c r="C165" s="227"/>
      <c r="D165" s="227"/>
      <c r="E165" s="227"/>
      <c r="F165" s="227"/>
      <c r="G165" s="227"/>
      <c r="H165" s="227"/>
      <c r="I165" s="227"/>
      <c r="J165" s="227"/>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68"/>
      <c r="AL165" s="103"/>
    </row>
    <row r="166" spans="1:46" s="59" customFormat="1" ht="17.25" customHeight="1" thickBot="1">
      <c r="A166" s="316" t="s">
        <v>218</v>
      </c>
      <c r="B166" s="317"/>
      <c r="C166" s="317"/>
      <c r="D166" s="317"/>
      <c r="E166" s="317"/>
      <c r="F166" s="317"/>
      <c r="G166" s="317"/>
      <c r="H166" s="317"/>
      <c r="I166" s="317"/>
      <c r="J166" s="317"/>
      <c r="K166" s="317"/>
      <c r="L166" s="317"/>
      <c r="M166" s="317"/>
      <c r="N166" s="317"/>
      <c r="O166" s="317"/>
      <c r="P166" s="317"/>
      <c r="Q166" s="317"/>
      <c r="R166" s="317"/>
      <c r="S166" s="317"/>
      <c r="T166" s="317"/>
      <c r="U166" s="274" t="s">
        <v>65</v>
      </c>
      <c r="V166" s="85"/>
      <c r="W166" s="318"/>
      <c r="X166" s="318"/>
      <c r="Y166" s="318"/>
      <c r="Z166" s="318"/>
      <c r="AA166" s="318"/>
      <c r="AB166" s="318"/>
      <c r="AC166" s="276"/>
      <c r="AD166" s="277" t="s">
        <v>49</v>
      </c>
      <c r="AE166" s="278"/>
      <c r="AF166" s="278"/>
      <c r="AG166" s="276"/>
      <c r="AH166" s="280" t="s">
        <v>50</v>
      </c>
      <c r="AI166" s="275"/>
      <c r="AJ166" s="281"/>
      <c r="AK166" s="52"/>
      <c r="AL166" s="304"/>
    </row>
    <row r="167" spans="1:46" s="59" customFormat="1" ht="25.5" customHeight="1">
      <c r="A167" s="1289"/>
      <c r="B167" s="319" t="s">
        <v>192</v>
      </c>
      <c r="C167" s="1292" t="s">
        <v>262</v>
      </c>
      <c r="D167" s="1293"/>
      <c r="E167" s="1293"/>
      <c r="F167" s="1293"/>
      <c r="G167" s="1293"/>
      <c r="H167" s="1293"/>
      <c r="I167" s="1293"/>
      <c r="J167" s="1293"/>
      <c r="K167" s="1293"/>
      <c r="L167" s="1293"/>
      <c r="M167" s="1293"/>
      <c r="N167" s="1293"/>
      <c r="O167" s="1293"/>
      <c r="P167" s="1293"/>
      <c r="Q167" s="1293"/>
      <c r="R167" s="1293"/>
      <c r="S167" s="1293"/>
      <c r="T167" s="1293"/>
      <c r="U167" s="1294"/>
      <c r="V167" s="1294"/>
      <c r="W167" s="1294"/>
      <c r="X167" s="1294"/>
      <c r="Y167" s="1294"/>
      <c r="Z167" s="1294"/>
      <c r="AA167" s="1294"/>
      <c r="AB167" s="1294"/>
      <c r="AC167" s="1294"/>
      <c r="AD167" s="1294"/>
      <c r="AE167" s="1294"/>
      <c r="AF167" s="1294"/>
      <c r="AG167" s="1294"/>
      <c r="AH167" s="1294"/>
      <c r="AI167" s="1294"/>
      <c r="AJ167" s="1295"/>
      <c r="AK167" s="52"/>
      <c r="AL167" s="229"/>
    </row>
    <row r="168" spans="1:46" s="59" customFormat="1" ht="27" customHeight="1">
      <c r="A168" s="1290"/>
      <c r="B168" s="1167"/>
      <c r="C168" s="1414" t="s">
        <v>203</v>
      </c>
      <c r="D168" s="1415"/>
      <c r="E168" s="1415"/>
      <c r="F168" s="1415"/>
      <c r="G168" s="1415"/>
      <c r="H168" s="1415"/>
      <c r="I168" s="1415"/>
      <c r="J168" s="1416"/>
      <c r="K168" s="320"/>
      <c r="L168" s="321" t="s">
        <v>67</v>
      </c>
      <c r="M168" s="1304" t="s">
        <v>42</v>
      </c>
      <c r="N168" s="1305"/>
      <c r="O168" s="1305"/>
      <c r="P168" s="1305"/>
      <c r="Q168" s="1305"/>
      <c r="R168" s="1305"/>
      <c r="S168" s="1305"/>
      <c r="T168" s="1305"/>
      <c r="U168" s="1305"/>
      <c r="V168" s="1305"/>
      <c r="W168" s="1305"/>
      <c r="X168" s="1305"/>
      <c r="Y168" s="1305"/>
      <c r="Z168" s="1305"/>
      <c r="AA168" s="1305"/>
      <c r="AB168" s="1305"/>
      <c r="AC168" s="1305"/>
      <c r="AD168" s="1305"/>
      <c r="AE168" s="1305"/>
      <c r="AF168" s="1305"/>
      <c r="AG168" s="1305"/>
      <c r="AH168" s="1305"/>
      <c r="AI168" s="1305"/>
      <c r="AJ168" s="1306"/>
      <c r="AK168" s="52"/>
      <c r="AL168" s="286"/>
    </row>
    <row r="169" spans="1:46" s="59" customFormat="1" ht="40.5" customHeight="1">
      <c r="A169" s="1290"/>
      <c r="B169" s="1168"/>
      <c r="C169" s="1297"/>
      <c r="D169" s="1298"/>
      <c r="E169" s="1298"/>
      <c r="F169" s="1298"/>
      <c r="G169" s="1298"/>
      <c r="H169" s="1298"/>
      <c r="I169" s="1298"/>
      <c r="J169" s="1299"/>
      <c r="K169" s="322"/>
      <c r="L169" s="323" t="s">
        <v>200</v>
      </c>
      <c r="M169" s="1280" t="s">
        <v>38</v>
      </c>
      <c r="N169" s="1114"/>
      <c r="O169" s="1114"/>
      <c r="P169" s="1114"/>
      <c r="Q169" s="1114"/>
      <c r="R169" s="1114"/>
      <c r="S169" s="1114"/>
      <c r="T169" s="1114"/>
      <c r="U169" s="1114"/>
      <c r="V169" s="1114"/>
      <c r="W169" s="1114"/>
      <c r="X169" s="1114"/>
      <c r="Y169" s="1114"/>
      <c r="Z169" s="1114"/>
      <c r="AA169" s="1114"/>
      <c r="AB169" s="1114"/>
      <c r="AC169" s="1114"/>
      <c r="AD169" s="1114"/>
      <c r="AE169" s="1114"/>
      <c r="AF169" s="1114"/>
      <c r="AG169" s="1114"/>
      <c r="AH169" s="1114"/>
      <c r="AI169" s="1114"/>
      <c r="AJ169" s="1281"/>
      <c r="AK169" s="324"/>
      <c r="AL169" s="325"/>
    </row>
    <row r="170" spans="1:46" s="59" customFormat="1" ht="40.5" customHeight="1">
      <c r="A170" s="1291"/>
      <c r="B170" s="1168"/>
      <c r="C170" s="1297"/>
      <c r="D170" s="1298"/>
      <c r="E170" s="1298"/>
      <c r="F170" s="1298"/>
      <c r="G170" s="1298"/>
      <c r="H170" s="1298"/>
      <c r="I170" s="1298"/>
      <c r="J170" s="1299"/>
      <c r="K170" s="310"/>
      <c r="L170" s="326" t="s">
        <v>199</v>
      </c>
      <c r="M170" s="1282" t="s">
        <v>43</v>
      </c>
      <c r="N170" s="1283"/>
      <c r="O170" s="1283"/>
      <c r="P170" s="1283"/>
      <c r="Q170" s="1283"/>
      <c r="R170" s="1283"/>
      <c r="S170" s="1283"/>
      <c r="T170" s="1283"/>
      <c r="U170" s="1283"/>
      <c r="V170" s="1283"/>
      <c r="W170" s="1283"/>
      <c r="X170" s="1283"/>
      <c r="Y170" s="1283"/>
      <c r="Z170" s="1283"/>
      <c r="AA170" s="1283"/>
      <c r="AB170" s="1283"/>
      <c r="AC170" s="1283"/>
      <c r="AD170" s="1283"/>
      <c r="AE170" s="1283"/>
      <c r="AF170" s="1283"/>
      <c r="AG170" s="1283"/>
      <c r="AH170" s="1283"/>
      <c r="AI170" s="1283"/>
      <c r="AJ170" s="1284"/>
      <c r="AK170" s="324"/>
      <c r="AL170" s="325"/>
    </row>
    <row r="171" spans="1:46" s="59" customFormat="1" ht="18" customHeight="1">
      <c r="A171" s="311"/>
      <c r="B171" s="312" t="s">
        <v>202</v>
      </c>
      <c r="C171" s="313" t="s">
        <v>263</v>
      </c>
      <c r="D171" s="314"/>
      <c r="E171" s="314"/>
      <c r="F171" s="314"/>
      <c r="G171" s="314"/>
      <c r="H171" s="314"/>
      <c r="I171" s="314"/>
      <c r="J171" s="314"/>
      <c r="K171" s="314"/>
      <c r="L171" s="314"/>
      <c r="M171" s="314"/>
      <c r="N171" s="314"/>
      <c r="O171" s="314"/>
      <c r="P171" s="314"/>
      <c r="Q171" s="314"/>
      <c r="R171" s="314"/>
      <c r="S171" s="314"/>
      <c r="T171" s="314"/>
      <c r="U171" s="314"/>
      <c r="V171" s="314"/>
      <c r="W171" s="314"/>
      <c r="X171" s="314"/>
      <c r="Y171" s="327"/>
      <c r="Z171" s="327"/>
      <c r="AA171" s="327"/>
      <c r="AB171" s="327"/>
      <c r="AC171" s="328"/>
      <c r="AD171" s="328"/>
      <c r="AE171" s="328"/>
      <c r="AF171" s="328"/>
      <c r="AG171" s="329"/>
      <c r="AH171" s="329"/>
      <c r="AI171" s="329"/>
      <c r="AJ171" s="330"/>
      <c r="AK171" s="285"/>
      <c r="AL171" s="286"/>
    </row>
    <row r="172" spans="1:46" s="722" customFormat="1" ht="15" customHeight="1">
      <c r="A172" s="1137" t="s">
        <v>437</v>
      </c>
      <c r="B172" s="1138"/>
      <c r="C172" s="1138"/>
      <c r="D172" s="1138"/>
      <c r="E172" s="1138"/>
      <c r="F172" s="1138"/>
      <c r="G172" s="1138"/>
      <c r="H172" s="1138"/>
      <c r="I172" s="1138"/>
      <c r="J172" s="1138"/>
      <c r="K172" s="1138"/>
      <c r="L172" s="1138"/>
      <c r="M172" s="1138"/>
      <c r="N172" s="1138"/>
      <c r="O172" s="1138"/>
      <c r="P172" s="1138"/>
      <c r="Q172" s="1138"/>
      <c r="R172" s="1138"/>
      <c r="S172" s="1138"/>
      <c r="T172" s="1138"/>
      <c r="U172" s="1138"/>
      <c r="V172" s="1138"/>
      <c r="W172" s="1138"/>
      <c r="X172" s="1138"/>
      <c r="Y172" s="1138"/>
      <c r="Z172" s="1138"/>
      <c r="AA172" s="1138"/>
      <c r="AB172" s="1138"/>
      <c r="AC172" s="1138"/>
      <c r="AD172" s="1138"/>
      <c r="AE172" s="1138"/>
      <c r="AF172" s="1139"/>
      <c r="AG172" s="1006"/>
      <c r="AH172" s="720" t="s">
        <v>97</v>
      </c>
      <c r="AI172" s="719"/>
      <c r="AJ172" s="747"/>
      <c r="AK172" s="740"/>
    </row>
    <row r="173" spans="1:46" s="59" customFormat="1" ht="28.5" customHeight="1">
      <c r="A173" s="1285" t="s">
        <v>111</v>
      </c>
      <c r="B173" s="1285"/>
      <c r="C173" s="1285"/>
      <c r="D173" s="1285"/>
      <c r="E173" s="1285"/>
      <c r="F173" s="1285"/>
      <c r="G173" s="1285"/>
      <c r="H173" s="1285"/>
      <c r="I173" s="1285"/>
      <c r="J173" s="1285"/>
      <c r="K173" s="1285"/>
      <c r="L173" s="1285"/>
      <c r="M173" s="1285"/>
      <c r="N173" s="1285"/>
      <c r="O173" s="1285"/>
      <c r="P173" s="1285"/>
      <c r="Q173" s="1285"/>
      <c r="R173" s="1285"/>
      <c r="S173" s="1285"/>
      <c r="T173" s="1285"/>
      <c r="U173" s="1285"/>
      <c r="V173" s="1285"/>
      <c r="W173" s="1285"/>
      <c r="X173" s="1285"/>
      <c r="Y173" s="1285"/>
      <c r="Z173" s="1285"/>
      <c r="AA173" s="1285"/>
      <c r="AB173" s="1285"/>
      <c r="AC173" s="1285"/>
      <c r="AD173" s="1285"/>
      <c r="AE173" s="1285"/>
      <c r="AF173" s="1285"/>
      <c r="AG173" s="1285"/>
      <c r="AH173" s="1285"/>
      <c r="AI173" s="1285"/>
      <c r="AJ173" s="1285"/>
      <c r="AK173" s="324"/>
      <c r="AL173" s="229"/>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24"/>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363" t="s">
        <v>341</v>
      </c>
      <c r="B176" s="1364"/>
      <c r="C176" s="1364"/>
      <c r="D176" s="1364"/>
      <c r="E176" s="1364"/>
      <c r="F176" s="1364"/>
      <c r="G176" s="1364"/>
      <c r="H176" s="1364"/>
      <c r="I176" s="1364"/>
      <c r="J176" s="1364"/>
      <c r="K176" s="1364"/>
      <c r="L176" s="1364"/>
      <c r="M176" s="1364"/>
      <c r="N176" s="1364"/>
      <c r="O176" s="1364"/>
      <c r="P176" s="1364"/>
      <c r="Q176" s="1364"/>
      <c r="R176" s="1364"/>
      <c r="S176" s="1364"/>
      <c r="T176" s="1364"/>
      <c r="U176" s="1364"/>
      <c r="V176" s="1364"/>
      <c r="W176" s="1364"/>
      <c r="X176" s="1364"/>
      <c r="Y176" s="1364"/>
      <c r="Z176" s="1364"/>
      <c r="AA176" s="1364"/>
      <c r="AB176" s="1364"/>
      <c r="AC176" s="1364"/>
      <c r="AD176" s="1364"/>
      <c r="AE176" s="1364"/>
      <c r="AF176" s="1364"/>
      <c r="AG176" s="1364"/>
      <c r="AH176" s="1364"/>
      <c r="AI176" s="1364"/>
      <c r="AJ176" s="1365"/>
      <c r="AK176" s="331"/>
      <c r="AT176" s="71"/>
    </row>
    <row r="177" spans="1:46" ht="7.5" customHeight="1" thickBot="1">
      <c r="A177" s="529"/>
      <c r="B177" s="529"/>
      <c r="C177" s="529"/>
      <c r="D177" s="529"/>
      <c r="E177" s="529"/>
      <c r="F177" s="529"/>
      <c r="G177" s="529"/>
      <c r="H177" s="529"/>
      <c r="I177" s="529"/>
      <c r="J177" s="529"/>
      <c r="K177" s="529"/>
      <c r="L177" s="52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30"/>
      <c r="AK177" s="331"/>
      <c r="AT177" s="71"/>
    </row>
    <row r="178" spans="1:46" ht="15" customHeight="1">
      <c r="A178" s="1302" t="s">
        <v>40</v>
      </c>
      <c r="B178" s="1287"/>
      <c r="C178" s="1287"/>
      <c r="D178" s="1303"/>
      <c r="E178" s="1286" t="s">
        <v>39</v>
      </c>
      <c r="F178" s="1287"/>
      <c r="G178" s="1287"/>
      <c r="H178" s="1287"/>
      <c r="I178" s="1287"/>
      <c r="J178" s="1287"/>
      <c r="K178" s="1287"/>
      <c r="L178" s="1287"/>
      <c r="M178" s="1287"/>
      <c r="N178" s="1287"/>
      <c r="O178" s="1287"/>
      <c r="P178" s="1287"/>
      <c r="Q178" s="1287"/>
      <c r="R178" s="1287"/>
      <c r="S178" s="1287"/>
      <c r="T178" s="1287"/>
      <c r="U178" s="1287"/>
      <c r="V178" s="1287"/>
      <c r="W178" s="1287"/>
      <c r="X178" s="1287"/>
      <c r="Y178" s="1287"/>
      <c r="Z178" s="1287"/>
      <c r="AA178" s="1287"/>
      <c r="AB178" s="1287"/>
      <c r="AC178" s="1287"/>
      <c r="AD178" s="1287"/>
      <c r="AE178" s="1287"/>
      <c r="AF178" s="1287"/>
      <c r="AG178" s="1287"/>
      <c r="AH178" s="1287"/>
      <c r="AI178" s="1287"/>
      <c r="AJ178" s="1288"/>
      <c r="AK178" s="331"/>
      <c r="AT178" s="71"/>
    </row>
    <row r="179" spans="1:46" s="332" customFormat="1" ht="15" customHeight="1">
      <c r="A179" s="1118" t="s">
        <v>308</v>
      </c>
      <c r="B179" s="1119"/>
      <c r="C179" s="1119"/>
      <c r="D179" s="1119"/>
      <c r="E179" s="1012"/>
      <c r="F179" s="1126" t="s">
        <v>314</v>
      </c>
      <c r="G179" s="1126"/>
      <c r="H179" s="1126"/>
      <c r="I179" s="1126"/>
      <c r="J179" s="1126"/>
      <c r="K179" s="1126"/>
      <c r="L179" s="1126"/>
      <c r="M179" s="1126"/>
      <c r="N179" s="1126"/>
      <c r="O179" s="1126"/>
      <c r="P179" s="1126"/>
      <c r="Q179" s="1126"/>
      <c r="R179" s="1126"/>
      <c r="S179" s="1126"/>
      <c r="T179" s="1126"/>
      <c r="U179" s="1126"/>
      <c r="V179" s="1126"/>
      <c r="W179" s="1126"/>
      <c r="X179" s="1126"/>
      <c r="Y179" s="1126"/>
      <c r="Z179" s="1126"/>
      <c r="AA179" s="1126"/>
      <c r="AB179" s="1126"/>
      <c r="AC179" s="1126"/>
      <c r="AD179" s="1126"/>
      <c r="AE179" s="1126"/>
      <c r="AF179" s="1126"/>
      <c r="AG179" s="1126"/>
      <c r="AH179" s="1126"/>
      <c r="AI179" s="1126"/>
      <c r="AJ179" s="1127"/>
      <c r="AK179" s="331"/>
    </row>
    <row r="180" spans="1:46" s="332" customFormat="1" ht="15" customHeight="1">
      <c r="A180" s="1120"/>
      <c r="B180" s="1121"/>
      <c r="C180" s="1121"/>
      <c r="D180" s="1121"/>
      <c r="E180" s="1013"/>
      <c r="F180" s="1114" t="s">
        <v>315</v>
      </c>
      <c r="G180" s="1114"/>
      <c r="H180" s="1114"/>
      <c r="I180" s="1114"/>
      <c r="J180" s="1114"/>
      <c r="K180" s="1114"/>
      <c r="L180" s="1114"/>
      <c r="M180" s="1114"/>
      <c r="N180" s="1114"/>
      <c r="O180" s="1114"/>
      <c r="P180" s="1114"/>
      <c r="Q180" s="1114"/>
      <c r="R180" s="1114"/>
      <c r="S180" s="1114"/>
      <c r="T180" s="1114"/>
      <c r="U180" s="1114"/>
      <c r="V180" s="1114"/>
      <c r="W180" s="1114"/>
      <c r="X180" s="1114"/>
      <c r="Y180" s="1114"/>
      <c r="Z180" s="1114"/>
      <c r="AA180" s="1114"/>
      <c r="AB180" s="1114"/>
      <c r="AC180" s="1114"/>
      <c r="AD180" s="1114"/>
      <c r="AE180" s="1114"/>
      <c r="AF180" s="1114"/>
      <c r="AG180" s="1114"/>
      <c r="AH180" s="1114"/>
      <c r="AI180" s="1114"/>
      <c r="AJ180" s="1115"/>
      <c r="AK180" s="331"/>
    </row>
    <row r="181" spans="1:46" s="332" customFormat="1" ht="15" customHeight="1">
      <c r="A181" s="1120"/>
      <c r="B181" s="1121"/>
      <c r="C181" s="1121"/>
      <c r="D181" s="1121"/>
      <c r="E181" s="1013"/>
      <c r="F181" s="1114" t="s">
        <v>316</v>
      </c>
      <c r="G181" s="1114"/>
      <c r="H181" s="1114"/>
      <c r="I181" s="1114"/>
      <c r="J181" s="1114"/>
      <c r="K181" s="1114"/>
      <c r="L181" s="1114"/>
      <c r="M181" s="1114"/>
      <c r="N181" s="1114"/>
      <c r="O181" s="1114"/>
      <c r="P181" s="1114"/>
      <c r="Q181" s="1114"/>
      <c r="R181" s="1114"/>
      <c r="S181" s="1114"/>
      <c r="T181" s="1114"/>
      <c r="U181" s="1114"/>
      <c r="V181" s="1114"/>
      <c r="W181" s="1114"/>
      <c r="X181" s="1114"/>
      <c r="Y181" s="1114"/>
      <c r="Z181" s="1114"/>
      <c r="AA181" s="1114"/>
      <c r="AB181" s="1114"/>
      <c r="AC181" s="1114"/>
      <c r="AD181" s="1114"/>
      <c r="AE181" s="1114"/>
      <c r="AF181" s="1114"/>
      <c r="AG181" s="1114"/>
      <c r="AH181" s="1114"/>
      <c r="AI181" s="1114"/>
      <c r="AJ181" s="1115"/>
      <c r="AK181" s="331"/>
    </row>
    <row r="182" spans="1:46" s="332" customFormat="1" ht="15" customHeight="1">
      <c r="A182" s="1122"/>
      <c r="B182" s="1123"/>
      <c r="C182" s="1123"/>
      <c r="D182" s="1123"/>
      <c r="E182" s="1014"/>
      <c r="F182" s="1169" t="s">
        <v>317</v>
      </c>
      <c r="G182" s="1169"/>
      <c r="H182" s="1169"/>
      <c r="I182" s="1169"/>
      <c r="J182" s="1169"/>
      <c r="K182" s="1169"/>
      <c r="L182" s="1169"/>
      <c r="M182" s="1169"/>
      <c r="N182" s="1169"/>
      <c r="O182" s="1169"/>
      <c r="P182" s="1169"/>
      <c r="Q182" s="1169"/>
      <c r="R182" s="1169"/>
      <c r="S182" s="1169"/>
      <c r="T182" s="1169"/>
      <c r="U182" s="1169"/>
      <c r="V182" s="1169"/>
      <c r="W182" s="1169"/>
      <c r="X182" s="1169"/>
      <c r="Y182" s="1169"/>
      <c r="Z182" s="1169"/>
      <c r="AA182" s="1169"/>
      <c r="AB182" s="1169"/>
      <c r="AC182" s="1169"/>
      <c r="AD182" s="1169"/>
      <c r="AE182" s="1169"/>
      <c r="AF182" s="1169"/>
      <c r="AG182" s="1169"/>
      <c r="AH182" s="1169"/>
      <c r="AI182" s="1169"/>
      <c r="AJ182" s="1170"/>
      <c r="AK182" s="331"/>
    </row>
    <row r="183" spans="1:46" s="332" customFormat="1" ht="30" customHeight="1">
      <c r="A183" s="1118" t="s">
        <v>309</v>
      </c>
      <c r="B183" s="1119"/>
      <c r="C183" s="1119"/>
      <c r="D183" s="1119"/>
      <c r="E183" s="1012"/>
      <c r="F183" s="1126" t="s">
        <v>343</v>
      </c>
      <c r="G183" s="1126"/>
      <c r="H183" s="1126"/>
      <c r="I183" s="1126"/>
      <c r="J183" s="1126"/>
      <c r="K183" s="1126"/>
      <c r="L183" s="1126"/>
      <c r="M183" s="1126"/>
      <c r="N183" s="1126"/>
      <c r="O183" s="1126"/>
      <c r="P183" s="1126"/>
      <c r="Q183" s="1126"/>
      <c r="R183" s="1126"/>
      <c r="S183" s="1126"/>
      <c r="T183" s="1126"/>
      <c r="U183" s="1126"/>
      <c r="V183" s="1126"/>
      <c r="W183" s="1126"/>
      <c r="X183" s="1126"/>
      <c r="Y183" s="1126"/>
      <c r="Z183" s="1126"/>
      <c r="AA183" s="1126"/>
      <c r="AB183" s="1126"/>
      <c r="AC183" s="1126"/>
      <c r="AD183" s="1126"/>
      <c r="AE183" s="1126"/>
      <c r="AF183" s="1126"/>
      <c r="AG183" s="1126"/>
      <c r="AH183" s="1126"/>
      <c r="AI183" s="1126"/>
      <c r="AJ183" s="1127"/>
      <c r="AK183" s="331"/>
    </row>
    <row r="184" spans="1:46" s="59" customFormat="1" ht="15" customHeight="1">
      <c r="A184" s="1120"/>
      <c r="B184" s="1121"/>
      <c r="C184" s="1121"/>
      <c r="D184" s="1121"/>
      <c r="E184" s="1013"/>
      <c r="F184" s="1114" t="s">
        <v>318</v>
      </c>
      <c r="G184" s="1114"/>
      <c r="H184" s="1114"/>
      <c r="I184" s="1114"/>
      <c r="J184" s="1114"/>
      <c r="K184" s="1114"/>
      <c r="L184" s="1114"/>
      <c r="M184" s="1114"/>
      <c r="N184" s="1114"/>
      <c r="O184" s="1114"/>
      <c r="P184" s="1114"/>
      <c r="Q184" s="1114"/>
      <c r="R184" s="1114"/>
      <c r="S184" s="1114"/>
      <c r="T184" s="1114"/>
      <c r="U184" s="1114"/>
      <c r="V184" s="1114"/>
      <c r="W184" s="1114"/>
      <c r="X184" s="1114"/>
      <c r="Y184" s="1114"/>
      <c r="Z184" s="1114"/>
      <c r="AA184" s="1114"/>
      <c r="AB184" s="1114"/>
      <c r="AC184" s="1114"/>
      <c r="AD184" s="1114"/>
      <c r="AE184" s="1114"/>
      <c r="AF184" s="1114"/>
      <c r="AG184" s="1114"/>
      <c r="AH184" s="1114"/>
      <c r="AI184" s="1114"/>
      <c r="AJ184" s="1115"/>
      <c r="AK184" s="331"/>
    </row>
    <row r="185" spans="1:46" s="59" customFormat="1" ht="15" customHeight="1">
      <c r="A185" s="1120"/>
      <c r="B185" s="1121"/>
      <c r="C185" s="1121"/>
      <c r="D185" s="1121"/>
      <c r="E185" s="1013"/>
      <c r="F185" s="1114" t="s">
        <v>319</v>
      </c>
      <c r="G185" s="1114"/>
      <c r="H185" s="1114"/>
      <c r="I185" s="1114"/>
      <c r="J185" s="1114"/>
      <c r="K185" s="1114"/>
      <c r="L185" s="1114"/>
      <c r="M185" s="1114"/>
      <c r="N185" s="1114"/>
      <c r="O185" s="1114"/>
      <c r="P185" s="1114"/>
      <c r="Q185" s="1114"/>
      <c r="R185" s="1114"/>
      <c r="S185" s="1114"/>
      <c r="T185" s="1114"/>
      <c r="U185" s="1114"/>
      <c r="V185" s="1114"/>
      <c r="W185" s="1114"/>
      <c r="X185" s="1114"/>
      <c r="Y185" s="1114"/>
      <c r="Z185" s="1114"/>
      <c r="AA185" s="1114"/>
      <c r="AB185" s="1114"/>
      <c r="AC185" s="1114"/>
      <c r="AD185" s="1114"/>
      <c r="AE185" s="1114"/>
      <c r="AF185" s="1114"/>
      <c r="AG185" s="1114"/>
      <c r="AH185" s="1114"/>
      <c r="AI185" s="1114"/>
      <c r="AJ185" s="1115"/>
      <c r="AK185" s="331"/>
    </row>
    <row r="186" spans="1:46" s="59" customFormat="1" ht="15" customHeight="1">
      <c r="A186" s="1122"/>
      <c r="B186" s="1123"/>
      <c r="C186" s="1123"/>
      <c r="D186" s="1123"/>
      <c r="E186" s="1014"/>
      <c r="F186" s="1169" t="s">
        <v>320</v>
      </c>
      <c r="G186" s="1169"/>
      <c r="H186" s="1169"/>
      <c r="I186" s="1169"/>
      <c r="J186" s="1169"/>
      <c r="K186" s="1169"/>
      <c r="L186" s="1169"/>
      <c r="M186" s="1169"/>
      <c r="N186" s="1169"/>
      <c r="O186" s="1169"/>
      <c r="P186" s="1169"/>
      <c r="Q186" s="1169"/>
      <c r="R186" s="1169"/>
      <c r="S186" s="1169"/>
      <c r="T186" s="1169"/>
      <c r="U186" s="1169"/>
      <c r="V186" s="1169"/>
      <c r="W186" s="1169"/>
      <c r="X186" s="1169"/>
      <c r="Y186" s="1169"/>
      <c r="Z186" s="1169"/>
      <c r="AA186" s="1169"/>
      <c r="AB186" s="1169"/>
      <c r="AC186" s="1169"/>
      <c r="AD186" s="1169"/>
      <c r="AE186" s="1169"/>
      <c r="AF186" s="1169"/>
      <c r="AG186" s="1169"/>
      <c r="AH186" s="1169"/>
      <c r="AI186" s="1169"/>
      <c r="AJ186" s="1170"/>
      <c r="AK186" s="331"/>
    </row>
    <row r="187" spans="1:46" s="59" customFormat="1" ht="15" customHeight="1">
      <c r="A187" s="1118" t="s">
        <v>310</v>
      </c>
      <c r="B187" s="1119"/>
      <c r="C187" s="1119"/>
      <c r="D187" s="1119"/>
      <c r="E187" s="1012"/>
      <c r="F187" s="1126" t="s">
        <v>321</v>
      </c>
      <c r="G187" s="1126"/>
      <c r="H187" s="1126"/>
      <c r="I187" s="1126"/>
      <c r="J187" s="1126"/>
      <c r="K187" s="1126"/>
      <c r="L187" s="1126"/>
      <c r="M187" s="1126"/>
      <c r="N187" s="1126"/>
      <c r="O187" s="1126"/>
      <c r="P187" s="1126"/>
      <c r="Q187" s="1126"/>
      <c r="R187" s="1126"/>
      <c r="S187" s="1126"/>
      <c r="T187" s="1126"/>
      <c r="U187" s="1126"/>
      <c r="V187" s="1126"/>
      <c r="W187" s="1126"/>
      <c r="X187" s="1126"/>
      <c r="Y187" s="1126"/>
      <c r="Z187" s="1126"/>
      <c r="AA187" s="1126"/>
      <c r="AB187" s="1126"/>
      <c r="AC187" s="1126"/>
      <c r="AD187" s="1126"/>
      <c r="AE187" s="1126"/>
      <c r="AF187" s="1126"/>
      <c r="AG187" s="1126"/>
      <c r="AH187" s="1126"/>
      <c r="AI187" s="1126"/>
      <c r="AJ187" s="1127"/>
      <c r="AK187" s="331"/>
    </row>
    <row r="188" spans="1:46" s="59" customFormat="1" ht="30" customHeight="1">
      <c r="A188" s="1120"/>
      <c r="B188" s="1121"/>
      <c r="C188" s="1121"/>
      <c r="D188" s="1121"/>
      <c r="E188" s="1013"/>
      <c r="F188" s="1114" t="s">
        <v>322</v>
      </c>
      <c r="G188" s="1114"/>
      <c r="H188" s="1114"/>
      <c r="I188" s="1114"/>
      <c r="J188" s="1114"/>
      <c r="K188" s="1114"/>
      <c r="L188" s="1114"/>
      <c r="M188" s="1114"/>
      <c r="N188" s="1114"/>
      <c r="O188" s="1114"/>
      <c r="P188" s="1114"/>
      <c r="Q188" s="1114"/>
      <c r="R188" s="1114"/>
      <c r="S188" s="1114"/>
      <c r="T188" s="1114"/>
      <c r="U188" s="1114"/>
      <c r="V188" s="1114"/>
      <c r="W188" s="1114"/>
      <c r="X188" s="1114"/>
      <c r="Y188" s="1114"/>
      <c r="Z188" s="1114"/>
      <c r="AA188" s="1114"/>
      <c r="AB188" s="1114"/>
      <c r="AC188" s="1114"/>
      <c r="AD188" s="1114"/>
      <c r="AE188" s="1114"/>
      <c r="AF188" s="1114"/>
      <c r="AG188" s="1114"/>
      <c r="AH188" s="1114"/>
      <c r="AI188" s="1114"/>
      <c r="AJ188" s="1115"/>
      <c r="AK188" s="331"/>
    </row>
    <row r="189" spans="1:46" s="59" customFormat="1" ht="15" customHeight="1">
      <c r="A189" s="1120"/>
      <c r="B189" s="1121"/>
      <c r="C189" s="1121"/>
      <c r="D189" s="1121"/>
      <c r="E189" s="1013"/>
      <c r="F189" s="1114" t="s">
        <v>323</v>
      </c>
      <c r="G189" s="1114"/>
      <c r="H189" s="1114"/>
      <c r="I189" s="1114"/>
      <c r="J189" s="1114"/>
      <c r="K189" s="1114"/>
      <c r="L189" s="1114"/>
      <c r="M189" s="1114"/>
      <c r="N189" s="1114"/>
      <c r="O189" s="1114"/>
      <c r="P189" s="1114"/>
      <c r="Q189" s="1114"/>
      <c r="R189" s="1114"/>
      <c r="S189" s="1114"/>
      <c r="T189" s="1114"/>
      <c r="U189" s="1114"/>
      <c r="V189" s="1114"/>
      <c r="W189" s="1114"/>
      <c r="X189" s="1114"/>
      <c r="Y189" s="1114"/>
      <c r="Z189" s="1114"/>
      <c r="AA189" s="1114"/>
      <c r="AB189" s="1114"/>
      <c r="AC189" s="1114"/>
      <c r="AD189" s="1114"/>
      <c r="AE189" s="1114"/>
      <c r="AF189" s="1114"/>
      <c r="AG189" s="1114"/>
      <c r="AH189" s="1114"/>
      <c r="AI189" s="1114"/>
      <c r="AJ189" s="1115"/>
      <c r="AK189" s="331"/>
    </row>
    <row r="190" spans="1:46" s="59" customFormat="1" ht="15" customHeight="1">
      <c r="A190" s="1120"/>
      <c r="B190" s="1121"/>
      <c r="C190" s="1121"/>
      <c r="D190" s="1121"/>
      <c r="E190" s="1013"/>
      <c r="F190" s="1114" t="s">
        <v>324</v>
      </c>
      <c r="G190" s="1114"/>
      <c r="H190" s="1114"/>
      <c r="I190" s="1114"/>
      <c r="J190" s="1114"/>
      <c r="K190" s="1114"/>
      <c r="L190" s="1114"/>
      <c r="M190" s="1114"/>
      <c r="N190" s="1114"/>
      <c r="O190" s="1114"/>
      <c r="P190" s="1114"/>
      <c r="Q190" s="1114"/>
      <c r="R190" s="1114"/>
      <c r="S190" s="1114"/>
      <c r="T190" s="1114"/>
      <c r="U190" s="1114"/>
      <c r="V190" s="1114"/>
      <c r="W190" s="1114"/>
      <c r="X190" s="1114"/>
      <c r="Y190" s="1114"/>
      <c r="Z190" s="1114"/>
      <c r="AA190" s="1114"/>
      <c r="AB190" s="1114"/>
      <c r="AC190" s="1114"/>
      <c r="AD190" s="1114"/>
      <c r="AE190" s="1114"/>
      <c r="AF190" s="1114"/>
      <c r="AG190" s="1114"/>
      <c r="AH190" s="1114"/>
      <c r="AI190" s="1114"/>
      <c r="AJ190" s="1115"/>
      <c r="AK190" s="331"/>
    </row>
    <row r="191" spans="1:46" s="59" customFormat="1" ht="15" customHeight="1">
      <c r="A191" s="1122"/>
      <c r="B191" s="1123"/>
      <c r="C191" s="1123"/>
      <c r="D191" s="1123"/>
      <c r="E191" s="1014"/>
      <c r="F191" s="1169" t="s">
        <v>337</v>
      </c>
      <c r="G191" s="1169"/>
      <c r="H191" s="1169"/>
      <c r="I191" s="1169"/>
      <c r="J191" s="1169"/>
      <c r="K191" s="1169"/>
      <c r="L191" s="1169"/>
      <c r="M191" s="1169"/>
      <c r="N191" s="1169"/>
      <c r="O191" s="1169"/>
      <c r="P191" s="1169"/>
      <c r="Q191" s="1169"/>
      <c r="R191" s="1169"/>
      <c r="S191" s="1169"/>
      <c r="T191" s="1169"/>
      <c r="U191" s="1169"/>
      <c r="V191" s="1169"/>
      <c r="W191" s="1169"/>
      <c r="X191" s="1169"/>
      <c r="Y191" s="1169"/>
      <c r="Z191" s="1169"/>
      <c r="AA191" s="1169"/>
      <c r="AB191" s="1169"/>
      <c r="AC191" s="1169"/>
      <c r="AD191" s="1169"/>
      <c r="AE191" s="1169"/>
      <c r="AF191" s="1169"/>
      <c r="AG191" s="1169"/>
      <c r="AH191" s="1169"/>
      <c r="AI191" s="1169"/>
      <c r="AJ191" s="1170"/>
      <c r="AK191" s="331"/>
    </row>
    <row r="192" spans="1:46" s="59" customFormat="1" ht="30" customHeight="1">
      <c r="A192" s="1118" t="s">
        <v>311</v>
      </c>
      <c r="B192" s="1119"/>
      <c r="C192" s="1119"/>
      <c r="D192" s="1119"/>
      <c r="E192" s="1012"/>
      <c r="F192" s="1126" t="s">
        <v>325</v>
      </c>
      <c r="G192" s="1126"/>
      <c r="H192" s="1126"/>
      <c r="I192" s="1126"/>
      <c r="J192" s="1126"/>
      <c r="K192" s="1126"/>
      <c r="L192" s="1126"/>
      <c r="M192" s="1126"/>
      <c r="N192" s="1126"/>
      <c r="O192" s="1126"/>
      <c r="P192" s="1126"/>
      <c r="Q192" s="1126"/>
      <c r="R192" s="1126"/>
      <c r="S192" s="1126"/>
      <c r="T192" s="1126"/>
      <c r="U192" s="1126"/>
      <c r="V192" s="1126"/>
      <c r="W192" s="1126"/>
      <c r="X192" s="1126"/>
      <c r="Y192" s="1126"/>
      <c r="Z192" s="1126"/>
      <c r="AA192" s="1126"/>
      <c r="AB192" s="1126"/>
      <c r="AC192" s="1126"/>
      <c r="AD192" s="1126"/>
      <c r="AE192" s="1126"/>
      <c r="AF192" s="1126"/>
      <c r="AG192" s="1126"/>
      <c r="AH192" s="1126"/>
      <c r="AI192" s="1126"/>
      <c r="AJ192" s="1127"/>
      <c r="AK192" s="331"/>
    </row>
    <row r="193" spans="1:52" s="59" customFormat="1" ht="15" customHeight="1">
      <c r="A193" s="1120"/>
      <c r="B193" s="1121"/>
      <c r="C193" s="1121"/>
      <c r="D193" s="1121"/>
      <c r="E193" s="1013"/>
      <c r="F193" s="1114" t="s">
        <v>326</v>
      </c>
      <c r="G193" s="1114"/>
      <c r="H193" s="1114"/>
      <c r="I193" s="1114"/>
      <c r="J193" s="1114"/>
      <c r="K193" s="1114"/>
      <c r="L193" s="1114"/>
      <c r="M193" s="1114"/>
      <c r="N193" s="1114"/>
      <c r="O193" s="1114"/>
      <c r="P193" s="1114"/>
      <c r="Q193" s="1114"/>
      <c r="R193" s="1114"/>
      <c r="S193" s="1114"/>
      <c r="T193" s="1114"/>
      <c r="U193" s="1114"/>
      <c r="V193" s="1114"/>
      <c r="W193" s="1114"/>
      <c r="X193" s="1114"/>
      <c r="Y193" s="1114"/>
      <c r="Z193" s="1114"/>
      <c r="AA193" s="1114"/>
      <c r="AB193" s="1114"/>
      <c r="AC193" s="1114"/>
      <c r="AD193" s="1114"/>
      <c r="AE193" s="1114"/>
      <c r="AF193" s="1114"/>
      <c r="AG193" s="1114"/>
      <c r="AH193" s="1114"/>
      <c r="AI193" s="1114"/>
      <c r="AJ193" s="1115"/>
      <c r="AK193" s="331"/>
    </row>
    <row r="194" spans="1:52" s="59" customFormat="1" ht="15" customHeight="1">
      <c r="A194" s="1120"/>
      <c r="B194" s="1121"/>
      <c r="C194" s="1121"/>
      <c r="D194" s="1121"/>
      <c r="E194" s="1013"/>
      <c r="F194" s="1114" t="s">
        <v>327</v>
      </c>
      <c r="G194" s="1114"/>
      <c r="H194" s="1114"/>
      <c r="I194" s="1114"/>
      <c r="J194" s="1114"/>
      <c r="K194" s="1114"/>
      <c r="L194" s="1114"/>
      <c r="M194" s="1114"/>
      <c r="N194" s="1114"/>
      <c r="O194" s="1114"/>
      <c r="P194" s="1114"/>
      <c r="Q194" s="1114"/>
      <c r="R194" s="1114"/>
      <c r="S194" s="1114"/>
      <c r="T194" s="1114"/>
      <c r="U194" s="1114"/>
      <c r="V194" s="1114"/>
      <c r="W194" s="1114"/>
      <c r="X194" s="1114"/>
      <c r="Y194" s="1114"/>
      <c r="Z194" s="1114"/>
      <c r="AA194" s="1114"/>
      <c r="AB194" s="1114"/>
      <c r="AC194" s="1114"/>
      <c r="AD194" s="1114"/>
      <c r="AE194" s="1114"/>
      <c r="AF194" s="1114"/>
      <c r="AG194" s="1114"/>
      <c r="AH194" s="1114"/>
      <c r="AI194" s="1114"/>
      <c r="AJ194" s="1115"/>
      <c r="AK194" s="331"/>
    </row>
    <row r="195" spans="1:52" s="59" customFormat="1" ht="15" customHeight="1">
      <c r="A195" s="1122"/>
      <c r="B195" s="1123"/>
      <c r="C195" s="1123"/>
      <c r="D195" s="1123"/>
      <c r="E195" s="1014"/>
      <c r="F195" s="1169" t="s">
        <v>328</v>
      </c>
      <c r="G195" s="1169"/>
      <c r="H195" s="1169"/>
      <c r="I195" s="1169"/>
      <c r="J195" s="1169"/>
      <c r="K195" s="1169"/>
      <c r="L195" s="1169"/>
      <c r="M195" s="1169"/>
      <c r="N195" s="1169"/>
      <c r="O195" s="1169"/>
      <c r="P195" s="1169"/>
      <c r="Q195" s="1169"/>
      <c r="R195" s="1169"/>
      <c r="S195" s="1169"/>
      <c r="T195" s="1169"/>
      <c r="U195" s="1169"/>
      <c r="V195" s="1169"/>
      <c r="W195" s="1169"/>
      <c r="X195" s="1169"/>
      <c r="Y195" s="1169"/>
      <c r="Z195" s="1169"/>
      <c r="AA195" s="1169"/>
      <c r="AB195" s="1169"/>
      <c r="AC195" s="1169"/>
      <c r="AD195" s="1169"/>
      <c r="AE195" s="1169"/>
      <c r="AF195" s="1169"/>
      <c r="AG195" s="1169"/>
      <c r="AH195" s="1169"/>
      <c r="AI195" s="1169"/>
      <c r="AJ195" s="1170"/>
      <c r="AK195" s="331"/>
    </row>
    <row r="196" spans="1:52" s="59" customFormat="1" ht="15" customHeight="1">
      <c r="A196" s="1118" t="s">
        <v>313</v>
      </c>
      <c r="B196" s="1119"/>
      <c r="C196" s="1119"/>
      <c r="D196" s="1119"/>
      <c r="E196" s="1012"/>
      <c r="F196" s="1126" t="s">
        <v>329</v>
      </c>
      <c r="G196" s="1126"/>
      <c r="H196" s="1126"/>
      <c r="I196" s="1126"/>
      <c r="J196" s="1126"/>
      <c r="K196" s="1126"/>
      <c r="L196" s="1126"/>
      <c r="M196" s="1126"/>
      <c r="N196" s="1126"/>
      <c r="O196" s="1126"/>
      <c r="P196" s="1126"/>
      <c r="Q196" s="1126"/>
      <c r="R196" s="1126"/>
      <c r="S196" s="1126"/>
      <c r="T196" s="1126"/>
      <c r="U196" s="1126"/>
      <c r="V196" s="1126"/>
      <c r="W196" s="1126"/>
      <c r="X196" s="1126"/>
      <c r="Y196" s="1126"/>
      <c r="Z196" s="1126"/>
      <c r="AA196" s="1126"/>
      <c r="AB196" s="1126"/>
      <c r="AC196" s="1126"/>
      <c r="AD196" s="1126"/>
      <c r="AE196" s="1126"/>
      <c r="AF196" s="1126"/>
      <c r="AG196" s="1126"/>
      <c r="AH196" s="1126"/>
      <c r="AI196" s="1126"/>
      <c r="AJ196" s="1127"/>
      <c r="AK196" s="52"/>
    </row>
    <row r="197" spans="1:52" s="59" customFormat="1" ht="30" customHeight="1">
      <c r="A197" s="1120"/>
      <c r="B197" s="1121"/>
      <c r="C197" s="1121"/>
      <c r="D197" s="1121"/>
      <c r="E197" s="1013"/>
      <c r="F197" s="1114" t="s">
        <v>330</v>
      </c>
      <c r="G197" s="1114"/>
      <c r="H197" s="1114"/>
      <c r="I197" s="1114"/>
      <c r="J197" s="1114"/>
      <c r="K197" s="1114"/>
      <c r="L197" s="1114"/>
      <c r="M197" s="1114"/>
      <c r="N197" s="1114"/>
      <c r="O197" s="1114"/>
      <c r="P197" s="1114"/>
      <c r="Q197" s="1114"/>
      <c r="R197" s="1114"/>
      <c r="S197" s="1114"/>
      <c r="T197" s="1114"/>
      <c r="U197" s="1114"/>
      <c r="V197" s="1114"/>
      <c r="W197" s="1114"/>
      <c r="X197" s="1114"/>
      <c r="Y197" s="1114"/>
      <c r="Z197" s="1114"/>
      <c r="AA197" s="1114"/>
      <c r="AB197" s="1114"/>
      <c r="AC197" s="1114"/>
      <c r="AD197" s="1114"/>
      <c r="AE197" s="1114"/>
      <c r="AF197" s="1114"/>
      <c r="AG197" s="1114"/>
      <c r="AH197" s="1114"/>
      <c r="AI197" s="1114"/>
      <c r="AJ197" s="1115"/>
    </row>
    <row r="198" spans="1:52" s="59" customFormat="1" ht="15" customHeight="1">
      <c r="A198" s="1120"/>
      <c r="B198" s="1121"/>
      <c r="C198" s="1121"/>
      <c r="D198" s="1121"/>
      <c r="E198" s="1013"/>
      <c r="F198" s="1114" t="s">
        <v>331</v>
      </c>
      <c r="G198" s="1114"/>
      <c r="H198" s="1114"/>
      <c r="I198" s="1114"/>
      <c r="J198" s="1114"/>
      <c r="K198" s="1114"/>
      <c r="L198" s="1114"/>
      <c r="M198" s="1114"/>
      <c r="N198" s="1114"/>
      <c r="O198" s="1114"/>
      <c r="P198" s="1114"/>
      <c r="Q198" s="1114"/>
      <c r="R198" s="1114"/>
      <c r="S198" s="1114"/>
      <c r="T198" s="1114"/>
      <c r="U198" s="1114"/>
      <c r="V198" s="1114"/>
      <c r="W198" s="1114"/>
      <c r="X198" s="1114"/>
      <c r="Y198" s="1114"/>
      <c r="Z198" s="1114"/>
      <c r="AA198" s="1114"/>
      <c r="AB198" s="1114"/>
      <c r="AC198" s="1114"/>
      <c r="AD198" s="1114"/>
      <c r="AE198" s="1114"/>
      <c r="AF198" s="1114"/>
      <c r="AG198" s="1114"/>
      <c r="AH198" s="1114"/>
      <c r="AI198" s="1114"/>
      <c r="AJ198" s="1115"/>
    </row>
    <row r="199" spans="1:52" s="59" customFormat="1" ht="15" customHeight="1">
      <c r="A199" s="1122"/>
      <c r="B199" s="1123"/>
      <c r="C199" s="1123"/>
      <c r="D199" s="1123"/>
      <c r="E199" s="1014"/>
      <c r="F199" s="1169" t="s">
        <v>332</v>
      </c>
      <c r="G199" s="1169"/>
      <c r="H199" s="1169"/>
      <c r="I199" s="1169"/>
      <c r="J199" s="1169"/>
      <c r="K199" s="1169"/>
      <c r="L199" s="1169"/>
      <c r="M199" s="1169"/>
      <c r="N199" s="1169"/>
      <c r="O199" s="1169"/>
      <c r="P199" s="1169"/>
      <c r="Q199" s="1169"/>
      <c r="R199" s="1169"/>
      <c r="S199" s="1169"/>
      <c r="T199" s="1169"/>
      <c r="U199" s="1169"/>
      <c r="V199" s="1169"/>
      <c r="W199" s="1169"/>
      <c r="X199" s="1169"/>
      <c r="Y199" s="1169"/>
      <c r="Z199" s="1169"/>
      <c r="AA199" s="1169"/>
      <c r="AB199" s="1169"/>
      <c r="AC199" s="1169"/>
      <c r="AD199" s="1169"/>
      <c r="AE199" s="1169"/>
      <c r="AF199" s="1169"/>
      <c r="AG199" s="1169"/>
      <c r="AH199" s="1169"/>
      <c r="AI199" s="1169"/>
      <c r="AJ199" s="1170"/>
    </row>
    <row r="200" spans="1:52" s="59" customFormat="1" ht="30" customHeight="1">
      <c r="A200" s="1118" t="s">
        <v>312</v>
      </c>
      <c r="B200" s="1119"/>
      <c r="C200" s="1119"/>
      <c r="D200" s="1119"/>
      <c r="E200" s="1012"/>
      <c r="F200" s="1126" t="s">
        <v>333</v>
      </c>
      <c r="G200" s="1126"/>
      <c r="H200" s="1126"/>
      <c r="I200" s="1126"/>
      <c r="J200" s="1126"/>
      <c r="K200" s="1126"/>
      <c r="L200" s="1126"/>
      <c r="M200" s="1126"/>
      <c r="N200" s="1126"/>
      <c r="O200" s="1126"/>
      <c r="P200" s="1126"/>
      <c r="Q200" s="1126"/>
      <c r="R200" s="1126"/>
      <c r="S200" s="1126"/>
      <c r="T200" s="1126"/>
      <c r="U200" s="1126"/>
      <c r="V200" s="1126"/>
      <c r="W200" s="1126"/>
      <c r="X200" s="1126"/>
      <c r="Y200" s="1126"/>
      <c r="Z200" s="1126"/>
      <c r="AA200" s="1126"/>
      <c r="AB200" s="1126"/>
      <c r="AC200" s="1126"/>
      <c r="AD200" s="1126"/>
      <c r="AE200" s="1126"/>
      <c r="AF200" s="1126"/>
      <c r="AG200" s="1126"/>
      <c r="AH200" s="1126"/>
      <c r="AI200" s="1126"/>
      <c r="AJ200" s="1127"/>
      <c r="AK200" s="324"/>
    </row>
    <row r="201" spans="1:52" s="59" customFormat="1" ht="15" customHeight="1">
      <c r="A201" s="1120"/>
      <c r="B201" s="1121"/>
      <c r="C201" s="1121"/>
      <c r="D201" s="1121"/>
      <c r="E201" s="1013"/>
      <c r="F201" s="1114" t="s">
        <v>334</v>
      </c>
      <c r="G201" s="1114"/>
      <c r="H201" s="1114"/>
      <c r="I201" s="1114"/>
      <c r="J201" s="1114"/>
      <c r="K201" s="1114"/>
      <c r="L201" s="1114"/>
      <c r="M201" s="1114"/>
      <c r="N201" s="1114"/>
      <c r="O201" s="1114"/>
      <c r="P201" s="1114"/>
      <c r="Q201" s="1114"/>
      <c r="R201" s="1114"/>
      <c r="S201" s="1114"/>
      <c r="T201" s="1114"/>
      <c r="U201" s="1114"/>
      <c r="V201" s="1114"/>
      <c r="W201" s="1114"/>
      <c r="X201" s="1114"/>
      <c r="Y201" s="1114"/>
      <c r="Z201" s="1114"/>
      <c r="AA201" s="1114"/>
      <c r="AB201" s="1114"/>
      <c r="AC201" s="1114"/>
      <c r="AD201" s="1114"/>
      <c r="AE201" s="1114"/>
      <c r="AF201" s="1114"/>
      <c r="AG201" s="1114"/>
      <c r="AH201" s="1114"/>
      <c r="AI201" s="1114"/>
      <c r="AJ201" s="1115"/>
      <c r="AK201" s="331"/>
    </row>
    <row r="202" spans="1:52" s="59" customFormat="1" ht="15" customHeight="1">
      <c r="A202" s="1120"/>
      <c r="B202" s="1121"/>
      <c r="C202" s="1121"/>
      <c r="D202" s="1121"/>
      <c r="E202" s="1013"/>
      <c r="F202" s="1114" t="s">
        <v>335</v>
      </c>
      <c r="G202" s="1114"/>
      <c r="H202" s="1114"/>
      <c r="I202" s="1114"/>
      <c r="J202" s="1114"/>
      <c r="K202" s="1114"/>
      <c r="L202" s="1114"/>
      <c r="M202" s="1114"/>
      <c r="N202" s="1114"/>
      <c r="O202" s="1114"/>
      <c r="P202" s="1114"/>
      <c r="Q202" s="1114"/>
      <c r="R202" s="1114"/>
      <c r="S202" s="1114"/>
      <c r="T202" s="1114"/>
      <c r="U202" s="1114"/>
      <c r="V202" s="1114"/>
      <c r="W202" s="1114"/>
      <c r="X202" s="1114"/>
      <c r="Y202" s="1114"/>
      <c r="Z202" s="1114"/>
      <c r="AA202" s="1114"/>
      <c r="AB202" s="1114"/>
      <c r="AC202" s="1114"/>
      <c r="AD202" s="1114"/>
      <c r="AE202" s="1114"/>
      <c r="AF202" s="1114"/>
      <c r="AG202" s="1114"/>
      <c r="AH202" s="1114"/>
      <c r="AI202" s="1114"/>
      <c r="AJ202" s="1115"/>
      <c r="AK202" s="331"/>
    </row>
    <row r="203" spans="1:52" s="59" customFormat="1" ht="15" customHeight="1" thickBot="1">
      <c r="A203" s="1124"/>
      <c r="B203" s="1125"/>
      <c r="C203" s="1125"/>
      <c r="D203" s="1125"/>
      <c r="E203" s="1015"/>
      <c r="F203" s="1116" t="s">
        <v>336</v>
      </c>
      <c r="G203" s="1116"/>
      <c r="H203" s="1116"/>
      <c r="I203" s="1116"/>
      <c r="J203" s="1116"/>
      <c r="K203" s="1116"/>
      <c r="L203" s="1116"/>
      <c r="M203" s="1116"/>
      <c r="N203" s="1116"/>
      <c r="O203" s="1116"/>
      <c r="P203" s="1116"/>
      <c r="Q203" s="1116"/>
      <c r="R203" s="1116"/>
      <c r="S203" s="1116"/>
      <c r="T203" s="1116"/>
      <c r="U203" s="1116"/>
      <c r="V203" s="1116"/>
      <c r="W203" s="1116"/>
      <c r="X203" s="1116"/>
      <c r="Y203" s="1116"/>
      <c r="Z203" s="1116"/>
      <c r="AA203" s="1116"/>
      <c r="AB203" s="1116"/>
      <c r="AC203" s="1116"/>
      <c r="AD203" s="1116"/>
      <c r="AE203" s="1116"/>
      <c r="AF203" s="1116"/>
      <c r="AG203" s="1116"/>
      <c r="AH203" s="1116"/>
      <c r="AI203" s="1116"/>
      <c r="AJ203" s="1117"/>
      <c r="AK203" s="52"/>
    </row>
    <row r="204" spans="1:52" s="722" customFormat="1" ht="15" customHeight="1" thickBot="1">
      <c r="A204" s="1137" t="s">
        <v>437</v>
      </c>
      <c r="B204" s="1138"/>
      <c r="C204" s="1138"/>
      <c r="D204" s="1138"/>
      <c r="E204" s="1138"/>
      <c r="F204" s="1138"/>
      <c r="G204" s="1138"/>
      <c r="H204" s="1138"/>
      <c r="I204" s="1138"/>
      <c r="J204" s="1138"/>
      <c r="K204" s="1138"/>
      <c r="L204" s="1138"/>
      <c r="M204" s="1138"/>
      <c r="N204" s="1138"/>
      <c r="O204" s="1138"/>
      <c r="P204" s="1138"/>
      <c r="Q204" s="1138"/>
      <c r="R204" s="1138"/>
      <c r="S204" s="1138"/>
      <c r="T204" s="1138"/>
      <c r="U204" s="1138"/>
      <c r="V204" s="1138"/>
      <c r="W204" s="1138"/>
      <c r="X204" s="1138"/>
      <c r="Y204" s="1138"/>
      <c r="Z204" s="1138"/>
      <c r="AA204" s="1138"/>
      <c r="AB204" s="1138"/>
      <c r="AC204" s="1138"/>
      <c r="AD204" s="1138"/>
      <c r="AE204" s="1138"/>
      <c r="AF204" s="1139"/>
      <c r="AG204" s="1004"/>
      <c r="AH204" s="738" t="s">
        <v>97</v>
      </c>
      <c r="AI204" s="737"/>
      <c r="AJ204" s="739"/>
      <c r="AK204" s="670"/>
      <c r="AM204" s="663"/>
      <c r="AN204" s="663"/>
      <c r="AO204" s="663"/>
      <c r="AP204" s="663"/>
      <c r="AQ204" s="663"/>
      <c r="AR204" s="663"/>
      <c r="AS204" s="663"/>
      <c r="AT204" s="715"/>
      <c r="AU204" s="663"/>
      <c r="AV204" s="663"/>
      <c r="AW204" s="663"/>
      <c r="AX204" s="663"/>
      <c r="AY204" s="663"/>
      <c r="AZ204" s="663"/>
    </row>
    <row r="205" spans="1:52" s="59" customFormat="1" ht="30" customHeight="1" thickBot="1">
      <c r="A205" s="1334" t="s">
        <v>342</v>
      </c>
      <c r="B205" s="1335"/>
      <c r="C205" s="1335"/>
      <c r="D205" s="1335"/>
      <c r="E205" s="1335"/>
      <c r="F205" s="1335"/>
      <c r="G205" s="1335"/>
      <c r="H205" s="1335"/>
      <c r="I205" s="1335"/>
      <c r="J205" s="1335"/>
      <c r="K205" s="1335"/>
      <c r="L205" s="1335"/>
      <c r="M205" s="1335"/>
      <c r="N205" s="1336"/>
      <c r="O205" s="1314"/>
      <c r="P205" s="1314"/>
      <c r="Q205" s="1315" t="s">
        <v>290</v>
      </c>
      <c r="R205" s="1315"/>
      <c r="S205" s="1340"/>
      <c r="T205" s="1341"/>
      <c r="U205" s="1341"/>
      <c r="V205" s="1341"/>
      <c r="W205" s="1341"/>
      <c r="X205" s="1341"/>
      <c r="Y205" s="1341"/>
      <c r="Z205" s="1341"/>
      <c r="AA205" s="1341"/>
      <c r="AB205" s="1341"/>
      <c r="AC205" s="1341"/>
      <c r="AD205" s="1341"/>
      <c r="AE205" s="1341"/>
      <c r="AF205" s="1341"/>
      <c r="AG205" s="1341"/>
      <c r="AH205" s="1341"/>
      <c r="AI205" s="1341"/>
      <c r="AJ205" s="1342"/>
      <c r="AK205" s="52"/>
    </row>
    <row r="206" spans="1:52" ht="15" customHeight="1">
      <c r="A206" s="334"/>
      <c r="B206" s="334"/>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5"/>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32" t="s">
        <v>344</v>
      </c>
      <c r="C208" s="77"/>
      <c r="D208" s="77"/>
      <c r="E208" s="77"/>
      <c r="F208" s="77"/>
      <c r="G208" s="77"/>
      <c r="H208" s="77"/>
      <c r="I208" s="77"/>
      <c r="J208" s="77"/>
      <c r="K208" s="77"/>
      <c r="L208" s="77"/>
      <c r="M208" s="77"/>
      <c r="N208" s="77"/>
      <c r="O208" s="531"/>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36" t="s">
        <v>138</v>
      </c>
      <c r="B209" s="334"/>
      <c r="C209" s="334"/>
      <c r="D209" s="334"/>
      <c r="E209" s="334"/>
      <c r="F209" s="334"/>
      <c r="G209" s="334"/>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4"/>
      <c r="AE209" s="334"/>
      <c r="AF209" s="334"/>
      <c r="AG209" s="334"/>
      <c r="AH209" s="334"/>
      <c r="AI209" s="334"/>
      <c r="AJ209" s="335"/>
      <c r="AK209" s="52"/>
      <c r="AT209" s="71"/>
    </row>
    <row r="210" spans="1:52" s="332" customFormat="1" ht="15" customHeight="1">
      <c r="A210" s="1155" t="s">
        <v>23</v>
      </c>
      <c r="B210" s="1156"/>
      <c r="C210" s="1156"/>
      <c r="D210" s="1157"/>
      <c r="E210" s="337"/>
      <c r="F210" s="338" t="s">
        <v>264</v>
      </c>
      <c r="G210" s="338"/>
      <c r="H210" s="338"/>
      <c r="I210" s="338"/>
      <c r="J210" s="338"/>
      <c r="K210" s="338"/>
      <c r="L210" s="338"/>
      <c r="M210" s="338"/>
      <c r="N210" s="338"/>
      <c r="O210" s="339"/>
      <c r="P210" s="339"/>
      <c r="Q210" s="339"/>
      <c r="R210" s="400"/>
      <c r="S210" s="400"/>
      <c r="T210" s="400"/>
      <c r="U210" s="338" t="s">
        <v>207</v>
      </c>
      <c r="V210" s="340"/>
      <c r="W210" s="340" t="s">
        <v>209</v>
      </c>
      <c r="X210" s="340"/>
      <c r="Y210" s="340"/>
      <c r="Z210" s="338"/>
      <c r="AA210" s="339"/>
      <c r="AB210" s="339"/>
      <c r="AC210" s="339"/>
      <c r="AD210" s="339"/>
      <c r="AE210" s="339"/>
      <c r="AF210" s="339"/>
      <c r="AG210" s="339"/>
      <c r="AH210" s="339"/>
      <c r="AI210" s="339"/>
      <c r="AJ210" s="341"/>
      <c r="AK210" s="670"/>
    </row>
    <row r="211" spans="1:52" s="332" customFormat="1" ht="15" customHeight="1">
      <c r="A211" s="1158"/>
      <c r="B211" s="1159"/>
      <c r="C211" s="1159"/>
      <c r="D211" s="1160"/>
      <c r="E211" s="342"/>
      <c r="F211" s="344" t="s">
        <v>59</v>
      </c>
      <c r="G211" s="344"/>
      <c r="H211" s="344"/>
      <c r="I211" s="344"/>
      <c r="J211" s="344"/>
      <c r="K211" s="344"/>
      <c r="L211" s="344"/>
      <c r="M211" s="343"/>
      <c r="N211" s="343"/>
      <c r="O211" s="343"/>
      <c r="P211" s="343"/>
      <c r="Q211" s="343"/>
      <c r="R211" s="401"/>
      <c r="S211" s="401"/>
      <c r="T211" s="401"/>
      <c r="U211" s="344" t="s">
        <v>208</v>
      </c>
      <c r="V211" s="345"/>
      <c r="W211" s="345" t="s">
        <v>209</v>
      </c>
      <c r="X211" s="345"/>
      <c r="Y211" s="345"/>
      <c r="Z211" s="344"/>
      <c r="AA211" s="346"/>
      <c r="AB211" s="343"/>
      <c r="AC211" s="343"/>
      <c r="AD211" s="343"/>
      <c r="AE211" s="343"/>
      <c r="AF211" s="343"/>
      <c r="AG211" s="343"/>
      <c r="AH211" s="343"/>
      <c r="AI211" s="343"/>
      <c r="AJ211" s="333"/>
      <c r="AK211" s="52"/>
    </row>
    <row r="212" spans="1:52" s="59" customFormat="1" ht="15" customHeight="1">
      <c r="A212" s="1161" t="s">
        <v>24</v>
      </c>
      <c r="B212" s="1162"/>
      <c r="C212" s="1162"/>
      <c r="D212" s="1163"/>
      <c r="E212" s="342"/>
      <c r="F212" s="1114" t="s">
        <v>25</v>
      </c>
      <c r="G212" s="1114"/>
      <c r="H212" s="1114"/>
      <c r="I212" s="1114"/>
      <c r="J212" s="1114"/>
      <c r="K212" s="1114"/>
      <c r="L212" s="1114"/>
      <c r="M212" s="1114"/>
      <c r="N212" s="1114"/>
      <c r="O212" s="1114"/>
      <c r="P212" s="1114"/>
      <c r="Q212" s="1114"/>
      <c r="R212" s="1114"/>
      <c r="S212" s="1114"/>
      <c r="T212" s="1114"/>
      <c r="U212" s="344" t="s">
        <v>208</v>
      </c>
      <c r="V212" s="345"/>
      <c r="W212" s="345" t="s">
        <v>209</v>
      </c>
      <c r="X212" s="345"/>
      <c r="Y212" s="345"/>
      <c r="Z212" s="344"/>
      <c r="AA212" s="344"/>
      <c r="AB212" s="344"/>
      <c r="AC212" s="344"/>
      <c r="AD212" s="343"/>
      <c r="AE212" s="343"/>
      <c r="AF212" s="343"/>
      <c r="AG212" s="343"/>
      <c r="AH212" s="343"/>
      <c r="AI212" s="343"/>
      <c r="AJ212" s="333"/>
      <c r="AK212" s="52"/>
    </row>
    <row r="213" spans="1:52" s="59" customFormat="1" ht="15" customHeight="1" thickBot="1">
      <c r="A213" s="1164"/>
      <c r="B213" s="1165"/>
      <c r="C213" s="1165"/>
      <c r="D213" s="1166"/>
      <c r="E213" s="347"/>
      <c r="F213" s="348" t="s">
        <v>47</v>
      </c>
      <c r="G213" s="348"/>
      <c r="H213" s="1313"/>
      <c r="I213" s="1313"/>
      <c r="J213" s="1313"/>
      <c r="K213" s="1313"/>
      <c r="L213" s="1313"/>
      <c r="M213" s="1313"/>
      <c r="N213" s="1313"/>
      <c r="O213" s="1313"/>
      <c r="P213" s="1313"/>
      <c r="Q213" s="1313"/>
      <c r="R213" s="1313"/>
      <c r="S213" s="1313"/>
      <c r="T213" s="1313"/>
      <c r="U213" s="1313"/>
      <c r="V213" s="1313"/>
      <c r="W213" s="1313"/>
      <c r="X213" s="1313"/>
      <c r="Y213" s="349" t="s">
        <v>48</v>
      </c>
      <c r="Z213" s="350" t="s">
        <v>208</v>
      </c>
      <c r="AA213" s="351"/>
      <c r="AB213" s="351" t="s">
        <v>210</v>
      </c>
      <c r="AC213" s="351"/>
      <c r="AD213" s="350"/>
      <c r="AE213" s="350"/>
      <c r="AF213" s="350"/>
      <c r="AG213" s="350"/>
      <c r="AH213" s="352"/>
      <c r="AI213" s="352"/>
      <c r="AJ213" s="353"/>
      <c r="AK213" s="52"/>
    </row>
    <row r="214" spans="1:52" s="722" customFormat="1" ht="15" customHeight="1">
      <c r="A214" s="1137" t="s">
        <v>437</v>
      </c>
      <c r="B214" s="1138"/>
      <c r="C214" s="1138"/>
      <c r="D214" s="1138"/>
      <c r="E214" s="1138"/>
      <c r="F214" s="1138"/>
      <c r="G214" s="1138"/>
      <c r="H214" s="1138"/>
      <c r="I214" s="1138"/>
      <c r="J214" s="1138"/>
      <c r="K214" s="1138"/>
      <c r="L214" s="1138"/>
      <c r="M214" s="1138"/>
      <c r="N214" s="1138"/>
      <c r="O214" s="1138"/>
      <c r="P214" s="1138"/>
      <c r="Q214" s="1138"/>
      <c r="R214" s="1138"/>
      <c r="S214" s="1138"/>
      <c r="T214" s="1138"/>
      <c r="U214" s="1138"/>
      <c r="V214" s="1138"/>
      <c r="W214" s="1138"/>
      <c r="X214" s="1138"/>
      <c r="Y214" s="1138"/>
      <c r="Z214" s="1138"/>
      <c r="AA214" s="1138"/>
      <c r="AB214" s="1138"/>
      <c r="AC214" s="1138"/>
      <c r="AD214" s="1138"/>
      <c r="AE214" s="1138"/>
      <c r="AF214" s="1139"/>
      <c r="AG214" s="1005"/>
      <c r="AH214" s="725" t="s">
        <v>97</v>
      </c>
      <c r="AI214" s="724"/>
      <c r="AJ214" s="726"/>
      <c r="AK214" s="670"/>
      <c r="AM214" s="663"/>
      <c r="AN214" s="663"/>
      <c r="AO214" s="663"/>
      <c r="AP214" s="663"/>
      <c r="AQ214" s="663"/>
      <c r="AR214" s="663"/>
      <c r="AS214" s="663"/>
      <c r="AT214" s="715"/>
      <c r="AU214" s="663"/>
      <c r="AV214" s="663"/>
      <c r="AW214" s="663"/>
      <c r="AX214" s="663"/>
      <c r="AY214" s="663"/>
      <c r="AZ214" s="663"/>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54"/>
      <c r="B217" s="122" t="s">
        <v>57</v>
      </c>
      <c r="C217" s="354"/>
      <c r="D217" s="354"/>
      <c r="E217" s="354"/>
      <c r="F217" s="354"/>
      <c r="G217" s="354"/>
      <c r="H217" s="354"/>
      <c r="I217" s="354"/>
      <c r="J217" s="354"/>
      <c r="K217" s="354"/>
      <c r="L217" s="354"/>
      <c r="M217" s="354"/>
      <c r="N217" s="354"/>
      <c r="O217" s="354"/>
      <c r="P217" s="354"/>
      <c r="Q217" s="354"/>
      <c r="R217" s="354"/>
      <c r="S217" s="354"/>
      <c r="T217" s="354"/>
      <c r="U217" s="354"/>
      <c r="V217" s="354"/>
      <c r="W217" s="354"/>
      <c r="X217" s="354"/>
      <c r="Y217" s="354"/>
      <c r="Z217" s="354"/>
      <c r="AA217" s="354"/>
      <c r="AB217" s="354"/>
      <c r="AC217" s="354"/>
      <c r="AD217" s="354"/>
      <c r="AE217" s="354"/>
      <c r="AF217" s="354"/>
      <c r="AG217" s="354"/>
      <c r="AH217" s="354"/>
      <c r="AI217" s="354"/>
      <c r="AJ217" s="355"/>
      <c r="AK217" s="52"/>
    </row>
    <row r="218" spans="1:52" ht="14.25" thickBot="1">
      <c r="A218" s="354"/>
      <c r="B218" s="1337" t="s">
        <v>77</v>
      </c>
      <c r="C218" s="1338"/>
      <c r="D218" s="1338"/>
      <c r="E218" s="1338"/>
      <c r="F218" s="1338"/>
      <c r="G218" s="1338"/>
      <c r="H218" s="1338"/>
      <c r="I218" s="1338"/>
      <c r="J218" s="1338"/>
      <c r="K218" s="1338"/>
      <c r="L218" s="1338"/>
      <c r="M218" s="1338"/>
      <c r="N218" s="1338"/>
      <c r="O218" s="1338"/>
      <c r="P218" s="1338"/>
      <c r="Q218" s="1338"/>
      <c r="R218" s="1338"/>
      <c r="S218" s="1338"/>
      <c r="T218" s="1338"/>
      <c r="U218" s="1338"/>
      <c r="V218" s="1338"/>
      <c r="W218" s="1338"/>
      <c r="X218" s="1338"/>
      <c r="Y218" s="1339"/>
      <c r="Z218" s="1316" t="s">
        <v>53</v>
      </c>
      <c r="AA218" s="1317"/>
      <c r="AB218" s="1317"/>
      <c r="AC218" s="1317"/>
      <c r="AD218" s="1317"/>
      <c r="AE218" s="1317"/>
      <c r="AF218" s="1317"/>
      <c r="AG218" s="1317"/>
      <c r="AH218" s="1317"/>
      <c r="AI218" s="1317"/>
      <c r="AJ218" s="1318"/>
      <c r="AK218" s="52"/>
    </row>
    <row r="219" spans="1:52" ht="16.5" customHeight="1">
      <c r="A219" s="354"/>
      <c r="B219" s="356"/>
      <c r="C219" s="357" t="s">
        <v>94</v>
      </c>
      <c r="D219" s="358"/>
      <c r="E219" s="358"/>
      <c r="F219" s="358"/>
      <c r="G219" s="358"/>
      <c r="H219" s="358"/>
      <c r="I219" s="358"/>
      <c r="J219" s="358"/>
      <c r="K219" s="358"/>
      <c r="L219" s="358"/>
      <c r="M219" s="358"/>
      <c r="N219" s="358"/>
      <c r="O219" s="358"/>
      <c r="P219" s="358"/>
      <c r="Q219" s="358"/>
      <c r="R219" s="358"/>
      <c r="S219" s="358"/>
      <c r="T219" s="358"/>
      <c r="U219" s="358"/>
      <c r="V219" s="358"/>
      <c r="W219" s="358"/>
      <c r="X219" s="358"/>
      <c r="Y219" s="359"/>
      <c r="Z219" s="1322" t="s">
        <v>55</v>
      </c>
      <c r="AA219" s="1323"/>
      <c r="AB219" s="1323"/>
      <c r="AC219" s="1323"/>
      <c r="AD219" s="1323"/>
      <c r="AE219" s="1323"/>
      <c r="AF219" s="1323"/>
      <c r="AG219" s="1323"/>
      <c r="AH219" s="1323"/>
      <c r="AI219" s="1323"/>
      <c r="AJ219" s="1324"/>
      <c r="AK219" s="52"/>
    </row>
    <row r="220" spans="1:52" ht="16.5" customHeight="1">
      <c r="A220" s="354"/>
      <c r="B220" s="360"/>
      <c r="C220" s="361" t="s">
        <v>95</v>
      </c>
      <c r="D220" s="362"/>
      <c r="E220" s="362"/>
      <c r="F220" s="362"/>
      <c r="G220" s="362"/>
      <c r="H220" s="362"/>
      <c r="I220" s="362"/>
      <c r="J220" s="362"/>
      <c r="K220" s="362"/>
      <c r="L220" s="362"/>
      <c r="M220" s="362"/>
      <c r="N220" s="362"/>
      <c r="O220" s="362"/>
      <c r="P220" s="362"/>
      <c r="Q220" s="362"/>
      <c r="R220" s="362"/>
      <c r="S220" s="362"/>
      <c r="T220" s="362"/>
      <c r="U220" s="362"/>
      <c r="V220" s="362"/>
      <c r="W220" s="362"/>
      <c r="X220" s="362"/>
      <c r="Y220" s="363"/>
      <c r="Z220" s="1319" t="s">
        <v>56</v>
      </c>
      <c r="AA220" s="1320"/>
      <c r="AB220" s="1320"/>
      <c r="AC220" s="1320"/>
      <c r="AD220" s="1320"/>
      <c r="AE220" s="1320"/>
      <c r="AF220" s="1320"/>
      <c r="AG220" s="1320"/>
      <c r="AH220" s="1320"/>
      <c r="AI220" s="1320"/>
      <c r="AJ220" s="1321"/>
      <c r="AK220" s="52"/>
    </row>
    <row r="221" spans="1:52" ht="16.5" customHeight="1">
      <c r="A221" s="354"/>
      <c r="B221" s="360"/>
      <c r="C221" s="361" t="s">
        <v>123</v>
      </c>
      <c r="D221" s="362"/>
      <c r="E221" s="362"/>
      <c r="F221" s="362"/>
      <c r="G221" s="362"/>
      <c r="H221" s="362"/>
      <c r="I221" s="362"/>
      <c r="J221" s="362"/>
      <c r="K221" s="362"/>
      <c r="L221" s="362"/>
      <c r="M221" s="362"/>
      <c r="N221" s="362"/>
      <c r="O221" s="362"/>
      <c r="P221" s="362"/>
      <c r="Q221" s="362"/>
      <c r="R221" s="362"/>
      <c r="S221" s="362"/>
      <c r="T221" s="362"/>
      <c r="U221" s="362"/>
      <c r="V221" s="362"/>
      <c r="W221" s="362"/>
      <c r="X221" s="362"/>
      <c r="Y221" s="363"/>
      <c r="Z221" s="1319" t="s">
        <v>300</v>
      </c>
      <c r="AA221" s="1320"/>
      <c r="AB221" s="1320"/>
      <c r="AC221" s="1320"/>
      <c r="AD221" s="1320"/>
      <c r="AE221" s="1320"/>
      <c r="AF221" s="1320"/>
      <c r="AG221" s="1320"/>
      <c r="AH221" s="1320"/>
      <c r="AI221" s="1320"/>
      <c r="AJ221" s="1321"/>
      <c r="AK221" s="52"/>
    </row>
    <row r="222" spans="1:52" ht="16.5" customHeight="1">
      <c r="A222" s="354"/>
      <c r="B222" s="360"/>
      <c r="C222" s="361" t="s">
        <v>204</v>
      </c>
      <c r="D222" s="362"/>
      <c r="E222" s="362"/>
      <c r="F222" s="362"/>
      <c r="G222" s="362"/>
      <c r="H222" s="362"/>
      <c r="I222" s="362"/>
      <c r="J222" s="362"/>
      <c r="K222" s="362"/>
      <c r="L222" s="362"/>
      <c r="M222" s="362"/>
      <c r="N222" s="362"/>
      <c r="O222" s="362"/>
      <c r="P222" s="362"/>
      <c r="Q222" s="362"/>
      <c r="R222" s="362"/>
      <c r="S222" s="362"/>
      <c r="T222" s="362"/>
      <c r="U222" s="362"/>
      <c r="V222" s="362"/>
      <c r="W222" s="362"/>
      <c r="X222" s="362"/>
      <c r="Y222" s="363"/>
      <c r="Z222" s="1319" t="s">
        <v>205</v>
      </c>
      <c r="AA222" s="1320"/>
      <c r="AB222" s="1320"/>
      <c r="AC222" s="1320"/>
      <c r="AD222" s="1320"/>
      <c r="AE222" s="1320"/>
      <c r="AF222" s="1320"/>
      <c r="AG222" s="1320"/>
      <c r="AH222" s="1320"/>
      <c r="AI222" s="1320"/>
      <c r="AJ222" s="1321"/>
      <c r="AK222" s="52"/>
    </row>
    <row r="223" spans="1:52" ht="25.5" customHeight="1">
      <c r="A223" s="354"/>
      <c r="B223" s="360"/>
      <c r="C223" s="1311" t="s">
        <v>124</v>
      </c>
      <c r="D223" s="1311"/>
      <c r="E223" s="1311"/>
      <c r="F223" s="1311"/>
      <c r="G223" s="1311"/>
      <c r="H223" s="1311"/>
      <c r="I223" s="1311"/>
      <c r="J223" s="1311"/>
      <c r="K223" s="1311"/>
      <c r="L223" s="1311"/>
      <c r="M223" s="1311"/>
      <c r="N223" s="1311"/>
      <c r="O223" s="1311"/>
      <c r="P223" s="1311"/>
      <c r="Q223" s="1311"/>
      <c r="R223" s="1311"/>
      <c r="S223" s="1311"/>
      <c r="T223" s="1311"/>
      <c r="U223" s="1311"/>
      <c r="V223" s="1311"/>
      <c r="W223" s="1311"/>
      <c r="X223" s="1311"/>
      <c r="Y223" s="1312"/>
      <c r="Z223" s="1325" t="s">
        <v>126</v>
      </c>
      <c r="AA223" s="1326"/>
      <c r="AB223" s="1326"/>
      <c r="AC223" s="1326"/>
      <c r="AD223" s="1326"/>
      <c r="AE223" s="1326"/>
      <c r="AF223" s="1326"/>
      <c r="AG223" s="1326"/>
      <c r="AH223" s="1326"/>
      <c r="AI223" s="1326"/>
      <c r="AJ223" s="1327"/>
      <c r="AK223" s="52"/>
    </row>
    <row r="224" spans="1:52" ht="16.5" customHeight="1">
      <c r="A224" s="354"/>
      <c r="B224" s="360"/>
      <c r="C224" s="1311" t="s">
        <v>125</v>
      </c>
      <c r="D224" s="1311"/>
      <c r="E224" s="1311"/>
      <c r="F224" s="1311"/>
      <c r="G224" s="1311"/>
      <c r="H224" s="1311"/>
      <c r="I224" s="1311"/>
      <c r="J224" s="1311"/>
      <c r="K224" s="1311"/>
      <c r="L224" s="1311"/>
      <c r="M224" s="1311"/>
      <c r="N224" s="1311"/>
      <c r="O224" s="1311"/>
      <c r="P224" s="1311"/>
      <c r="Q224" s="1311"/>
      <c r="R224" s="1311"/>
      <c r="S224" s="1311"/>
      <c r="T224" s="1311"/>
      <c r="U224" s="1311"/>
      <c r="V224" s="1311"/>
      <c r="W224" s="1311"/>
      <c r="X224" s="1311"/>
      <c r="Y224" s="1312"/>
      <c r="Z224" s="1328" t="s">
        <v>127</v>
      </c>
      <c r="AA224" s="1329"/>
      <c r="AB224" s="1329"/>
      <c r="AC224" s="1329"/>
      <c r="AD224" s="1329"/>
      <c r="AE224" s="1329"/>
      <c r="AF224" s="1329"/>
      <c r="AG224" s="1329"/>
      <c r="AH224" s="1329"/>
      <c r="AI224" s="1329"/>
      <c r="AJ224" s="1330"/>
      <c r="AK224" s="364"/>
    </row>
    <row r="225" spans="1:37" ht="16.5" customHeight="1" thickBot="1">
      <c r="A225" s="354"/>
      <c r="B225" s="1003"/>
      <c r="C225" s="365" t="s">
        <v>96</v>
      </c>
      <c r="D225" s="366"/>
      <c r="E225" s="366"/>
      <c r="F225" s="366"/>
      <c r="G225" s="366"/>
      <c r="H225" s="366"/>
      <c r="I225" s="366"/>
      <c r="J225" s="366"/>
      <c r="K225" s="366"/>
      <c r="L225" s="366"/>
      <c r="M225" s="366"/>
      <c r="N225" s="366"/>
      <c r="O225" s="366"/>
      <c r="P225" s="366"/>
      <c r="Q225" s="366"/>
      <c r="R225" s="366"/>
      <c r="S225" s="366"/>
      <c r="T225" s="366"/>
      <c r="U225" s="366"/>
      <c r="V225" s="366"/>
      <c r="W225" s="366"/>
      <c r="X225" s="366"/>
      <c r="Y225" s="367"/>
      <c r="Z225" s="1331" t="s">
        <v>54</v>
      </c>
      <c r="AA225" s="1332"/>
      <c r="AB225" s="1332"/>
      <c r="AC225" s="1332"/>
      <c r="AD225" s="1332"/>
      <c r="AE225" s="1332"/>
      <c r="AF225" s="1332"/>
      <c r="AG225" s="1332"/>
      <c r="AH225" s="1332"/>
      <c r="AI225" s="1332"/>
      <c r="AJ225" s="1333"/>
      <c r="AK225" s="364"/>
    </row>
    <row r="226" spans="1:37" ht="4.5" customHeight="1">
      <c r="A226" s="354"/>
      <c r="B226" s="354"/>
      <c r="C226" s="122"/>
      <c r="D226" s="354"/>
      <c r="E226" s="354"/>
      <c r="F226" s="354"/>
      <c r="G226" s="354"/>
      <c r="H226" s="354"/>
      <c r="I226" s="354"/>
      <c r="J226" s="354"/>
      <c r="K226" s="354"/>
      <c r="L226" s="354"/>
      <c r="M226" s="354"/>
      <c r="N226" s="354"/>
      <c r="O226" s="354"/>
      <c r="P226" s="354"/>
      <c r="Q226" s="354"/>
      <c r="R226" s="354"/>
      <c r="S226" s="354"/>
      <c r="T226" s="354"/>
      <c r="U226" s="354"/>
      <c r="V226" s="354"/>
      <c r="W226" s="354"/>
      <c r="X226" s="354"/>
      <c r="Y226" s="354"/>
      <c r="Z226" s="122"/>
      <c r="AA226" s="122"/>
      <c r="AB226" s="122"/>
      <c r="AC226" s="122"/>
      <c r="AD226" s="122"/>
      <c r="AE226" s="122"/>
      <c r="AF226" s="122"/>
      <c r="AG226" s="122"/>
      <c r="AH226" s="122"/>
      <c r="AI226" s="354"/>
      <c r="AJ226" s="355"/>
    </row>
    <row r="227" spans="1:37" ht="12" customHeight="1">
      <c r="A227" s="354"/>
      <c r="B227" s="368" t="s">
        <v>133</v>
      </c>
      <c r="C227" s="369" t="s">
        <v>132</v>
      </c>
      <c r="D227" s="354"/>
      <c r="E227" s="354"/>
      <c r="F227" s="354"/>
      <c r="G227" s="354"/>
      <c r="H227" s="354"/>
      <c r="I227" s="354"/>
      <c r="J227" s="354"/>
      <c r="K227" s="354"/>
      <c r="L227" s="354"/>
      <c r="M227" s="354"/>
      <c r="N227" s="354"/>
      <c r="O227" s="354"/>
      <c r="P227" s="354"/>
      <c r="Q227" s="354"/>
      <c r="R227" s="354"/>
      <c r="S227" s="354"/>
      <c r="T227" s="354"/>
      <c r="U227" s="354"/>
      <c r="V227" s="354"/>
      <c r="W227" s="354"/>
      <c r="X227" s="354"/>
      <c r="Y227" s="354"/>
      <c r="Z227" s="122"/>
      <c r="AA227" s="122"/>
      <c r="AB227" s="122"/>
      <c r="AC227" s="122"/>
      <c r="AD227" s="122"/>
      <c r="AE227" s="122"/>
      <c r="AF227" s="122"/>
      <c r="AG227" s="122"/>
      <c r="AH227" s="122"/>
      <c r="AI227" s="354"/>
      <c r="AJ227" s="355"/>
    </row>
    <row r="228" spans="1:37" ht="21" customHeight="1">
      <c r="A228" s="354"/>
      <c r="B228" s="370" t="s">
        <v>134</v>
      </c>
      <c r="C228" s="1310" t="s">
        <v>448</v>
      </c>
      <c r="D228" s="1310"/>
      <c r="E228" s="1310"/>
      <c r="F228" s="1310"/>
      <c r="G228" s="1310"/>
      <c r="H228" s="1310"/>
      <c r="I228" s="1310"/>
      <c r="J228" s="1310"/>
      <c r="K228" s="1310"/>
      <c r="L228" s="1310"/>
      <c r="M228" s="1310"/>
      <c r="N228" s="1310"/>
      <c r="O228" s="1310"/>
      <c r="P228" s="1310"/>
      <c r="Q228" s="1310"/>
      <c r="R228" s="1310"/>
      <c r="S228" s="1310"/>
      <c r="T228" s="1310"/>
      <c r="U228" s="1310"/>
      <c r="V228" s="1310"/>
      <c r="W228" s="1310"/>
      <c r="X228" s="1310"/>
      <c r="Y228" s="1310"/>
      <c r="Z228" s="1310"/>
      <c r="AA228" s="1310"/>
      <c r="AB228" s="1310"/>
      <c r="AC228" s="1310"/>
      <c r="AD228" s="1310"/>
      <c r="AE228" s="1310"/>
      <c r="AF228" s="1310"/>
      <c r="AG228" s="1310"/>
      <c r="AH228" s="1310"/>
      <c r="AI228" s="1310"/>
      <c r="AJ228" s="1310"/>
    </row>
    <row r="229" spans="1:37" ht="7.5" customHeight="1" thickBot="1">
      <c r="A229" s="371"/>
      <c r="B229" s="371"/>
      <c r="C229" s="372"/>
      <c r="D229" s="372"/>
      <c r="E229" s="372"/>
      <c r="F229" s="372"/>
      <c r="G229" s="372"/>
      <c r="H229" s="372"/>
      <c r="I229" s="372"/>
      <c r="J229" s="372"/>
      <c r="K229" s="372"/>
      <c r="L229" s="372"/>
      <c r="M229" s="372"/>
      <c r="N229" s="372"/>
      <c r="O229" s="372"/>
      <c r="P229" s="372"/>
      <c r="Q229" s="372"/>
      <c r="R229" s="372"/>
      <c r="S229" s="372"/>
      <c r="T229" s="372"/>
      <c r="U229" s="372"/>
      <c r="V229" s="372"/>
      <c r="W229" s="372"/>
      <c r="X229" s="372"/>
      <c r="Y229" s="372"/>
      <c r="Z229" s="372"/>
      <c r="AA229" s="372"/>
      <c r="AB229" s="372"/>
      <c r="AC229" s="372"/>
      <c r="AD229" s="372"/>
      <c r="AE229" s="372"/>
      <c r="AF229" s="372"/>
      <c r="AG229" s="372"/>
      <c r="AH229" s="372"/>
      <c r="AI229" s="372"/>
      <c r="AJ229" s="373"/>
    </row>
    <row r="230" spans="1:37" ht="1.5" customHeight="1">
      <c r="A230" s="374"/>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6"/>
    </row>
    <row r="231" spans="1:37" ht="31.5" customHeight="1">
      <c r="A231" s="377"/>
      <c r="B231" s="1397" t="s">
        <v>219</v>
      </c>
      <c r="C231" s="1397"/>
      <c r="D231" s="1397"/>
      <c r="E231" s="1397"/>
      <c r="F231" s="1397"/>
      <c r="G231" s="1397"/>
      <c r="H231" s="1397"/>
      <c r="I231" s="1397"/>
      <c r="J231" s="1397"/>
      <c r="K231" s="1397"/>
      <c r="L231" s="1397"/>
      <c r="M231" s="1397"/>
      <c r="N231" s="1397"/>
      <c r="O231" s="1397"/>
      <c r="P231" s="1397"/>
      <c r="Q231" s="1397"/>
      <c r="R231" s="1397"/>
      <c r="S231" s="1397"/>
      <c r="T231" s="1397"/>
      <c r="U231" s="1397"/>
      <c r="V231" s="1397"/>
      <c r="W231" s="1397"/>
      <c r="X231" s="1397"/>
      <c r="Y231" s="1397"/>
      <c r="Z231" s="1397"/>
      <c r="AA231" s="1397"/>
      <c r="AB231" s="1397"/>
      <c r="AC231" s="1397"/>
      <c r="AD231" s="1397"/>
      <c r="AE231" s="1397"/>
      <c r="AF231" s="1397"/>
      <c r="AG231" s="1397"/>
      <c r="AH231" s="1397"/>
      <c r="AI231" s="1397"/>
      <c r="AJ231" s="378"/>
    </row>
    <row r="232" spans="1:37" ht="4.5" customHeight="1">
      <c r="A232" s="377"/>
      <c r="B232" s="122"/>
      <c r="C232" s="354"/>
      <c r="D232" s="354"/>
      <c r="E232" s="354"/>
      <c r="F232" s="354"/>
      <c r="G232" s="354"/>
      <c r="H232" s="354"/>
      <c r="I232" s="354"/>
      <c r="J232" s="354"/>
      <c r="K232" s="354"/>
      <c r="L232" s="354"/>
      <c r="M232" s="354"/>
      <c r="N232" s="354"/>
      <c r="O232" s="354"/>
      <c r="P232" s="354"/>
      <c r="Q232" s="354"/>
      <c r="R232" s="354"/>
      <c r="S232" s="354"/>
      <c r="T232" s="354"/>
      <c r="U232" s="354"/>
      <c r="V232" s="354"/>
      <c r="W232" s="354"/>
      <c r="X232" s="354"/>
      <c r="Y232" s="354"/>
      <c r="Z232" s="354"/>
      <c r="AA232" s="354"/>
      <c r="AB232" s="354"/>
      <c r="AC232" s="354"/>
      <c r="AD232" s="354"/>
      <c r="AE232" s="354"/>
      <c r="AF232" s="354"/>
      <c r="AG232" s="354"/>
      <c r="AH232" s="354"/>
      <c r="AI232" s="354"/>
      <c r="AJ232" s="378"/>
    </row>
    <row r="233" spans="1:37" s="382" customFormat="1" ht="13.5" customHeight="1">
      <c r="A233" s="379"/>
      <c r="B233" s="380" t="s">
        <v>17</v>
      </c>
      <c r="C233" s="380"/>
      <c r="D233" s="1398"/>
      <c r="E233" s="1399"/>
      <c r="F233" s="380" t="s">
        <v>5</v>
      </c>
      <c r="G233" s="1398"/>
      <c r="H233" s="1399"/>
      <c r="I233" s="380" t="s">
        <v>4</v>
      </c>
      <c r="J233" s="1398"/>
      <c r="K233" s="1399"/>
      <c r="L233" s="380" t="s">
        <v>3</v>
      </c>
      <c r="M233" s="381"/>
      <c r="N233" s="1400" t="s">
        <v>6</v>
      </c>
      <c r="O233" s="1400"/>
      <c r="P233" s="1400"/>
      <c r="Q233" s="1401" t="str">
        <f>IF(G9="","",G9)</f>
        <v/>
      </c>
      <c r="R233" s="1401"/>
      <c r="S233" s="1401"/>
      <c r="T233" s="1401"/>
      <c r="U233" s="1401"/>
      <c r="V233" s="1401"/>
      <c r="W233" s="1401"/>
      <c r="X233" s="1401"/>
      <c r="Y233" s="1401"/>
      <c r="Z233" s="1401"/>
      <c r="AA233" s="1401"/>
      <c r="AB233" s="1401"/>
      <c r="AC233" s="1401"/>
      <c r="AD233" s="1401"/>
      <c r="AE233" s="1401"/>
      <c r="AF233" s="1401"/>
      <c r="AG233" s="1401"/>
      <c r="AH233" s="1401"/>
      <c r="AI233" s="1401"/>
      <c r="AJ233" s="1402"/>
    </row>
    <row r="234" spans="1:37" s="382" customFormat="1" ht="13.5" customHeight="1">
      <c r="A234" s="383"/>
      <c r="B234" s="384"/>
      <c r="C234" s="385"/>
      <c r="D234" s="385"/>
      <c r="E234" s="385"/>
      <c r="F234" s="385"/>
      <c r="G234" s="385"/>
      <c r="H234" s="385"/>
      <c r="I234" s="385"/>
      <c r="J234" s="385"/>
      <c r="K234" s="385"/>
      <c r="L234" s="385"/>
      <c r="M234" s="385"/>
      <c r="N234" s="1391" t="s">
        <v>73</v>
      </c>
      <c r="O234" s="1391"/>
      <c r="P234" s="1391"/>
      <c r="Q234" s="1392" t="s">
        <v>74</v>
      </c>
      <c r="R234" s="1392"/>
      <c r="S234" s="1393"/>
      <c r="T234" s="1393"/>
      <c r="U234" s="1393"/>
      <c r="V234" s="1393"/>
      <c r="W234" s="1393"/>
      <c r="X234" s="1394" t="s">
        <v>75</v>
      </c>
      <c r="Y234" s="1394"/>
      <c r="Z234" s="1393"/>
      <c r="AA234" s="1393"/>
      <c r="AB234" s="1393"/>
      <c r="AC234" s="1393"/>
      <c r="AD234" s="1393"/>
      <c r="AE234" s="1393"/>
      <c r="AF234" s="1393"/>
      <c r="AG234" s="1393"/>
      <c r="AH234" s="1393"/>
      <c r="AI234" s="1395"/>
      <c r="AJ234" s="1396"/>
    </row>
    <row r="235" spans="1:37" s="382" customFormat="1" ht="4.5" customHeight="1" thickBot="1">
      <c r="A235" s="386"/>
      <c r="B235" s="387"/>
      <c r="C235" s="388"/>
      <c r="D235" s="388"/>
      <c r="E235" s="388"/>
      <c r="F235" s="388"/>
      <c r="G235" s="388"/>
      <c r="H235" s="388"/>
      <c r="I235" s="388"/>
      <c r="J235" s="388"/>
      <c r="K235" s="388"/>
      <c r="L235" s="388"/>
      <c r="M235" s="388"/>
      <c r="N235" s="388"/>
      <c r="O235" s="388"/>
      <c r="P235" s="387"/>
      <c r="Q235" s="389"/>
      <c r="R235" s="390"/>
      <c r="S235" s="390"/>
      <c r="T235" s="390"/>
      <c r="U235" s="390"/>
      <c r="V235" s="390"/>
      <c r="W235" s="391"/>
      <c r="X235" s="391"/>
      <c r="Y235" s="391"/>
      <c r="Z235" s="391"/>
      <c r="AA235" s="391"/>
      <c r="AB235" s="391"/>
      <c r="AC235" s="391"/>
      <c r="AD235" s="391"/>
      <c r="AE235" s="391"/>
      <c r="AF235" s="391"/>
      <c r="AG235" s="391"/>
      <c r="AH235" s="391"/>
      <c r="AI235" s="392"/>
      <c r="AJ235" s="393"/>
    </row>
    <row r="236" spans="1:37" ht="13.5" customHeight="1">
      <c r="A236" s="394"/>
      <c r="B236" s="182"/>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95"/>
    </row>
    <row r="237" spans="1:37">
      <c r="B237" s="380"/>
    </row>
    <row r="238" spans="1:37" ht="17.25">
      <c r="A238" s="396"/>
      <c r="B238" s="56"/>
      <c r="C238" s="396"/>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7"/>
      <c r="AF238" s="396"/>
      <c r="AG238" s="396"/>
      <c r="AH238" s="396"/>
      <c r="AI238" s="396"/>
      <c r="AJ238" s="396"/>
    </row>
    <row r="239" spans="1:37">
      <c r="A239" s="398"/>
      <c r="B239" s="396" t="s">
        <v>15</v>
      </c>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row>
    <row r="240" spans="1:37">
      <c r="A240" s="398"/>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398"/>
      <c r="AI240" s="398"/>
      <c r="AJ240" s="398"/>
    </row>
    <row r="241" spans="1:36">
      <c r="A241" s="398"/>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c r="AG241" s="398"/>
      <c r="AH241" s="398"/>
      <c r="AI241" s="398"/>
      <c r="AJ241" s="398"/>
    </row>
    <row r="242" spans="1:36">
      <c r="A242" s="398"/>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c r="AG242" s="398"/>
      <c r="AH242" s="398"/>
      <c r="AI242" s="398"/>
      <c r="AJ242" s="398"/>
    </row>
    <row r="243" spans="1:36">
      <c r="A243" s="398"/>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398"/>
      <c r="AI243" s="398"/>
      <c r="AJ243" s="398"/>
    </row>
    <row r="244" spans="1:36">
      <c r="A244" s="398"/>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row>
    <row r="245" spans="1:36">
      <c r="A245" s="398"/>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c r="AG245" s="398"/>
      <c r="AH245" s="398"/>
      <c r="AI245" s="398"/>
      <c r="AJ245" s="398"/>
    </row>
    <row r="246" spans="1:36">
      <c r="A246" s="398"/>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row>
    <row r="247" spans="1:36">
      <c r="A247" s="398"/>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row>
    <row r="248" spans="1:36">
      <c r="A248" s="398"/>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c r="AG248" s="398"/>
      <c r="AH248" s="398"/>
      <c r="AI248" s="398"/>
      <c r="AJ248" s="398"/>
    </row>
    <row r="249" spans="1:36">
      <c r="A249" s="398"/>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c r="AG249" s="398"/>
      <c r="AH249" s="398"/>
      <c r="AI249" s="398"/>
      <c r="AJ249" s="398"/>
    </row>
    <row r="250" spans="1:36">
      <c r="A250" s="398"/>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row>
    <row r="251" spans="1:36">
      <c r="A251" s="398"/>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row>
    <row r="252" spans="1:36">
      <c r="A252" s="398"/>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c r="AG252" s="398"/>
      <c r="AH252" s="398"/>
      <c r="AI252" s="398"/>
      <c r="AJ252" s="398"/>
    </row>
    <row r="253" spans="1:36">
      <c r="A253" s="398"/>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c r="AG253" s="398"/>
      <c r="AH253" s="398"/>
      <c r="AI253" s="398"/>
      <c r="AJ253" s="398"/>
    </row>
    <row r="254" spans="1:36">
      <c r="A254" s="398"/>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c r="AG254" s="398"/>
      <c r="AH254" s="398"/>
      <c r="AI254" s="398"/>
      <c r="AJ254" s="398"/>
    </row>
    <row r="255" spans="1:36">
      <c r="A255" s="398"/>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c r="AG255" s="398"/>
      <c r="AH255" s="398"/>
      <c r="AI255" s="398"/>
      <c r="AJ255" s="398"/>
    </row>
    <row r="256" spans="1:36">
      <c r="A256" s="398"/>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c r="AG256" s="398"/>
      <c r="AH256" s="398"/>
      <c r="AI256" s="398"/>
      <c r="AJ256" s="398"/>
    </row>
    <row r="257" spans="1:36">
      <c r="A257" s="398"/>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c r="AG257" s="398"/>
      <c r="AH257" s="398"/>
      <c r="AI257" s="398"/>
      <c r="AJ257" s="398"/>
    </row>
    <row r="258" spans="1:36">
      <c r="A258" s="398"/>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c r="AG258" s="398"/>
      <c r="AH258" s="398"/>
      <c r="AI258" s="398"/>
      <c r="AJ258" s="398"/>
    </row>
    <row r="259" spans="1:36">
      <c r="A259" s="398"/>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c r="AG259" s="398"/>
      <c r="AH259" s="398"/>
      <c r="AI259" s="398"/>
      <c r="AJ259" s="398"/>
    </row>
    <row r="260" spans="1:36">
      <c r="A260" s="398"/>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c r="AG260" s="398"/>
      <c r="AH260" s="398"/>
      <c r="AI260" s="398"/>
      <c r="AJ260" s="398"/>
    </row>
    <row r="261" spans="1:36">
      <c r="A261" s="398"/>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row>
    <row r="262" spans="1:36">
      <c r="A262" s="398"/>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c r="AG262" s="398"/>
      <c r="AH262" s="398"/>
      <c r="AI262" s="398"/>
      <c r="AJ262" s="398"/>
    </row>
    <row r="263" spans="1:36">
      <c r="A263" s="398"/>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c r="AG263" s="398"/>
      <c r="AH263" s="398"/>
      <c r="AI263" s="398"/>
      <c r="AJ263" s="398"/>
    </row>
    <row r="264" spans="1:36">
      <c r="A264" s="398"/>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c r="AG264" s="398"/>
      <c r="AH264" s="398"/>
      <c r="AI264" s="398"/>
      <c r="AJ264" s="398"/>
    </row>
    <row r="265" spans="1:36">
      <c r="A265" s="398"/>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c r="AG265" s="398"/>
      <c r="AH265" s="398"/>
      <c r="AI265" s="398"/>
      <c r="AJ265" s="398"/>
    </row>
    <row r="266" spans="1:36">
      <c r="A266" s="398"/>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c r="AG266" s="398"/>
      <c r="AH266" s="398"/>
      <c r="AI266" s="398"/>
      <c r="AJ266" s="398"/>
    </row>
    <row r="267" spans="1:36">
      <c r="A267" s="398"/>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c r="AG267" s="398"/>
      <c r="AH267" s="398"/>
      <c r="AI267" s="398"/>
      <c r="AJ267" s="398"/>
    </row>
    <row r="268" spans="1:36">
      <c r="A268" s="398"/>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c r="AG268" s="398"/>
      <c r="AH268" s="398"/>
      <c r="AI268" s="398"/>
      <c r="AJ268" s="398"/>
    </row>
    <row r="269" spans="1:36">
      <c r="A269" s="398"/>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c r="AG269" s="398"/>
      <c r="AH269" s="398"/>
      <c r="AI269" s="398"/>
      <c r="AJ269" s="398"/>
    </row>
    <row r="270" spans="1:36">
      <c r="A270" s="398"/>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c r="AG270" s="398"/>
      <c r="AH270" s="398"/>
      <c r="AI270" s="398"/>
      <c r="AJ270" s="398"/>
    </row>
    <row r="271" spans="1:36">
      <c r="A271" s="398"/>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c r="AG271" s="398"/>
      <c r="AH271" s="398"/>
      <c r="AI271" s="398"/>
      <c r="AJ271" s="398"/>
    </row>
    <row r="272" spans="1:36">
      <c r="A272" s="398"/>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c r="AG272" s="398"/>
      <c r="AH272" s="398"/>
      <c r="AI272" s="398"/>
      <c r="AJ272" s="398"/>
    </row>
    <row r="273" spans="1:36">
      <c r="A273" s="398"/>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c r="AG273" s="398"/>
      <c r="AH273" s="398"/>
      <c r="AI273" s="398"/>
      <c r="AJ273" s="398"/>
    </row>
    <row r="274" spans="1:36">
      <c r="A274" s="398"/>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c r="AG274" s="398"/>
      <c r="AH274" s="398"/>
      <c r="AI274" s="398"/>
      <c r="AJ274" s="398"/>
    </row>
    <row r="275" spans="1:36">
      <c r="A275" s="398"/>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c r="AG275" s="398"/>
      <c r="AH275" s="398"/>
      <c r="AI275" s="398"/>
      <c r="AJ275" s="398"/>
    </row>
    <row r="276" spans="1:36">
      <c r="A276" s="398"/>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c r="AG276" s="398"/>
      <c r="AH276" s="398"/>
      <c r="AI276" s="398"/>
      <c r="AJ276" s="398"/>
    </row>
    <row r="277" spans="1:36">
      <c r="A277" s="398"/>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c r="AG277" s="398"/>
      <c r="AH277" s="398"/>
      <c r="AI277" s="398"/>
      <c r="AJ277" s="398"/>
    </row>
    <row r="278" spans="1:36">
      <c r="A278" s="398"/>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c r="AG278" s="398"/>
      <c r="AH278" s="398"/>
      <c r="AI278" s="398"/>
      <c r="AJ278" s="398"/>
    </row>
    <row r="279" spans="1:36">
      <c r="A279" s="398"/>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c r="AG279" s="398"/>
      <c r="AH279" s="398"/>
      <c r="AI279" s="398"/>
      <c r="AJ279" s="398"/>
    </row>
    <row r="280" spans="1:36">
      <c r="A280" s="398"/>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c r="AG280" s="398"/>
      <c r="AH280" s="398"/>
      <c r="AI280" s="398"/>
      <c r="AJ280" s="398"/>
    </row>
    <row r="281" spans="1:36">
      <c r="A281" s="398"/>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c r="AG281" s="398"/>
      <c r="AH281" s="398"/>
      <c r="AI281" s="398"/>
      <c r="AJ281" s="398"/>
    </row>
    <row r="282" spans="1:36">
      <c r="A282" s="398"/>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c r="AG282" s="398"/>
      <c r="AH282" s="398"/>
      <c r="AI282" s="398"/>
      <c r="AJ282" s="398"/>
    </row>
    <row r="283" spans="1:36">
      <c r="A283" s="398"/>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c r="AG283" s="398"/>
      <c r="AH283" s="398"/>
      <c r="AI283" s="398"/>
      <c r="AJ283" s="398"/>
    </row>
    <row r="284" spans="1:36">
      <c r="A284" s="398"/>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c r="AG284" s="398"/>
      <c r="AH284" s="398"/>
      <c r="AI284" s="398"/>
      <c r="AJ284" s="398"/>
    </row>
    <row r="285" spans="1:36">
      <c r="A285" s="398"/>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c r="AG285" s="398"/>
      <c r="AH285" s="398"/>
      <c r="AI285" s="398"/>
      <c r="AJ285" s="398"/>
    </row>
    <row r="286" spans="1:36">
      <c r="A286" s="398"/>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c r="AG286" s="398"/>
      <c r="AH286" s="398"/>
      <c r="AI286" s="398"/>
      <c r="AJ286" s="398"/>
    </row>
    <row r="287" spans="1:36">
      <c r="A287" s="398"/>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c r="AG287" s="398"/>
      <c r="AH287" s="398"/>
      <c r="AI287" s="398"/>
      <c r="AJ287" s="398"/>
    </row>
    <row r="288" spans="1:36">
      <c r="A288" s="398"/>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c r="AG288" s="398"/>
      <c r="AH288" s="398"/>
      <c r="AI288" s="398"/>
      <c r="AJ288" s="398"/>
    </row>
    <row r="289" spans="1:36">
      <c r="A289" s="398"/>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c r="AG289" s="398"/>
      <c r="AH289" s="398"/>
      <c r="AI289" s="398"/>
      <c r="AJ289" s="398"/>
    </row>
    <row r="290" spans="1:36">
      <c r="A290" s="398"/>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c r="AG290" s="398"/>
      <c r="AH290" s="398"/>
      <c r="AI290" s="398"/>
      <c r="AJ290" s="398"/>
    </row>
    <row r="291" spans="1:36">
      <c r="A291" s="398"/>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c r="AG291" s="398"/>
      <c r="AH291" s="398"/>
      <c r="AI291" s="398"/>
      <c r="AJ291" s="398"/>
    </row>
    <row r="292" spans="1:36">
      <c r="A292" s="398"/>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c r="AG292" s="398"/>
      <c r="AH292" s="398"/>
      <c r="AI292" s="398"/>
      <c r="AJ292" s="398"/>
    </row>
    <row r="293" spans="1:36">
      <c r="A293" s="398"/>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c r="AG293" s="398"/>
      <c r="AH293" s="398"/>
      <c r="AI293" s="398"/>
      <c r="AJ293" s="398"/>
    </row>
    <row r="294" spans="1:36">
      <c r="A294" s="398"/>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c r="AG294" s="398"/>
      <c r="AH294" s="398"/>
      <c r="AI294" s="398"/>
      <c r="AJ294" s="398"/>
    </row>
    <row r="295" spans="1:36">
      <c r="A295" s="398"/>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c r="AG295" s="398"/>
      <c r="AH295" s="398"/>
      <c r="AI295" s="398"/>
      <c r="AJ295" s="398"/>
    </row>
    <row r="296" spans="1:36">
      <c r="A296" s="398"/>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c r="AG296" s="398"/>
      <c r="AH296" s="398"/>
      <c r="AI296" s="398"/>
      <c r="AJ296" s="398"/>
    </row>
    <row r="297" spans="1:36">
      <c r="A297" s="398"/>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c r="AG297" s="398"/>
      <c r="AH297" s="398"/>
      <c r="AI297" s="398"/>
      <c r="AJ297" s="398"/>
    </row>
    <row r="298" spans="1:36">
      <c r="A298" s="396"/>
      <c r="B298" s="398"/>
      <c r="C298" s="396"/>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6"/>
      <c r="AF298" s="396"/>
      <c r="AG298" s="396"/>
      <c r="AH298" s="396"/>
      <c r="AI298" s="396"/>
      <c r="AJ298" s="396"/>
    </row>
    <row r="299" spans="1:36">
      <c r="A299" s="396"/>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H299" s="396"/>
      <c r="AI299" s="396"/>
      <c r="AJ299" s="396"/>
    </row>
    <row r="300" spans="1:36">
      <c r="B300" s="396"/>
    </row>
  </sheetData>
  <sheetProtection formatCells="0" formatColumns="0" formatRows="0" insertColumns="0" insertRows="0" autoFilter="0"/>
  <mergeCells count="318">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L158:L160"/>
    <mergeCell ref="A178:D178"/>
    <mergeCell ref="M168:AJ168"/>
    <mergeCell ref="Y64:AC64"/>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K158:K160"/>
    <mergeCell ref="K161:K162"/>
  </mergeCells>
  <phoneticPr fontId="9"/>
  <conditionalFormatting sqref="B19:C19">
    <cfRule type="expression" dxfId="70" priority="76">
      <formula>$B$19="×"</formula>
    </cfRule>
  </conditionalFormatting>
  <conditionalFormatting sqref="L19:M19">
    <cfRule type="expression" dxfId="69" priority="75">
      <formula>$L$19="×"</formula>
    </cfRule>
  </conditionalFormatting>
  <conditionalFormatting sqref="P28:V36">
    <cfRule type="expression" dxfId="68" priority="62">
      <formula>$B$19="×"</formula>
    </cfRule>
  </conditionalFormatting>
  <conditionalFormatting sqref="AD28:AI36">
    <cfRule type="expression" dxfId="67" priority="64">
      <formula>$W$19="×"</formula>
    </cfRule>
  </conditionalFormatting>
  <conditionalFormatting sqref="W28:AC36">
    <cfRule type="expression" dxfId="66" priority="63">
      <formula>$L$19="×"</formula>
    </cfRule>
  </conditionalFormatting>
  <conditionalFormatting sqref="AD27:AJ27 AJ28:AJ36">
    <cfRule type="expression" dxfId="65" priority="70">
      <formula>$W$19="×"</formula>
    </cfRule>
  </conditionalFormatting>
  <conditionalFormatting sqref="W27:AC27">
    <cfRule type="expression" dxfId="64" priority="69">
      <formula>$L$19="×"</formula>
    </cfRule>
  </conditionalFormatting>
  <conditionalFormatting sqref="P27:V27">
    <cfRule type="expression" dxfId="63" priority="68">
      <formula>$B$19="×"</formula>
    </cfRule>
  </conditionalFormatting>
  <conditionalFormatting sqref="A52:AK54 A55:AK55">
    <cfRule type="expression" dxfId="62" priority="61">
      <formula>$B$19="×"</formula>
    </cfRule>
  </conditionalFormatting>
  <conditionalFormatting sqref="A88:AK89 A91:AK91">
    <cfRule type="expression" dxfId="61" priority="58">
      <formula>$W$19="×"</formula>
    </cfRule>
  </conditionalFormatting>
  <conditionalFormatting sqref="L99:AI99">
    <cfRule type="expression" dxfId="60" priority="56">
      <formula>$W$19="×"</formula>
    </cfRule>
  </conditionalFormatting>
  <conditionalFormatting sqref="P98:S98">
    <cfRule type="expression" dxfId="59" priority="55">
      <formula>$W$19="×"</formula>
    </cfRule>
  </conditionalFormatting>
  <conditionalFormatting sqref="B102:AJ102">
    <cfRule type="expression" dxfId="58" priority="54">
      <formula>$W$19="×"</formula>
    </cfRule>
  </conditionalFormatting>
  <conditionalFormatting sqref="A87">
    <cfRule type="expression" dxfId="57" priority="53">
      <formula>AND(#REF!=TRUE,#REF!=FALSE)</formula>
    </cfRule>
  </conditionalFormatting>
  <conditionalFormatting sqref="A105:AJ105 A107:AJ107 A106:D106 F106:H106 J106:N106 P106:U106 W106:Y106 AA106:AJ106 A109:AJ111 A108:D108 F108:J108 L108:Q108 S108:AJ108 A113:AF113 AH113:AJ113 A112:U112 W112:Y112 AA112:AJ112">
    <cfRule type="expression" dxfId="56" priority="52">
      <formula>$B$19="×"</formula>
    </cfRule>
  </conditionalFormatting>
  <conditionalFormatting sqref="A115:AJ116 A118:AJ118 A117:D117 F117:O117 Q117:W117 Y117:AJ117 A120:AJ120 A119:D119 F119:H119 J119:N119 P119:U119 W119:X119 Z119:AJ119 A122:AJ124 A121:D121 F121:J121 L121:Q121 S121:AJ121 A126:AF126 AH126:AJ126 A125:T125 V125:X125 Z125:AJ125">
    <cfRule type="expression" dxfId="55" priority="51">
      <formula>$L$19="×"</formula>
    </cfRule>
  </conditionalFormatting>
  <conditionalFormatting sqref="E135:AJ135 E136:T136 V136:X136 Z136:AJ136">
    <cfRule type="expression" dxfId="54" priority="50">
      <formula>$W$19="×"</formula>
    </cfRule>
  </conditionalFormatting>
  <conditionalFormatting sqref="A137:AF137 AH137:AJ137">
    <cfRule type="expression" dxfId="53" priority="49">
      <formula>$W$19="×"</formula>
    </cfRule>
  </conditionalFormatting>
  <conditionalFormatting sqref="A154:AF154 AH154:AJ154">
    <cfRule type="expression" dxfId="52" priority="48">
      <formula>$B$19="×"</formula>
    </cfRule>
  </conditionalFormatting>
  <conditionalFormatting sqref="A147:AJ149 A151:AJ153 A150:AB150 AD150:AF150 AH150:AJ150 A155:AJ155 A154:AF154 AH154:AJ154 A157:AJ157 A156:AB156 AD156:AF156 AH156:AJ156 A163:AJ163 A158:J162 L158:AJ162 A165:AJ165 A164:AF164 AH164:AJ164 A167:AJ167 A166:AB166 AD166:AF166 AH166:AJ166 A171:AJ171 A168:J170 L168:AJ170 A173:AJ173 A172:AF172 AH172:AJ172">
    <cfRule type="expression" dxfId="51" priority="47">
      <formula>$B$19="×"</formula>
    </cfRule>
  </conditionalFormatting>
  <conditionalFormatting sqref="A172:AF172 AH172:AJ172">
    <cfRule type="expression" dxfId="50" priority="46">
      <formula>$B$19="×"</formula>
    </cfRule>
  </conditionalFormatting>
  <conditionalFormatting sqref="A174:AJ178 A205:AJ205 A179:D203 F179:AJ203 A204:AF204 AH204:AJ204">
    <cfRule type="expression" dxfId="49" priority="45">
      <formula>AND($B$19="×",$L$19="×")</formula>
    </cfRule>
  </conditionalFormatting>
  <conditionalFormatting sqref="A207:AJ209 A214:AF214 A210:D213 F213:Z213 F210:U212 W210:AJ212 AB213:AJ213 AH214:AJ214">
    <cfRule type="expression" dxfId="48" priority="44">
      <formula>$L$19="×"</formula>
    </cfRule>
  </conditionalFormatting>
  <conditionalFormatting sqref="A86:AK102">
    <cfRule type="expression" dxfId="47" priority="43">
      <formula>$W$19="×"</formula>
    </cfRule>
  </conditionalFormatting>
  <conditionalFormatting sqref="A128:AJ128 A131:AJ131 A129:H130 J129:L130 N129:S130 U129:AJ129 U130:Z130 AB130:AJ130 A133:AJ135 A132:D132 F132:J132 L132:Q132 S132:AJ132 A137:AF137 A136:T136 V136:X136 Z136:AJ136 AH137:AJ137">
    <cfRule type="expression" dxfId="46" priority="42">
      <formula>$W$19="×"</formula>
    </cfRule>
  </conditionalFormatting>
  <conditionalFormatting sqref="W19:AK19">
    <cfRule type="expression" dxfId="45" priority="41">
      <formula>$W$19="×"</formula>
    </cfRule>
  </conditionalFormatting>
  <conditionalFormatting sqref="A57:AK65 A80:AK84 A76:B79 D76:AK79 A67:AK67 A66:J66 L66:AK66 A69:AK69 A68:J68 L68:AK68 A71:AK71 A70:J70 L70:AK70 A73:AK75 A72:J72 L72:AK72">
    <cfRule type="expression" dxfId="44" priority="40">
      <formula>$L$19="×"</formula>
    </cfRule>
  </conditionalFormatting>
  <conditionalFormatting sqref="C222:AJ222">
    <cfRule type="expression" dxfId="43" priority="39">
      <formula>$B$19="×"</formula>
    </cfRule>
  </conditionalFormatting>
  <conditionalFormatting sqref="C76:C79">
    <cfRule type="expression" dxfId="42" priority="38">
      <formula>AND($AM$20=TRUE,$AN$20=FALSE)</formula>
    </cfRule>
  </conditionalFormatting>
  <conditionalFormatting sqref="K66">
    <cfRule type="expression" dxfId="41" priority="37">
      <formula>AND($AM$20=TRUE,$AN$20=FALSE)</formula>
    </cfRule>
  </conditionalFormatting>
  <conditionalFormatting sqref="K68">
    <cfRule type="expression" dxfId="40" priority="36">
      <formula>AND($AM$20=TRUE,$AN$20=FALSE)</formula>
    </cfRule>
  </conditionalFormatting>
  <conditionalFormatting sqref="K70">
    <cfRule type="expression" dxfId="39" priority="35">
      <formula>AND($AM$20=TRUE,$AN$20=FALSE)</formula>
    </cfRule>
  </conditionalFormatting>
  <conditionalFormatting sqref="K72">
    <cfRule type="expression" dxfId="38" priority="34">
      <formula>AND($AM$20=TRUE,$AN$20=FALSE)</formula>
    </cfRule>
  </conditionalFormatting>
  <conditionalFormatting sqref="E117">
    <cfRule type="expression" dxfId="37" priority="33">
      <formula>AND($AM$20=TRUE,$AN$20=FALSE)</formula>
    </cfRule>
  </conditionalFormatting>
  <conditionalFormatting sqref="P117">
    <cfRule type="expression" dxfId="36" priority="32">
      <formula>AND($AM$20=TRUE,$AN$20=FALSE)</formula>
    </cfRule>
  </conditionalFormatting>
  <conditionalFormatting sqref="X117">
    <cfRule type="expression" dxfId="35" priority="31">
      <formula>AND($AM$20=TRUE,$AN$20=FALSE)</formula>
    </cfRule>
  </conditionalFormatting>
  <conditionalFormatting sqref="E119">
    <cfRule type="expression" dxfId="34" priority="30">
      <formula>AND($AM$20=TRUE,$AN$20=FALSE)</formula>
    </cfRule>
  </conditionalFormatting>
  <conditionalFormatting sqref="I119">
    <cfRule type="expression" dxfId="33" priority="29">
      <formula>AND($AM$20=TRUE,$AN$20=FALSE)</formula>
    </cfRule>
  </conditionalFormatting>
  <conditionalFormatting sqref="O119">
    <cfRule type="expression" dxfId="32" priority="28">
      <formula>AND($AM$20=TRUE,$AN$20=FALSE)</formula>
    </cfRule>
  </conditionalFormatting>
  <conditionalFormatting sqref="V119">
    <cfRule type="expression" dxfId="31" priority="27">
      <formula>AND($AM$20=TRUE,$AN$20=FALSE)</formula>
    </cfRule>
  </conditionalFormatting>
  <conditionalFormatting sqref="Y119">
    <cfRule type="expression" dxfId="30" priority="26">
      <formula>AND($AM$20=TRUE,$AN$20=FALSE)</formula>
    </cfRule>
  </conditionalFormatting>
  <conditionalFormatting sqref="E121">
    <cfRule type="expression" dxfId="29" priority="25">
      <formula>AND($AM$20=TRUE,$AN$20=FALSE)</formula>
    </cfRule>
  </conditionalFormatting>
  <conditionalFormatting sqref="K121">
    <cfRule type="expression" dxfId="28" priority="24">
      <formula>AND($AM$20=TRUE,$AN$20=FALSE)</formula>
    </cfRule>
  </conditionalFormatting>
  <conditionalFormatting sqref="R121">
    <cfRule type="expression" dxfId="27" priority="23">
      <formula>AND($AM$20=TRUE,$AN$20=FALSE)</formula>
    </cfRule>
  </conditionalFormatting>
  <conditionalFormatting sqref="AG126">
    <cfRule type="expression" dxfId="26" priority="22">
      <formula>AND($AM$20=TRUE,$AN$20=FALSE)</formula>
    </cfRule>
  </conditionalFormatting>
  <conditionalFormatting sqref="U125">
    <cfRule type="expression" dxfId="25" priority="21">
      <formula>AND($AM$20=TRUE,$AN$20=FALSE)</formula>
    </cfRule>
  </conditionalFormatting>
  <conditionalFormatting sqref="Y125">
    <cfRule type="expression" dxfId="24" priority="20">
      <formula>AND($AM$20=TRUE,$AN$20=FALSE)</formula>
    </cfRule>
  </conditionalFormatting>
  <conditionalFormatting sqref="I129">
    <cfRule type="expression" dxfId="23" priority="19">
      <formula>AND($AM$20=TRUE,$AN$20=FALSE)</formula>
    </cfRule>
  </conditionalFormatting>
  <conditionalFormatting sqref="M129">
    <cfRule type="expression" dxfId="22" priority="18">
      <formula>AND($AM$20=TRUE,$AN$20=FALSE)</formula>
    </cfRule>
  </conditionalFormatting>
  <conditionalFormatting sqref="T129">
    <cfRule type="expression" dxfId="21" priority="17">
      <formula>AND($AM$20=TRUE,$AN$20=FALSE)</formula>
    </cfRule>
  </conditionalFormatting>
  <conditionalFormatting sqref="I130">
    <cfRule type="expression" dxfId="20" priority="16">
      <formula>AND($AM$20=TRUE,$AN$20=FALSE)</formula>
    </cfRule>
  </conditionalFormatting>
  <conditionalFormatting sqref="M130">
    <cfRule type="expression" dxfId="19" priority="15">
      <formula>AND($AM$20=TRUE,$AN$20=FALSE)</formula>
    </cfRule>
  </conditionalFormatting>
  <conditionalFormatting sqref="T130">
    <cfRule type="expression" dxfId="18" priority="14">
      <formula>AND($AM$20=TRUE,$AN$20=FALSE)</formula>
    </cfRule>
  </conditionalFormatting>
  <conditionalFormatting sqref="AA130">
    <cfRule type="expression" dxfId="17" priority="13">
      <formula>AND($AM$20=TRUE,$AN$20=FALSE)</formula>
    </cfRule>
  </conditionalFormatting>
  <conditionalFormatting sqref="E132">
    <cfRule type="expression" dxfId="16" priority="12">
      <formula>AND($AM$20=TRUE,$AN$20=FALSE)</formula>
    </cfRule>
  </conditionalFormatting>
  <conditionalFormatting sqref="K132">
    <cfRule type="expression" dxfId="15" priority="11">
      <formula>AND($AM$20=TRUE,$AN$20=FALSE)</formula>
    </cfRule>
  </conditionalFormatting>
  <conditionalFormatting sqref="R132">
    <cfRule type="expression" dxfId="14" priority="10">
      <formula>AND($AM$20=TRUE,$AN$20=FALSE)</formula>
    </cfRule>
  </conditionalFormatting>
  <conditionalFormatting sqref="U136">
    <cfRule type="expression" dxfId="13" priority="9">
      <formula>AND($AM$20=TRUE,$AN$20=FALSE)</formula>
    </cfRule>
  </conditionalFormatting>
  <conditionalFormatting sqref="Y136">
    <cfRule type="expression" dxfId="12" priority="8">
      <formula>AND($AM$20=TRUE,$AN$20=FALSE)</formula>
    </cfRule>
  </conditionalFormatting>
  <conditionalFormatting sqref="AG137">
    <cfRule type="expression" dxfId="11" priority="7">
      <formula>AND($AM$20=TRUE,$AN$20=FALSE)</formula>
    </cfRule>
  </conditionalFormatting>
  <conditionalFormatting sqref="E210:E213">
    <cfRule type="expression" dxfId="10" priority="6">
      <formula>AND($AM$20=TRUE,$AN$20=FALSE)</formula>
    </cfRule>
  </conditionalFormatting>
  <conditionalFormatting sqref="V210:V212">
    <cfRule type="expression" dxfId="9" priority="5">
      <formula>AND($AM$20=TRUE,$AN$20=FALSE)</formula>
    </cfRule>
  </conditionalFormatting>
  <conditionalFormatting sqref="AA213">
    <cfRule type="expression" dxfId="8" priority="4">
      <formula>AND($AM$20=TRUE,$AN$20=FALSE)</formula>
    </cfRule>
  </conditionalFormatting>
  <conditionalFormatting sqref="AG214">
    <cfRule type="expression" dxfId="7" priority="3">
      <formula>AND($AM$20=TRUE,$AN$20=FALSE)</formula>
    </cfRule>
  </conditionalFormatting>
  <conditionalFormatting sqref="AG204">
    <cfRule type="expression" dxfId="6" priority="2">
      <formula>AND($AM$20=TRUE,$AN$20=FALSE)</formula>
    </cfRule>
  </conditionalFormatting>
  <conditionalFormatting sqref="AG113">
    <cfRule type="expression" dxfId="5" priority="1">
      <formula>AND($AM$20=TRUE,$AN$20=FALSE)</formula>
    </cfRule>
  </conditionalFormatting>
  <dataValidations count="6">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 type="list" allowBlank="1" showInputMessage="1" showErrorMessage="1" sqref="C76:C79 K66 K68 K70 K72 E106 I106 O106 V106 Z106 E108 K108 R108 E117 P117 X117 E119 I119 O119 V119 Y119 E121 K121 R121 AG126 U125 Y125 I129:I130 M129:M130 T129:T130 AA130 E132 K132 R132 U136 Y136 AG137 AC150 AG150 AG154 AC156 AG156 K158:K162 AG164 AC166 AG166 K168:K170 AG172 E179:E203 E210:E213 V210:V212 AA213 AG214 B219:B225 AG204 AG113 V112 Z112">
      <formula1>"✓,　"</formula1>
    </dataValidation>
    <dataValidation type="list" allowBlank="1" showInputMessage="1" showErrorMessage="1" sqref="O205:P205">
      <formula1>"✔,  "</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9"/>
  </sheetPr>
  <dimension ref="A1:AG111"/>
  <sheetViews>
    <sheetView view="pageBreakPreview" topLeftCell="R10" zoomScale="80" zoomScaleNormal="85" zoomScaleSheetLayoutView="80" zoomScalePageLayoutView="70" workbookViewId="0">
      <selection activeCell="AG23" sqref="AG23"/>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02"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03"/>
      <c r="AB2" s="403"/>
      <c r="AC2" s="403"/>
      <c r="AD2" s="403"/>
      <c r="AE2" s="403"/>
      <c r="AF2" s="403"/>
      <c r="AG2" s="403"/>
    </row>
    <row r="3" spans="1:33" ht="27" customHeight="1" thickBot="1">
      <c r="A3" s="1510" t="s">
        <v>6</v>
      </c>
      <c r="B3" s="1510"/>
      <c r="C3" s="1511"/>
      <c r="D3" s="1507" t="str">
        <f>IF(基本情報入力シート!M16="","",基本情報入力シート!M16)</f>
        <v/>
      </c>
      <c r="E3" s="1508"/>
      <c r="F3" s="1508"/>
      <c r="G3" s="1508"/>
      <c r="H3" s="1508"/>
      <c r="I3" s="1508"/>
      <c r="J3" s="1508"/>
      <c r="K3" s="1508"/>
      <c r="L3" s="1508"/>
      <c r="M3" s="1508"/>
      <c r="N3" s="1508"/>
      <c r="O3" s="1509"/>
      <c r="P3" s="404"/>
      <c r="Q3" s="405"/>
      <c r="U3" s="405"/>
    </row>
    <row r="4" spans="1:33" ht="21" customHeight="1" thickBot="1">
      <c r="A4" s="406"/>
      <c r="B4" s="406"/>
      <c r="C4" s="406"/>
      <c r="D4" s="407"/>
      <c r="E4" s="407"/>
      <c r="F4" s="407"/>
      <c r="G4" s="407"/>
      <c r="H4" s="407"/>
      <c r="I4" s="407"/>
      <c r="J4" s="407"/>
      <c r="K4" s="407"/>
      <c r="L4" s="407"/>
      <c r="M4" s="407"/>
      <c r="N4" s="407"/>
      <c r="O4" s="407"/>
      <c r="P4" s="407"/>
      <c r="Q4" s="405"/>
      <c r="U4" s="405"/>
    </row>
    <row r="5" spans="1:33" ht="27.75" customHeight="1" thickBot="1">
      <c r="A5" s="1498" t="s">
        <v>453</v>
      </c>
      <c r="B5" s="1499"/>
      <c r="C5" s="1499"/>
      <c r="D5" s="1499"/>
      <c r="E5" s="1499"/>
      <c r="F5" s="1499"/>
      <c r="G5" s="1499"/>
      <c r="H5" s="1499"/>
      <c r="I5" s="1499"/>
      <c r="J5" s="1499"/>
      <c r="K5" s="1499"/>
      <c r="L5" s="1499"/>
      <c r="M5" s="1499"/>
      <c r="N5" s="1499"/>
      <c r="O5" s="408" t="str">
        <f>IF(SUM(AG12:AG111)=0,"",SUM(AG12:AG111))</f>
        <v/>
      </c>
      <c r="P5" s="407"/>
      <c r="Q5" s="405"/>
      <c r="U5" s="405"/>
    </row>
    <row r="6" spans="1:33" ht="21" customHeight="1" thickBot="1">
      <c r="Q6" s="81"/>
      <c r="AG6" s="409"/>
    </row>
    <row r="7" spans="1:33" ht="18" customHeight="1">
      <c r="A7" s="1512"/>
      <c r="B7" s="1514" t="s">
        <v>267</v>
      </c>
      <c r="C7" s="1515"/>
      <c r="D7" s="1515"/>
      <c r="E7" s="1515"/>
      <c r="F7" s="1515"/>
      <c r="G7" s="1515"/>
      <c r="H7" s="1515"/>
      <c r="I7" s="1515"/>
      <c r="J7" s="1515"/>
      <c r="K7" s="1516"/>
      <c r="L7" s="1520" t="s">
        <v>86</v>
      </c>
      <c r="M7" s="1500" t="s">
        <v>153</v>
      </c>
      <c r="N7" s="1501"/>
      <c r="O7" s="1522" t="s">
        <v>99</v>
      </c>
      <c r="P7" s="1532" t="s">
        <v>52</v>
      </c>
      <c r="Q7" s="1534" t="s">
        <v>463</v>
      </c>
      <c r="R7" s="410" t="s">
        <v>252</v>
      </c>
      <c r="S7" s="411"/>
      <c r="T7" s="411"/>
      <c r="U7" s="411"/>
      <c r="V7" s="411"/>
      <c r="W7" s="411"/>
      <c r="X7" s="411"/>
      <c r="Y7" s="411"/>
      <c r="Z7" s="411"/>
      <c r="AA7" s="411"/>
      <c r="AB7" s="411"/>
      <c r="AC7" s="411"/>
      <c r="AD7" s="411"/>
      <c r="AE7" s="411"/>
      <c r="AF7" s="411"/>
      <c r="AG7" s="412"/>
    </row>
    <row r="8" spans="1:33" ht="14.25" customHeight="1">
      <c r="A8" s="1513"/>
      <c r="B8" s="1517"/>
      <c r="C8" s="1518"/>
      <c r="D8" s="1518"/>
      <c r="E8" s="1518"/>
      <c r="F8" s="1518"/>
      <c r="G8" s="1518"/>
      <c r="H8" s="1518"/>
      <c r="I8" s="1518"/>
      <c r="J8" s="1518"/>
      <c r="K8" s="1519"/>
      <c r="L8" s="1521"/>
      <c r="M8" s="1502"/>
      <c r="N8" s="1503"/>
      <c r="O8" s="1523"/>
      <c r="P8" s="1533"/>
      <c r="Q8" s="1535"/>
      <c r="R8" s="413"/>
      <c r="S8" s="1524" t="s">
        <v>266</v>
      </c>
      <c r="T8" s="1526" t="s">
        <v>288</v>
      </c>
      <c r="U8" s="1500" t="s">
        <v>289</v>
      </c>
      <c r="V8" s="1528"/>
      <c r="W8" s="1528"/>
      <c r="X8" s="1528"/>
      <c r="Y8" s="1528"/>
      <c r="Z8" s="1528"/>
      <c r="AA8" s="1528"/>
      <c r="AB8" s="1528"/>
      <c r="AC8" s="1528"/>
      <c r="AD8" s="1528"/>
      <c r="AE8" s="1528"/>
      <c r="AF8" s="1501"/>
      <c r="AG8" s="1530" t="s">
        <v>464</v>
      </c>
    </row>
    <row r="9" spans="1:33" ht="13.5" customHeight="1">
      <c r="A9" s="1513"/>
      <c r="B9" s="1517"/>
      <c r="C9" s="1518"/>
      <c r="D9" s="1518"/>
      <c r="E9" s="1518"/>
      <c r="F9" s="1518"/>
      <c r="G9" s="1518"/>
      <c r="H9" s="1518"/>
      <c r="I9" s="1518"/>
      <c r="J9" s="1518"/>
      <c r="K9" s="1519"/>
      <c r="L9" s="1521"/>
      <c r="M9" s="1504"/>
      <c r="N9" s="1505"/>
      <c r="O9" s="1523"/>
      <c r="P9" s="1533"/>
      <c r="Q9" s="1535"/>
      <c r="R9" s="1506" t="s">
        <v>64</v>
      </c>
      <c r="S9" s="1525"/>
      <c r="T9" s="1527"/>
      <c r="U9" s="1502"/>
      <c r="V9" s="1529"/>
      <c r="W9" s="1529"/>
      <c r="X9" s="1529"/>
      <c r="Y9" s="1529"/>
      <c r="Z9" s="1529"/>
      <c r="AA9" s="1529"/>
      <c r="AB9" s="1529"/>
      <c r="AC9" s="1529"/>
      <c r="AD9" s="1529"/>
      <c r="AE9" s="1529"/>
      <c r="AF9" s="1503"/>
      <c r="AG9" s="1531"/>
    </row>
    <row r="10" spans="1:33" ht="120" customHeight="1">
      <c r="A10" s="1513"/>
      <c r="B10" s="1517"/>
      <c r="C10" s="1518"/>
      <c r="D10" s="1518"/>
      <c r="E10" s="1518"/>
      <c r="F10" s="1518"/>
      <c r="G10" s="1518"/>
      <c r="H10" s="1518"/>
      <c r="I10" s="1518"/>
      <c r="J10" s="1518"/>
      <c r="K10" s="1519"/>
      <c r="L10" s="1521"/>
      <c r="M10" s="415" t="s">
        <v>154</v>
      </c>
      <c r="N10" s="415" t="s">
        <v>155</v>
      </c>
      <c r="O10" s="1523"/>
      <c r="P10" s="1533"/>
      <c r="Q10" s="1535"/>
      <c r="R10" s="1506"/>
      <c r="S10" s="1525"/>
      <c r="T10" s="1527"/>
      <c r="U10" s="1502"/>
      <c r="V10" s="1529"/>
      <c r="W10" s="1529"/>
      <c r="X10" s="1529"/>
      <c r="Y10" s="1529"/>
      <c r="Z10" s="1529"/>
      <c r="AA10" s="1529"/>
      <c r="AB10" s="1529"/>
      <c r="AC10" s="1529"/>
      <c r="AD10" s="1529"/>
      <c r="AE10" s="1529"/>
      <c r="AF10" s="1503"/>
      <c r="AG10" s="1531"/>
    </row>
    <row r="11" spans="1:33" ht="14.25">
      <c r="A11" s="416"/>
      <c r="B11" s="417"/>
      <c r="C11" s="418"/>
      <c r="D11" s="418"/>
      <c r="E11" s="418"/>
      <c r="F11" s="418"/>
      <c r="G11" s="418"/>
      <c r="H11" s="418"/>
      <c r="I11" s="418"/>
      <c r="J11" s="418"/>
      <c r="K11" s="419"/>
      <c r="L11" s="420"/>
      <c r="M11" s="420"/>
      <c r="N11" s="420"/>
      <c r="O11" s="421"/>
      <c r="P11" s="422"/>
      <c r="Q11" s="423"/>
      <c r="R11" s="425"/>
      <c r="S11" s="426"/>
      <c r="T11" s="427"/>
      <c r="U11" s="428"/>
      <c r="V11" s="429"/>
      <c r="W11" s="429"/>
      <c r="X11" s="429"/>
      <c r="Y11" s="429"/>
      <c r="Z11" s="429"/>
      <c r="AA11" s="429"/>
      <c r="AB11" s="429"/>
      <c r="AC11" s="429"/>
      <c r="AD11" s="429"/>
      <c r="AE11" s="429"/>
      <c r="AF11" s="429"/>
      <c r="AG11" s="424"/>
    </row>
    <row r="12" spans="1:33" ht="36.75" customHeight="1">
      <c r="A12" s="430">
        <v>1</v>
      </c>
      <c r="B12" s="431" t="str">
        <f>IF(基本情報入力シート!C34="","",基本情報入力シート!C34)</f>
        <v/>
      </c>
      <c r="C12" s="432" t="str">
        <f>IF(基本情報入力シート!D34="","",基本情報入力シート!D34)</f>
        <v/>
      </c>
      <c r="D12" s="433" t="str">
        <f>IF(基本情報入力シート!E34="","",基本情報入力シート!E34)</f>
        <v/>
      </c>
      <c r="E12" s="433" t="str">
        <f>IF(基本情報入力シート!F34="","",基本情報入力シート!F34)</f>
        <v/>
      </c>
      <c r="F12" s="433" t="str">
        <f>IF(基本情報入力シート!G34="","",基本情報入力シート!G34)</f>
        <v/>
      </c>
      <c r="G12" s="433" t="str">
        <f>IF(基本情報入力シート!H34="","",基本情報入力シート!H34)</f>
        <v/>
      </c>
      <c r="H12" s="433" t="str">
        <f>IF(基本情報入力シート!I34="","",基本情報入力シート!I34)</f>
        <v/>
      </c>
      <c r="I12" s="433" t="str">
        <f>IF(基本情報入力シート!J34="","",基本情報入力シート!J34)</f>
        <v/>
      </c>
      <c r="J12" s="433" t="str">
        <f>IF(基本情報入力シート!K34="","",基本情報入力シート!K34)</f>
        <v/>
      </c>
      <c r="K12" s="434" t="str">
        <f>IF(基本情報入力シート!L34="","",基本情報入力シート!L34)</f>
        <v/>
      </c>
      <c r="L12" s="435" t="str">
        <f>IF(基本情報入力シート!M34="","",基本情報入力シート!M34)</f>
        <v/>
      </c>
      <c r="M12" s="435" t="str">
        <f>IF(基本情報入力シート!R34="","",基本情報入力シート!R34)</f>
        <v/>
      </c>
      <c r="N12" s="435" t="str">
        <f>IF(基本情報入力シート!W34="","",基本情報入力シート!W34)</f>
        <v/>
      </c>
      <c r="O12" s="430" t="str">
        <f>IF(基本情報入力シート!X34="","",基本情報入力シート!X34)</f>
        <v/>
      </c>
      <c r="P12" s="436" t="str">
        <f>IF(基本情報入力シート!Y34="","",基本情報入力シート!Y34)</f>
        <v/>
      </c>
      <c r="Q12" s="437" t="str">
        <f>IF(基本情報入力シート!AB34="","",基本情報入力シート!AB34)</f>
        <v/>
      </c>
      <c r="R12" s="438"/>
      <c r="S12" s="439"/>
      <c r="T12" s="458" t="str">
        <f>IF(P12="","",VLOOKUP(P12,【参考】数式用!$A$5:$H$34,MATCH(S12,【参考】数式用!$C$4:$E$4,0)+2,0))</f>
        <v/>
      </c>
      <c r="U12" s="80" t="s">
        <v>17</v>
      </c>
      <c r="V12" s="440"/>
      <c r="W12" s="79" t="s">
        <v>11</v>
      </c>
      <c r="X12" s="440"/>
      <c r="Y12" s="236" t="s">
        <v>66</v>
      </c>
      <c r="Z12" s="441"/>
      <c r="AA12" s="79" t="s">
        <v>11</v>
      </c>
      <c r="AB12" s="441"/>
      <c r="AC12" s="79" t="s">
        <v>14</v>
      </c>
      <c r="AD12" s="442" t="s">
        <v>27</v>
      </c>
      <c r="AE12" s="443" t="str">
        <f>IF(AND(V12&gt;=1,X12&gt;=1,Z12&gt;=1,AB12&gt;=1),(Z12*12+AB12)-(V12*12+X12)+1,"")</f>
        <v/>
      </c>
      <c r="AF12" s="444" t="s">
        <v>46</v>
      </c>
      <c r="AG12" s="445" t="str">
        <f>IFERROR(ROUNDDOWN(Q12*T12,0)*AE12,"")</f>
        <v/>
      </c>
    </row>
    <row r="13" spans="1:33" ht="36.75" customHeight="1">
      <c r="A13" s="430">
        <f>A12+1</f>
        <v>2</v>
      </c>
      <c r="B13" s="431" t="str">
        <f>IF(基本情報入力シート!C35="","",基本情報入力シート!C35)</f>
        <v/>
      </c>
      <c r="C13" s="432" t="str">
        <f>IF(基本情報入力シート!D35="","",基本情報入力シート!D35)</f>
        <v/>
      </c>
      <c r="D13" s="433" t="str">
        <f>IF(基本情報入力シート!E35="","",基本情報入力シート!E35)</f>
        <v/>
      </c>
      <c r="E13" s="433" t="str">
        <f>IF(基本情報入力シート!F35="","",基本情報入力シート!F35)</f>
        <v/>
      </c>
      <c r="F13" s="433" t="str">
        <f>IF(基本情報入力シート!G35="","",基本情報入力シート!G35)</f>
        <v/>
      </c>
      <c r="G13" s="433" t="str">
        <f>IF(基本情報入力シート!H35="","",基本情報入力シート!H35)</f>
        <v/>
      </c>
      <c r="H13" s="433" t="str">
        <f>IF(基本情報入力シート!I35="","",基本情報入力シート!I35)</f>
        <v/>
      </c>
      <c r="I13" s="433" t="str">
        <f>IF(基本情報入力シート!J35="","",基本情報入力シート!J35)</f>
        <v/>
      </c>
      <c r="J13" s="433" t="str">
        <f>IF(基本情報入力シート!K35="","",基本情報入力シート!K35)</f>
        <v/>
      </c>
      <c r="K13" s="434" t="str">
        <f>IF(基本情報入力シート!L35="","",基本情報入力シート!L35)</f>
        <v/>
      </c>
      <c r="L13" s="435" t="str">
        <f>IF(基本情報入力シート!M35="","",基本情報入力シート!M35)</f>
        <v/>
      </c>
      <c r="M13" s="435" t="str">
        <f>IF(基本情報入力シート!R35="","",基本情報入力シート!R35)</f>
        <v/>
      </c>
      <c r="N13" s="435" t="str">
        <f>IF(基本情報入力シート!W35="","",基本情報入力シート!W35)</f>
        <v/>
      </c>
      <c r="O13" s="430" t="str">
        <f>IF(基本情報入力シート!X35="","",基本情報入力シート!X35)</f>
        <v/>
      </c>
      <c r="P13" s="436" t="str">
        <f>IF(基本情報入力シート!Y35="","",基本情報入力シート!Y35)</f>
        <v/>
      </c>
      <c r="Q13" s="437" t="str">
        <f>IF(基本情報入力シート!AB35="","",基本情報入力シート!AB35)</f>
        <v/>
      </c>
      <c r="R13" s="438"/>
      <c r="S13" s="439"/>
      <c r="T13" s="458" t="str">
        <f>IF(P13="","",VLOOKUP(P13,【参考】数式用!$A$5:$H$34,MATCH(S13,【参考】数式用!$C$4:$E$4,0)+2,0))</f>
        <v/>
      </c>
      <c r="U13" s="80" t="s">
        <v>17</v>
      </c>
      <c r="V13" s="440"/>
      <c r="W13" s="79" t="s">
        <v>11</v>
      </c>
      <c r="X13" s="440"/>
      <c r="Y13" s="236" t="s">
        <v>66</v>
      </c>
      <c r="Z13" s="441"/>
      <c r="AA13" s="79" t="s">
        <v>11</v>
      </c>
      <c r="AB13" s="441"/>
      <c r="AC13" s="79" t="s">
        <v>14</v>
      </c>
      <c r="AD13" s="442" t="s">
        <v>27</v>
      </c>
      <c r="AE13" s="443" t="str">
        <f t="shared" ref="AE13:AE76" si="0">IF(AND(V13&gt;=1,X13&gt;=1,Z13&gt;=1,AB13&gt;=1),(Z13*12+AB13)-(V13*12+X13)+1,"")</f>
        <v/>
      </c>
      <c r="AF13" s="444" t="s">
        <v>46</v>
      </c>
      <c r="AG13" s="445" t="str">
        <f t="shared" ref="AG13:AG76" si="1">IFERROR(ROUNDDOWN(Q13*T13,0)*AE13,"")</f>
        <v/>
      </c>
    </row>
    <row r="14" spans="1:33" ht="36.75" customHeight="1">
      <c r="A14" s="430">
        <f t="shared" ref="A14:A26" si="2">A13+1</f>
        <v>3</v>
      </c>
      <c r="B14" s="431" t="str">
        <f>IF(基本情報入力シート!C36="","",基本情報入力シート!C36)</f>
        <v/>
      </c>
      <c r="C14" s="432" t="str">
        <f>IF(基本情報入力シート!D36="","",基本情報入力シート!D36)</f>
        <v/>
      </c>
      <c r="D14" s="433" t="str">
        <f>IF(基本情報入力シート!E36="","",基本情報入力シート!E36)</f>
        <v/>
      </c>
      <c r="E14" s="433" t="str">
        <f>IF(基本情報入力シート!F36="","",基本情報入力シート!F36)</f>
        <v/>
      </c>
      <c r="F14" s="433" t="str">
        <f>IF(基本情報入力シート!G36="","",基本情報入力シート!G36)</f>
        <v/>
      </c>
      <c r="G14" s="433" t="str">
        <f>IF(基本情報入力シート!H36="","",基本情報入力シート!H36)</f>
        <v/>
      </c>
      <c r="H14" s="433" t="str">
        <f>IF(基本情報入力シート!I36="","",基本情報入力シート!I36)</f>
        <v/>
      </c>
      <c r="I14" s="433" t="str">
        <f>IF(基本情報入力シート!J36="","",基本情報入力シート!J36)</f>
        <v/>
      </c>
      <c r="J14" s="433" t="str">
        <f>IF(基本情報入力シート!K36="","",基本情報入力シート!K36)</f>
        <v/>
      </c>
      <c r="K14" s="434" t="str">
        <f>IF(基本情報入力シート!L36="","",基本情報入力シート!L36)</f>
        <v/>
      </c>
      <c r="L14" s="435" t="str">
        <f>IF(基本情報入力シート!M36="","",基本情報入力シート!M36)</f>
        <v/>
      </c>
      <c r="M14" s="435" t="str">
        <f>IF(基本情報入力シート!R36="","",基本情報入力シート!R36)</f>
        <v/>
      </c>
      <c r="N14" s="435" t="str">
        <f>IF(基本情報入力シート!W36="","",基本情報入力シート!W36)</f>
        <v/>
      </c>
      <c r="O14" s="430" t="str">
        <f>IF(基本情報入力シート!X36="","",基本情報入力シート!X36)</f>
        <v/>
      </c>
      <c r="P14" s="436" t="str">
        <f>IF(基本情報入力シート!Y36="","",基本情報入力シート!Y36)</f>
        <v/>
      </c>
      <c r="Q14" s="437" t="str">
        <f>IF(基本情報入力シート!AB36="","",基本情報入力シート!AB36)</f>
        <v/>
      </c>
      <c r="R14" s="438"/>
      <c r="S14" s="439"/>
      <c r="T14" s="458" t="str">
        <f>IF(P14="","",VLOOKUP(P14,【参考】数式用!$A$5:$H$34,MATCH(S14,【参考】数式用!$C$4:$E$4,0)+2,0))</f>
        <v/>
      </c>
      <c r="U14" s="80" t="s">
        <v>17</v>
      </c>
      <c r="V14" s="440"/>
      <c r="W14" s="79" t="s">
        <v>11</v>
      </c>
      <c r="X14" s="440"/>
      <c r="Y14" s="236" t="s">
        <v>66</v>
      </c>
      <c r="Z14" s="441"/>
      <c r="AA14" s="79" t="s">
        <v>11</v>
      </c>
      <c r="AB14" s="441"/>
      <c r="AC14" s="79" t="s">
        <v>14</v>
      </c>
      <c r="AD14" s="442" t="s">
        <v>27</v>
      </c>
      <c r="AE14" s="443" t="str">
        <f t="shared" si="0"/>
        <v/>
      </c>
      <c r="AF14" s="444" t="s">
        <v>46</v>
      </c>
      <c r="AG14" s="445" t="str">
        <f t="shared" si="1"/>
        <v/>
      </c>
    </row>
    <row r="15" spans="1:33" ht="36.75" customHeight="1">
      <c r="A15" s="430">
        <f t="shared" si="2"/>
        <v>4</v>
      </c>
      <c r="B15" s="431" t="str">
        <f>IF(基本情報入力シート!C37="","",基本情報入力シート!C37)</f>
        <v/>
      </c>
      <c r="C15" s="432" t="str">
        <f>IF(基本情報入力シート!D37="","",基本情報入力シート!D37)</f>
        <v/>
      </c>
      <c r="D15" s="433" t="str">
        <f>IF(基本情報入力シート!E37="","",基本情報入力シート!E37)</f>
        <v/>
      </c>
      <c r="E15" s="433" t="str">
        <f>IF(基本情報入力シート!F37="","",基本情報入力シート!F37)</f>
        <v/>
      </c>
      <c r="F15" s="433" t="str">
        <f>IF(基本情報入力シート!G37="","",基本情報入力シート!G37)</f>
        <v/>
      </c>
      <c r="G15" s="433" t="str">
        <f>IF(基本情報入力シート!H37="","",基本情報入力シート!H37)</f>
        <v/>
      </c>
      <c r="H15" s="433" t="str">
        <f>IF(基本情報入力シート!I37="","",基本情報入力シート!I37)</f>
        <v/>
      </c>
      <c r="I15" s="433" t="str">
        <f>IF(基本情報入力シート!J37="","",基本情報入力シート!J37)</f>
        <v/>
      </c>
      <c r="J15" s="433" t="str">
        <f>IF(基本情報入力シート!K37="","",基本情報入力シート!K37)</f>
        <v/>
      </c>
      <c r="K15" s="434" t="str">
        <f>IF(基本情報入力シート!L37="","",基本情報入力シート!L37)</f>
        <v/>
      </c>
      <c r="L15" s="435" t="str">
        <f>IF(基本情報入力シート!M37="","",基本情報入力シート!M37)</f>
        <v/>
      </c>
      <c r="M15" s="435" t="str">
        <f>IF(基本情報入力シート!R37="","",基本情報入力シート!R37)</f>
        <v/>
      </c>
      <c r="N15" s="435" t="str">
        <f>IF(基本情報入力シート!W37="","",基本情報入力シート!W37)</f>
        <v/>
      </c>
      <c r="O15" s="430" t="str">
        <f>IF(基本情報入力シート!X37="","",基本情報入力シート!X37)</f>
        <v/>
      </c>
      <c r="P15" s="436" t="str">
        <f>IF(基本情報入力シート!Y37="","",基本情報入力シート!Y37)</f>
        <v/>
      </c>
      <c r="Q15" s="437" t="str">
        <f>IF(基本情報入力シート!AB37="","",基本情報入力シート!AB37)</f>
        <v/>
      </c>
      <c r="R15" s="438"/>
      <c r="S15" s="439"/>
      <c r="T15" s="458" t="str">
        <f>IF(P15="","",VLOOKUP(P15,【参考】数式用!$A$5:$H$34,MATCH(S15,【参考】数式用!$C$4:$E$4,0)+2,0))</f>
        <v/>
      </c>
      <c r="U15" s="80" t="s">
        <v>17</v>
      </c>
      <c r="V15" s="440"/>
      <c r="W15" s="79" t="s">
        <v>11</v>
      </c>
      <c r="X15" s="440"/>
      <c r="Y15" s="236" t="s">
        <v>66</v>
      </c>
      <c r="Z15" s="441"/>
      <c r="AA15" s="79" t="s">
        <v>11</v>
      </c>
      <c r="AB15" s="441"/>
      <c r="AC15" s="79" t="s">
        <v>14</v>
      </c>
      <c r="AD15" s="442" t="s">
        <v>27</v>
      </c>
      <c r="AE15" s="443" t="str">
        <f t="shared" si="0"/>
        <v/>
      </c>
      <c r="AF15" s="444" t="s">
        <v>46</v>
      </c>
      <c r="AG15" s="445" t="str">
        <f t="shared" si="1"/>
        <v/>
      </c>
    </row>
    <row r="16" spans="1:33" ht="36.75" customHeight="1">
      <c r="A16" s="430">
        <f t="shared" si="2"/>
        <v>5</v>
      </c>
      <c r="B16" s="431" t="str">
        <f>IF(基本情報入力シート!C38="","",基本情報入力シート!C38)</f>
        <v/>
      </c>
      <c r="C16" s="432" t="str">
        <f>IF(基本情報入力シート!D38="","",基本情報入力シート!D38)</f>
        <v/>
      </c>
      <c r="D16" s="433" t="str">
        <f>IF(基本情報入力シート!E38="","",基本情報入力シート!E38)</f>
        <v/>
      </c>
      <c r="E16" s="433" t="str">
        <f>IF(基本情報入力シート!F38="","",基本情報入力シート!F38)</f>
        <v/>
      </c>
      <c r="F16" s="433" t="str">
        <f>IF(基本情報入力シート!G38="","",基本情報入力シート!G38)</f>
        <v/>
      </c>
      <c r="G16" s="433" t="str">
        <f>IF(基本情報入力シート!H38="","",基本情報入力シート!H38)</f>
        <v/>
      </c>
      <c r="H16" s="433" t="str">
        <f>IF(基本情報入力シート!I38="","",基本情報入力シート!I38)</f>
        <v/>
      </c>
      <c r="I16" s="433" t="str">
        <f>IF(基本情報入力シート!J38="","",基本情報入力シート!J38)</f>
        <v/>
      </c>
      <c r="J16" s="433" t="str">
        <f>IF(基本情報入力シート!K38="","",基本情報入力シート!K38)</f>
        <v/>
      </c>
      <c r="K16" s="434" t="str">
        <f>IF(基本情報入力シート!L38="","",基本情報入力シート!L38)</f>
        <v/>
      </c>
      <c r="L16" s="435" t="str">
        <f>IF(基本情報入力シート!M38="","",基本情報入力シート!M38)</f>
        <v/>
      </c>
      <c r="M16" s="435" t="str">
        <f>IF(基本情報入力シート!R38="","",基本情報入力シート!R38)</f>
        <v/>
      </c>
      <c r="N16" s="435" t="str">
        <f>IF(基本情報入力シート!W38="","",基本情報入力シート!W38)</f>
        <v/>
      </c>
      <c r="O16" s="430" t="str">
        <f>IF(基本情報入力シート!X38="","",基本情報入力シート!X38)</f>
        <v/>
      </c>
      <c r="P16" s="436" t="str">
        <f>IF(基本情報入力シート!Y38="","",基本情報入力シート!Y38)</f>
        <v/>
      </c>
      <c r="Q16" s="437" t="str">
        <f>IF(基本情報入力シート!AB38="","",基本情報入力シート!AB38)</f>
        <v/>
      </c>
      <c r="R16" s="438"/>
      <c r="S16" s="439"/>
      <c r="T16" s="458" t="str">
        <f>IF(P16="","",VLOOKUP(P16,【参考】数式用!$A$5:$H$34,MATCH(S16,【参考】数式用!$C$4:$E$4,0)+2,0))</f>
        <v/>
      </c>
      <c r="U16" s="80" t="s">
        <v>17</v>
      </c>
      <c r="V16" s="440"/>
      <c r="W16" s="79" t="s">
        <v>11</v>
      </c>
      <c r="X16" s="440"/>
      <c r="Y16" s="236" t="s">
        <v>66</v>
      </c>
      <c r="Z16" s="441"/>
      <c r="AA16" s="79" t="s">
        <v>11</v>
      </c>
      <c r="AB16" s="441"/>
      <c r="AC16" s="79" t="s">
        <v>14</v>
      </c>
      <c r="AD16" s="442" t="s">
        <v>27</v>
      </c>
      <c r="AE16" s="443" t="str">
        <f t="shared" si="0"/>
        <v/>
      </c>
      <c r="AF16" s="444" t="s">
        <v>46</v>
      </c>
      <c r="AG16" s="445" t="str">
        <f t="shared" si="1"/>
        <v/>
      </c>
    </row>
    <row r="17" spans="1:33" ht="36.75" customHeight="1">
      <c r="A17" s="430">
        <f t="shared" si="2"/>
        <v>6</v>
      </c>
      <c r="B17" s="431" t="str">
        <f>IF(基本情報入力シート!C39="","",基本情報入力シート!C39)</f>
        <v/>
      </c>
      <c r="C17" s="432" t="str">
        <f>IF(基本情報入力シート!D39="","",基本情報入力シート!D39)</f>
        <v/>
      </c>
      <c r="D17" s="433" t="str">
        <f>IF(基本情報入力シート!E39="","",基本情報入力シート!E39)</f>
        <v/>
      </c>
      <c r="E17" s="433" t="str">
        <f>IF(基本情報入力シート!F39="","",基本情報入力シート!F39)</f>
        <v/>
      </c>
      <c r="F17" s="433" t="str">
        <f>IF(基本情報入力シート!G39="","",基本情報入力シート!G39)</f>
        <v/>
      </c>
      <c r="G17" s="433" t="str">
        <f>IF(基本情報入力シート!H39="","",基本情報入力シート!H39)</f>
        <v/>
      </c>
      <c r="H17" s="433" t="str">
        <f>IF(基本情報入力シート!I39="","",基本情報入力シート!I39)</f>
        <v/>
      </c>
      <c r="I17" s="433" t="str">
        <f>IF(基本情報入力シート!J39="","",基本情報入力シート!J39)</f>
        <v/>
      </c>
      <c r="J17" s="433" t="str">
        <f>IF(基本情報入力シート!K39="","",基本情報入力シート!K39)</f>
        <v/>
      </c>
      <c r="K17" s="434" t="str">
        <f>IF(基本情報入力シート!L39="","",基本情報入力シート!L39)</f>
        <v/>
      </c>
      <c r="L17" s="435" t="str">
        <f>IF(基本情報入力シート!M39="","",基本情報入力シート!M39)</f>
        <v/>
      </c>
      <c r="M17" s="435" t="str">
        <f>IF(基本情報入力シート!R39="","",基本情報入力シート!R39)</f>
        <v/>
      </c>
      <c r="N17" s="435" t="str">
        <f>IF(基本情報入力シート!W39="","",基本情報入力シート!W39)</f>
        <v/>
      </c>
      <c r="O17" s="430" t="str">
        <f>IF(基本情報入力シート!X39="","",基本情報入力シート!X39)</f>
        <v/>
      </c>
      <c r="P17" s="436" t="str">
        <f>IF(基本情報入力シート!Y39="","",基本情報入力シート!Y39)</f>
        <v/>
      </c>
      <c r="Q17" s="437" t="str">
        <f>IF(基本情報入力シート!AB39="","",基本情報入力シート!AB39)</f>
        <v/>
      </c>
      <c r="R17" s="438"/>
      <c r="S17" s="439"/>
      <c r="T17" s="458" t="str">
        <f>IF(P17="","",VLOOKUP(P17,【参考】数式用!$A$5:$H$34,MATCH(S17,【参考】数式用!$C$4:$E$4,0)+2,0))</f>
        <v/>
      </c>
      <c r="U17" s="80" t="s">
        <v>143</v>
      </c>
      <c r="V17" s="440"/>
      <c r="W17" s="79" t="s">
        <v>144</v>
      </c>
      <c r="X17" s="440"/>
      <c r="Y17" s="236" t="s">
        <v>145</v>
      </c>
      <c r="Z17" s="441"/>
      <c r="AA17" s="79" t="s">
        <v>144</v>
      </c>
      <c r="AB17" s="441"/>
      <c r="AC17" s="79" t="s">
        <v>146</v>
      </c>
      <c r="AD17" s="442" t="s">
        <v>147</v>
      </c>
      <c r="AE17" s="443" t="str">
        <f t="shared" si="0"/>
        <v/>
      </c>
      <c r="AF17" s="444" t="s">
        <v>148</v>
      </c>
      <c r="AG17" s="445" t="str">
        <f t="shared" si="1"/>
        <v/>
      </c>
    </row>
    <row r="18" spans="1:33" ht="36.75" customHeight="1">
      <c r="A18" s="430">
        <f t="shared" si="2"/>
        <v>7</v>
      </c>
      <c r="B18" s="431" t="str">
        <f>IF(基本情報入力シート!C40="","",基本情報入力シート!C40)</f>
        <v/>
      </c>
      <c r="C18" s="432" t="str">
        <f>IF(基本情報入力シート!D40="","",基本情報入力シート!D40)</f>
        <v/>
      </c>
      <c r="D18" s="433" t="str">
        <f>IF(基本情報入力シート!E40="","",基本情報入力シート!E40)</f>
        <v/>
      </c>
      <c r="E18" s="433" t="str">
        <f>IF(基本情報入力シート!F40="","",基本情報入力シート!F40)</f>
        <v/>
      </c>
      <c r="F18" s="433" t="str">
        <f>IF(基本情報入力シート!G40="","",基本情報入力シート!G40)</f>
        <v/>
      </c>
      <c r="G18" s="433" t="str">
        <f>IF(基本情報入力シート!H40="","",基本情報入力シート!H40)</f>
        <v/>
      </c>
      <c r="H18" s="433" t="str">
        <f>IF(基本情報入力シート!I40="","",基本情報入力シート!I40)</f>
        <v/>
      </c>
      <c r="I18" s="433" t="str">
        <f>IF(基本情報入力シート!J40="","",基本情報入力シート!J40)</f>
        <v/>
      </c>
      <c r="J18" s="433" t="str">
        <f>IF(基本情報入力シート!K40="","",基本情報入力シート!K40)</f>
        <v/>
      </c>
      <c r="K18" s="434" t="str">
        <f>IF(基本情報入力シート!L40="","",基本情報入力シート!L40)</f>
        <v/>
      </c>
      <c r="L18" s="435" t="str">
        <f>IF(基本情報入力シート!M40="","",基本情報入力シート!M40)</f>
        <v/>
      </c>
      <c r="M18" s="435" t="str">
        <f>IF(基本情報入力シート!R40="","",基本情報入力シート!R40)</f>
        <v/>
      </c>
      <c r="N18" s="435" t="str">
        <f>IF(基本情報入力シート!W40="","",基本情報入力シート!W40)</f>
        <v/>
      </c>
      <c r="O18" s="430" t="str">
        <f>IF(基本情報入力シート!X40="","",基本情報入力シート!X40)</f>
        <v/>
      </c>
      <c r="P18" s="436" t="str">
        <f>IF(基本情報入力シート!Y40="","",基本情報入力シート!Y40)</f>
        <v/>
      </c>
      <c r="Q18" s="437" t="str">
        <f>IF(基本情報入力シート!AB40="","",基本情報入力シート!AB40)</f>
        <v/>
      </c>
      <c r="R18" s="438"/>
      <c r="S18" s="439"/>
      <c r="T18" s="458" t="str">
        <f>IF(P18="","",VLOOKUP(P18,【参考】数式用!$A$5:$H$34,MATCH(S18,【参考】数式用!$C$4:$E$4,0)+2,0))</f>
        <v/>
      </c>
      <c r="U18" s="80" t="s">
        <v>143</v>
      </c>
      <c r="V18" s="440"/>
      <c r="W18" s="79" t="s">
        <v>144</v>
      </c>
      <c r="X18" s="440"/>
      <c r="Y18" s="236" t="s">
        <v>145</v>
      </c>
      <c r="Z18" s="441"/>
      <c r="AA18" s="79" t="s">
        <v>144</v>
      </c>
      <c r="AB18" s="441"/>
      <c r="AC18" s="79" t="s">
        <v>146</v>
      </c>
      <c r="AD18" s="442" t="s">
        <v>147</v>
      </c>
      <c r="AE18" s="443" t="str">
        <f t="shared" si="0"/>
        <v/>
      </c>
      <c r="AF18" s="444" t="s">
        <v>148</v>
      </c>
      <c r="AG18" s="445" t="str">
        <f t="shared" si="1"/>
        <v/>
      </c>
    </row>
    <row r="19" spans="1:33" ht="36.75" customHeight="1">
      <c r="A19" s="430">
        <f t="shared" si="2"/>
        <v>8</v>
      </c>
      <c r="B19" s="431" t="str">
        <f>IF(基本情報入力シート!C41="","",基本情報入力シート!C41)</f>
        <v/>
      </c>
      <c r="C19" s="432" t="str">
        <f>IF(基本情報入力シート!D41="","",基本情報入力シート!D41)</f>
        <v/>
      </c>
      <c r="D19" s="433" t="str">
        <f>IF(基本情報入力シート!E41="","",基本情報入力シート!E41)</f>
        <v/>
      </c>
      <c r="E19" s="433" t="str">
        <f>IF(基本情報入力シート!F41="","",基本情報入力シート!F41)</f>
        <v/>
      </c>
      <c r="F19" s="433" t="str">
        <f>IF(基本情報入力シート!G41="","",基本情報入力シート!G41)</f>
        <v/>
      </c>
      <c r="G19" s="433" t="str">
        <f>IF(基本情報入力シート!H41="","",基本情報入力シート!H41)</f>
        <v/>
      </c>
      <c r="H19" s="433" t="str">
        <f>IF(基本情報入力シート!I41="","",基本情報入力シート!I41)</f>
        <v/>
      </c>
      <c r="I19" s="433" t="str">
        <f>IF(基本情報入力シート!J41="","",基本情報入力シート!J41)</f>
        <v/>
      </c>
      <c r="J19" s="433" t="str">
        <f>IF(基本情報入力シート!K41="","",基本情報入力シート!K41)</f>
        <v/>
      </c>
      <c r="K19" s="434" t="str">
        <f>IF(基本情報入力シート!L41="","",基本情報入力シート!L41)</f>
        <v/>
      </c>
      <c r="L19" s="435" t="str">
        <f>IF(基本情報入力シート!M41="","",基本情報入力シート!M41)</f>
        <v/>
      </c>
      <c r="M19" s="435" t="str">
        <f>IF(基本情報入力シート!R41="","",基本情報入力シート!R41)</f>
        <v/>
      </c>
      <c r="N19" s="435" t="str">
        <f>IF(基本情報入力シート!W41="","",基本情報入力シート!W41)</f>
        <v/>
      </c>
      <c r="O19" s="430" t="str">
        <f>IF(基本情報入力シート!X41="","",基本情報入力シート!X41)</f>
        <v/>
      </c>
      <c r="P19" s="436" t="str">
        <f>IF(基本情報入力シート!Y41="","",基本情報入力シート!Y41)</f>
        <v/>
      </c>
      <c r="Q19" s="437" t="str">
        <f>IF(基本情報入力シート!AB41="","",基本情報入力シート!AB41)</f>
        <v/>
      </c>
      <c r="R19" s="438"/>
      <c r="S19" s="439"/>
      <c r="T19" s="458" t="str">
        <f>IF(P19="","",VLOOKUP(P19,【参考】数式用!$A$5:$H$34,MATCH(S19,【参考】数式用!$C$4:$E$4,0)+2,0))</f>
        <v/>
      </c>
      <c r="U19" s="80" t="s">
        <v>143</v>
      </c>
      <c r="V19" s="440"/>
      <c r="W19" s="79" t="s">
        <v>144</v>
      </c>
      <c r="X19" s="440"/>
      <c r="Y19" s="236" t="s">
        <v>145</v>
      </c>
      <c r="Z19" s="441"/>
      <c r="AA19" s="79" t="s">
        <v>144</v>
      </c>
      <c r="AB19" s="441"/>
      <c r="AC19" s="79" t="s">
        <v>146</v>
      </c>
      <c r="AD19" s="442" t="s">
        <v>147</v>
      </c>
      <c r="AE19" s="443" t="str">
        <f t="shared" si="0"/>
        <v/>
      </c>
      <c r="AF19" s="444" t="s">
        <v>148</v>
      </c>
      <c r="AG19" s="445" t="str">
        <f t="shared" si="1"/>
        <v/>
      </c>
    </row>
    <row r="20" spans="1:33" ht="36.75" customHeight="1">
      <c r="A20" s="430">
        <f t="shared" si="2"/>
        <v>9</v>
      </c>
      <c r="B20" s="431" t="str">
        <f>IF(基本情報入力シート!C42="","",基本情報入力シート!C42)</f>
        <v/>
      </c>
      <c r="C20" s="432" t="str">
        <f>IF(基本情報入力シート!D42="","",基本情報入力シート!D42)</f>
        <v/>
      </c>
      <c r="D20" s="433" t="str">
        <f>IF(基本情報入力シート!E42="","",基本情報入力シート!E42)</f>
        <v/>
      </c>
      <c r="E20" s="433" t="str">
        <f>IF(基本情報入力シート!F42="","",基本情報入力シート!F42)</f>
        <v/>
      </c>
      <c r="F20" s="433" t="str">
        <f>IF(基本情報入力シート!G42="","",基本情報入力シート!G42)</f>
        <v/>
      </c>
      <c r="G20" s="433" t="str">
        <f>IF(基本情報入力シート!H42="","",基本情報入力シート!H42)</f>
        <v/>
      </c>
      <c r="H20" s="433" t="str">
        <f>IF(基本情報入力シート!I42="","",基本情報入力シート!I42)</f>
        <v/>
      </c>
      <c r="I20" s="433" t="str">
        <f>IF(基本情報入力シート!J42="","",基本情報入力シート!J42)</f>
        <v/>
      </c>
      <c r="J20" s="433" t="str">
        <f>IF(基本情報入力シート!K42="","",基本情報入力シート!K42)</f>
        <v/>
      </c>
      <c r="K20" s="434" t="str">
        <f>IF(基本情報入力シート!L42="","",基本情報入力シート!L42)</f>
        <v/>
      </c>
      <c r="L20" s="435" t="str">
        <f>IF(基本情報入力シート!M42="","",基本情報入力シート!M42)</f>
        <v/>
      </c>
      <c r="M20" s="435" t="str">
        <f>IF(基本情報入力シート!R42="","",基本情報入力シート!R42)</f>
        <v/>
      </c>
      <c r="N20" s="435" t="str">
        <f>IF(基本情報入力シート!W42="","",基本情報入力シート!W42)</f>
        <v/>
      </c>
      <c r="O20" s="430" t="str">
        <f>IF(基本情報入力シート!X42="","",基本情報入力シート!X42)</f>
        <v/>
      </c>
      <c r="P20" s="436" t="str">
        <f>IF(基本情報入力シート!Y42="","",基本情報入力シート!Y42)</f>
        <v/>
      </c>
      <c r="Q20" s="437" t="str">
        <f>IF(基本情報入力シート!AB42="","",基本情報入力シート!AB42)</f>
        <v/>
      </c>
      <c r="R20" s="438"/>
      <c r="S20" s="439"/>
      <c r="T20" s="458" t="str">
        <f>IF(P20="","",VLOOKUP(P20,【参考】数式用!$A$5:$H$34,MATCH(S20,【参考】数式用!$C$4:$E$4,0)+2,0))</f>
        <v/>
      </c>
      <c r="U20" s="80" t="s">
        <v>143</v>
      </c>
      <c r="V20" s="440"/>
      <c r="W20" s="79" t="s">
        <v>144</v>
      </c>
      <c r="X20" s="440"/>
      <c r="Y20" s="236" t="s">
        <v>145</v>
      </c>
      <c r="Z20" s="441"/>
      <c r="AA20" s="79" t="s">
        <v>144</v>
      </c>
      <c r="AB20" s="441"/>
      <c r="AC20" s="79" t="s">
        <v>146</v>
      </c>
      <c r="AD20" s="442" t="s">
        <v>147</v>
      </c>
      <c r="AE20" s="443" t="str">
        <f t="shared" si="0"/>
        <v/>
      </c>
      <c r="AF20" s="444" t="s">
        <v>148</v>
      </c>
      <c r="AG20" s="445" t="str">
        <f t="shared" si="1"/>
        <v/>
      </c>
    </row>
    <row r="21" spans="1:33" ht="36.75" customHeight="1">
      <c r="A21" s="430">
        <f t="shared" si="2"/>
        <v>10</v>
      </c>
      <c r="B21" s="431" t="str">
        <f>IF(基本情報入力シート!C43="","",基本情報入力シート!C43)</f>
        <v/>
      </c>
      <c r="C21" s="432" t="str">
        <f>IF(基本情報入力シート!D43="","",基本情報入力シート!D43)</f>
        <v/>
      </c>
      <c r="D21" s="433" t="str">
        <f>IF(基本情報入力シート!E43="","",基本情報入力シート!E43)</f>
        <v/>
      </c>
      <c r="E21" s="433" t="str">
        <f>IF(基本情報入力シート!F43="","",基本情報入力シート!F43)</f>
        <v/>
      </c>
      <c r="F21" s="433" t="str">
        <f>IF(基本情報入力シート!G43="","",基本情報入力シート!G43)</f>
        <v/>
      </c>
      <c r="G21" s="433" t="str">
        <f>IF(基本情報入力シート!H43="","",基本情報入力シート!H43)</f>
        <v/>
      </c>
      <c r="H21" s="433" t="str">
        <f>IF(基本情報入力シート!I43="","",基本情報入力シート!I43)</f>
        <v/>
      </c>
      <c r="I21" s="433" t="str">
        <f>IF(基本情報入力シート!J43="","",基本情報入力シート!J43)</f>
        <v/>
      </c>
      <c r="J21" s="433" t="str">
        <f>IF(基本情報入力シート!K43="","",基本情報入力シート!K43)</f>
        <v/>
      </c>
      <c r="K21" s="434" t="str">
        <f>IF(基本情報入力シート!L43="","",基本情報入力シート!L43)</f>
        <v/>
      </c>
      <c r="L21" s="435" t="str">
        <f>IF(基本情報入力シート!M43="","",基本情報入力シート!M43)</f>
        <v/>
      </c>
      <c r="M21" s="435" t="str">
        <f>IF(基本情報入力シート!R43="","",基本情報入力シート!R43)</f>
        <v/>
      </c>
      <c r="N21" s="435" t="str">
        <f>IF(基本情報入力シート!W43="","",基本情報入力シート!W43)</f>
        <v/>
      </c>
      <c r="O21" s="430" t="str">
        <f>IF(基本情報入力シート!X43="","",基本情報入力シート!X43)</f>
        <v/>
      </c>
      <c r="P21" s="436" t="str">
        <f>IF(基本情報入力シート!Y43="","",基本情報入力シート!Y43)</f>
        <v/>
      </c>
      <c r="Q21" s="437" t="str">
        <f>IF(基本情報入力シート!AB43="","",基本情報入力シート!AB43)</f>
        <v/>
      </c>
      <c r="R21" s="438"/>
      <c r="S21" s="439"/>
      <c r="T21" s="458" t="str">
        <f>IF(P21="","",VLOOKUP(P21,【参考】数式用!$A$5:$H$34,MATCH(S21,【参考】数式用!$C$4:$E$4,0)+2,0))</f>
        <v/>
      </c>
      <c r="U21" s="80" t="s">
        <v>143</v>
      </c>
      <c r="V21" s="440"/>
      <c r="W21" s="79" t="s">
        <v>144</v>
      </c>
      <c r="X21" s="440"/>
      <c r="Y21" s="236" t="s">
        <v>145</v>
      </c>
      <c r="Z21" s="441"/>
      <c r="AA21" s="79" t="s">
        <v>144</v>
      </c>
      <c r="AB21" s="441"/>
      <c r="AC21" s="79" t="s">
        <v>146</v>
      </c>
      <c r="AD21" s="442" t="s">
        <v>147</v>
      </c>
      <c r="AE21" s="443" t="str">
        <f t="shared" si="0"/>
        <v/>
      </c>
      <c r="AF21" s="444" t="s">
        <v>148</v>
      </c>
      <c r="AG21" s="445" t="str">
        <f t="shared" si="1"/>
        <v/>
      </c>
    </row>
    <row r="22" spans="1:33" ht="36.75" customHeight="1">
      <c r="A22" s="430">
        <f t="shared" si="2"/>
        <v>11</v>
      </c>
      <c r="B22" s="431" t="str">
        <f>IF(基本情報入力シート!C44="","",基本情報入力シート!C44)</f>
        <v/>
      </c>
      <c r="C22" s="432" t="str">
        <f>IF(基本情報入力シート!D44="","",基本情報入力シート!D44)</f>
        <v/>
      </c>
      <c r="D22" s="433" t="str">
        <f>IF(基本情報入力シート!E44="","",基本情報入力シート!E44)</f>
        <v/>
      </c>
      <c r="E22" s="433" t="str">
        <f>IF(基本情報入力シート!F44="","",基本情報入力シート!F44)</f>
        <v/>
      </c>
      <c r="F22" s="433" t="str">
        <f>IF(基本情報入力シート!G44="","",基本情報入力シート!G44)</f>
        <v/>
      </c>
      <c r="G22" s="433" t="str">
        <f>IF(基本情報入力シート!H44="","",基本情報入力シート!H44)</f>
        <v/>
      </c>
      <c r="H22" s="433" t="str">
        <f>IF(基本情報入力シート!I44="","",基本情報入力シート!I44)</f>
        <v/>
      </c>
      <c r="I22" s="433" t="str">
        <f>IF(基本情報入力シート!J44="","",基本情報入力シート!J44)</f>
        <v/>
      </c>
      <c r="J22" s="433" t="str">
        <f>IF(基本情報入力シート!K44="","",基本情報入力シート!K44)</f>
        <v/>
      </c>
      <c r="K22" s="434" t="str">
        <f>IF(基本情報入力シート!L44="","",基本情報入力シート!L44)</f>
        <v/>
      </c>
      <c r="L22" s="435" t="str">
        <f>IF(基本情報入力シート!M44="","",基本情報入力シート!M44)</f>
        <v/>
      </c>
      <c r="M22" s="435" t="str">
        <f>IF(基本情報入力シート!R44="","",基本情報入力シート!R44)</f>
        <v/>
      </c>
      <c r="N22" s="435" t="str">
        <f>IF(基本情報入力シート!W44="","",基本情報入力シート!W44)</f>
        <v/>
      </c>
      <c r="O22" s="430" t="str">
        <f>IF(基本情報入力シート!X44="","",基本情報入力シート!X44)</f>
        <v/>
      </c>
      <c r="P22" s="436" t="str">
        <f>IF(基本情報入力シート!Y44="","",基本情報入力シート!Y44)</f>
        <v/>
      </c>
      <c r="Q22" s="437" t="str">
        <f>IF(基本情報入力シート!AB44="","",基本情報入力シート!AB44)</f>
        <v/>
      </c>
      <c r="R22" s="438"/>
      <c r="S22" s="439"/>
      <c r="T22" s="458" t="str">
        <f>IF(P22="","",VLOOKUP(P22,【参考】数式用!$A$5:$H$34,MATCH(S22,【参考】数式用!$C$4:$E$4,0)+2,0))</f>
        <v/>
      </c>
      <c r="U22" s="80" t="s">
        <v>143</v>
      </c>
      <c r="V22" s="440"/>
      <c r="W22" s="79" t="s">
        <v>144</v>
      </c>
      <c r="X22" s="440"/>
      <c r="Y22" s="236" t="s">
        <v>145</v>
      </c>
      <c r="Z22" s="441"/>
      <c r="AA22" s="79" t="s">
        <v>144</v>
      </c>
      <c r="AB22" s="441"/>
      <c r="AC22" s="79" t="s">
        <v>146</v>
      </c>
      <c r="AD22" s="442" t="s">
        <v>147</v>
      </c>
      <c r="AE22" s="443" t="str">
        <f t="shared" si="0"/>
        <v/>
      </c>
      <c r="AF22" s="444" t="s">
        <v>148</v>
      </c>
      <c r="AG22" s="445" t="str">
        <f t="shared" si="1"/>
        <v/>
      </c>
    </row>
    <row r="23" spans="1:33" ht="36.75" customHeight="1">
      <c r="A23" s="430">
        <f t="shared" si="2"/>
        <v>12</v>
      </c>
      <c r="B23" s="431" t="str">
        <f>IF(基本情報入力シート!C45="","",基本情報入力シート!C45)</f>
        <v/>
      </c>
      <c r="C23" s="432" t="str">
        <f>IF(基本情報入力シート!D45="","",基本情報入力シート!D45)</f>
        <v/>
      </c>
      <c r="D23" s="433" t="str">
        <f>IF(基本情報入力シート!E45="","",基本情報入力シート!E45)</f>
        <v/>
      </c>
      <c r="E23" s="433" t="str">
        <f>IF(基本情報入力シート!F45="","",基本情報入力シート!F45)</f>
        <v/>
      </c>
      <c r="F23" s="433" t="str">
        <f>IF(基本情報入力シート!G45="","",基本情報入力シート!G45)</f>
        <v/>
      </c>
      <c r="G23" s="433" t="str">
        <f>IF(基本情報入力シート!H45="","",基本情報入力シート!H45)</f>
        <v/>
      </c>
      <c r="H23" s="433" t="str">
        <f>IF(基本情報入力シート!I45="","",基本情報入力シート!I45)</f>
        <v/>
      </c>
      <c r="I23" s="433" t="str">
        <f>IF(基本情報入力シート!J45="","",基本情報入力シート!J45)</f>
        <v/>
      </c>
      <c r="J23" s="433" t="str">
        <f>IF(基本情報入力シート!K45="","",基本情報入力シート!K45)</f>
        <v/>
      </c>
      <c r="K23" s="434" t="str">
        <f>IF(基本情報入力シート!L45="","",基本情報入力シート!L45)</f>
        <v/>
      </c>
      <c r="L23" s="435" t="str">
        <f>IF(基本情報入力シート!M45="","",基本情報入力シート!M45)</f>
        <v/>
      </c>
      <c r="M23" s="435" t="str">
        <f>IF(基本情報入力シート!R45="","",基本情報入力シート!R45)</f>
        <v/>
      </c>
      <c r="N23" s="435" t="str">
        <f>IF(基本情報入力シート!W45="","",基本情報入力シート!W45)</f>
        <v/>
      </c>
      <c r="O23" s="430" t="str">
        <f>IF(基本情報入力シート!X45="","",基本情報入力シート!X45)</f>
        <v/>
      </c>
      <c r="P23" s="436" t="str">
        <f>IF(基本情報入力シート!Y45="","",基本情報入力シート!Y45)</f>
        <v/>
      </c>
      <c r="Q23" s="437" t="str">
        <f>IF(基本情報入力シート!AB45="","",基本情報入力シート!AB45)</f>
        <v/>
      </c>
      <c r="R23" s="438"/>
      <c r="S23" s="439"/>
      <c r="T23" s="458" t="str">
        <f>IF(P23="","",VLOOKUP(P23,【参考】数式用!$A$5:$H$34,MATCH(S23,【参考】数式用!$C$4:$E$4,0)+2,0))</f>
        <v/>
      </c>
      <c r="U23" s="80" t="s">
        <v>143</v>
      </c>
      <c r="V23" s="440"/>
      <c r="W23" s="79" t="s">
        <v>144</v>
      </c>
      <c r="X23" s="440"/>
      <c r="Y23" s="236" t="s">
        <v>145</v>
      </c>
      <c r="Z23" s="441"/>
      <c r="AA23" s="79" t="s">
        <v>144</v>
      </c>
      <c r="AB23" s="441"/>
      <c r="AC23" s="79" t="s">
        <v>146</v>
      </c>
      <c r="AD23" s="442" t="s">
        <v>147</v>
      </c>
      <c r="AE23" s="443" t="str">
        <f t="shared" si="0"/>
        <v/>
      </c>
      <c r="AF23" s="444" t="s">
        <v>148</v>
      </c>
      <c r="AG23" s="445" t="str">
        <f t="shared" si="1"/>
        <v/>
      </c>
    </row>
    <row r="24" spans="1:33" ht="36.75" customHeight="1">
      <c r="A24" s="430">
        <f t="shared" si="2"/>
        <v>13</v>
      </c>
      <c r="B24" s="431" t="str">
        <f>IF(基本情報入力シート!C46="","",基本情報入力シート!C46)</f>
        <v/>
      </c>
      <c r="C24" s="432" t="str">
        <f>IF(基本情報入力シート!D46="","",基本情報入力シート!D46)</f>
        <v/>
      </c>
      <c r="D24" s="433" t="str">
        <f>IF(基本情報入力シート!E46="","",基本情報入力シート!E46)</f>
        <v/>
      </c>
      <c r="E24" s="433" t="str">
        <f>IF(基本情報入力シート!F46="","",基本情報入力シート!F46)</f>
        <v/>
      </c>
      <c r="F24" s="433" t="str">
        <f>IF(基本情報入力シート!G46="","",基本情報入力シート!G46)</f>
        <v/>
      </c>
      <c r="G24" s="433" t="str">
        <f>IF(基本情報入力シート!H46="","",基本情報入力シート!H46)</f>
        <v/>
      </c>
      <c r="H24" s="433" t="str">
        <f>IF(基本情報入力シート!I46="","",基本情報入力シート!I46)</f>
        <v/>
      </c>
      <c r="I24" s="433" t="str">
        <f>IF(基本情報入力シート!J46="","",基本情報入力シート!J46)</f>
        <v/>
      </c>
      <c r="J24" s="433" t="str">
        <f>IF(基本情報入力シート!K46="","",基本情報入力シート!K46)</f>
        <v/>
      </c>
      <c r="K24" s="434" t="str">
        <f>IF(基本情報入力シート!L46="","",基本情報入力シート!L46)</f>
        <v/>
      </c>
      <c r="L24" s="435" t="str">
        <f>IF(基本情報入力シート!M46="","",基本情報入力シート!M46)</f>
        <v/>
      </c>
      <c r="M24" s="435" t="str">
        <f>IF(基本情報入力シート!R46="","",基本情報入力シート!R46)</f>
        <v/>
      </c>
      <c r="N24" s="435" t="str">
        <f>IF(基本情報入力シート!W46="","",基本情報入力シート!W46)</f>
        <v/>
      </c>
      <c r="O24" s="430" t="str">
        <f>IF(基本情報入力シート!X46="","",基本情報入力シート!X46)</f>
        <v/>
      </c>
      <c r="P24" s="436" t="str">
        <f>IF(基本情報入力シート!Y46="","",基本情報入力シート!Y46)</f>
        <v/>
      </c>
      <c r="Q24" s="437" t="str">
        <f>IF(基本情報入力シート!AB46="","",基本情報入力シート!AB46)</f>
        <v/>
      </c>
      <c r="R24" s="438"/>
      <c r="S24" s="439"/>
      <c r="T24" s="458" t="str">
        <f>IF(P24="","",VLOOKUP(P24,【参考】数式用!$A$5:$H$34,MATCH(S24,【参考】数式用!$C$4:$E$4,0)+2,0))</f>
        <v/>
      </c>
      <c r="U24" s="80" t="s">
        <v>143</v>
      </c>
      <c r="V24" s="440"/>
      <c r="W24" s="79" t="s">
        <v>144</v>
      </c>
      <c r="X24" s="440"/>
      <c r="Y24" s="236" t="s">
        <v>145</v>
      </c>
      <c r="Z24" s="441"/>
      <c r="AA24" s="79" t="s">
        <v>144</v>
      </c>
      <c r="AB24" s="441"/>
      <c r="AC24" s="79" t="s">
        <v>146</v>
      </c>
      <c r="AD24" s="442" t="s">
        <v>147</v>
      </c>
      <c r="AE24" s="443" t="str">
        <f t="shared" si="0"/>
        <v/>
      </c>
      <c r="AF24" s="444" t="s">
        <v>148</v>
      </c>
      <c r="AG24" s="445" t="str">
        <f t="shared" si="1"/>
        <v/>
      </c>
    </row>
    <row r="25" spans="1:33" ht="36.75" customHeight="1">
      <c r="A25" s="430">
        <f t="shared" si="2"/>
        <v>14</v>
      </c>
      <c r="B25" s="431" t="str">
        <f>IF(基本情報入力シート!C47="","",基本情報入力シート!C47)</f>
        <v/>
      </c>
      <c r="C25" s="432" t="str">
        <f>IF(基本情報入力シート!D47="","",基本情報入力シート!D47)</f>
        <v/>
      </c>
      <c r="D25" s="433" t="str">
        <f>IF(基本情報入力シート!E47="","",基本情報入力シート!E47)</f>
        <v/>
      </c>
      <c r="E25" s="433" t="str">
        <f>IF(基本情報入力シート!F47="","",基本情報入力シート!F47)</f>
        <v/>
      </c>
      <c r="F25" s="433" t="str">
        <f>IF(基本情報入力シート!G47="","",基本情報入力シート!G47)</f>
        <v/>
      </c>
      <c r="G25" s="433" t="str">
        <f>IF(基本情報入力シート!H47="","",基本情報入力シート!H47)</f>
        <v/>
      </c>
      <c r="H25" s="433" t="str">
        <f>IF(基本情報入力シート!I47="","",基本情報入力シート!I47)</f>
        <v/>
      </c>
      <c r="I25" s="433" t="str">
        <f>IF(基本情報入力シート!J47="","",基本情報入力シート!J47)</f>
        <v/>
      </c>
      <c r="J25" s="433" t="str">
        <f>IF(基本情報入力シート!K47="","",基本情報入力シート!K47)</f>
        <v/>
      </c>
      <c r="K25" s="434" t="str">
        <f>IF(基本情報入力シート!L47="","",基本情報入力シート!L47)</f>
        <v/>
      </c>
      <c r="L25" s="435" t="str">
        <f>IF(基本情報入力シート!M47="","",基本情報入力シート!M47)</f>
        <v/>
      </c>
      <c r="M25" s="435" t="str">
        <f>IF(基本情報入力シート!R47="","",基本情報入力シート!R47)</f>
        <v/>
      </c>
      <c r="N25" s="435" t="str">
        <f>IF(基本情報入力シート!W47="","",基本情報入力シート!W47)</f>
        <v/>
      </c>
      <c r="O25" s="430" t="str">
        <f>IF(基本情報入力シート!X47="","",基本情報入力シート!X47)</f>
        <v/>
      </c>
      <c r="P25" s="436" t="str">
        <f>IF(基本情報入力シート!Y47="","",基本情報入力シート!Y47)</f>
        <v/>
      </c>
      <c r="Q25" s="437" t="str">
        <f>IF(基本情報入力シート!AB47="","",基本情報入力シート!AB47)</f>
        <v/>
      </c>
      <c r="R25" s="438"/>
      <c r="S25" s="439"/>
      <c r="T25" s="458" t="str">
        <f>IF(P25="","",VLOOKUP(P25,【参考】数式用!$A$5:$H$34,MATCH(S25,【参考】数式用!$C$4:$E$4,0)+2,0))</f>
        <v/>
      </c>
      <c r="U25" s="80" t="s">
        <v>143</v>
      </c>
      <c r="V25" s="440"/>
      <c r="W25" s="79" t="s">
        <v>144</v>
      </c>
      <c r="X25" s="440"/>
      <c r="Y25" s="236" t="s">
        <v>145</v>
      </c>
      <c r="Z25" s="441"/>
      <c r="AA25" s="79" t="s">
        <v>144</v>
      </c>
      <c r="AB25" s="441"/>
      <c r="AC25" s="79" t="s">
        <v>146</v>
      </c>
      <c r="AD25" s="442" t="s">
        <v>147</v>
      </c>
      <c r="AE25" s="443" t="str">
        <f t="shared" si="0"/>
        <v/>
      </c>
      <c r="AF25" s="444" t="s">
        <v>148</v>
      </c>
      <c r="AG25" s="445" t="str">
        <f t="shared" si="1"/>
        <v/>
      </c>
    </row>
    <row r="26" spans="1:33" ht="36.75" customHeight="1">
      <c r="A26" s="430">
        <f t="shared" si="2"/>
        <v>15</v>
      </c>
      <c r="B26" s="431" t="str">
        <f>IF(基本情報入力シート!C48="","",基本情報入力シート!C48)</f>
        <v/>
      </c>
      <c r="C26" s="432" t="str">
        <f>IF(基本情報入力シート!D48="","",基本情報入力シート!D48)</f>
        <v/>
      </c>
      <c r="D26" s="433" t="str">
        <f>IF(基本情報入力シート!E48="","",基本情報入力シート!E48)</f>
        <v/>
      </c>
      <c r="E26" s="433" t="str">
        <f>IF(基本情報入力シート!F48="","",基本情報入力シート!F48)</f>
        <v/>
      </c>
      <c r="F26" s="433" t="str">
        <f>IF(基本情報入力シート!G48="","",基本情報入力シート!G48)</f>
        <v/>
      </c>
      <c r="G26" s="433" t="str">
        <f>IF(基本情報入力シート!H48="","",基本情報入力シート!H48)</f>
        <v/>
      </c>
      <c r="H26" s="433" t="str">
        <f>IF(基本情報入力シート!I48="","",基本情報入力シート!I48)</f>
        <v/>
      </c>
      <c r="I26" s="433" t="str">
        <f>IF(基本情報入力シート!J48="","",基本情報入力シート!J48)</f>
        <v/>
      </c>
      <c r="J26" s="433" t="str">
        <f>IF(基本情報入力シート!K48="","",基本情報入力シート!K48)</f>
        <v/>
      </c>
      <c r="K26" s="434" t="str">
        <f>IF(基本情報入力シート!L48="","",基本情報入力シート!L48)</f>
        <v/>
      </c>
      <c r="L26" s="435" t="str">
        <f>IF(基本情報入力シート!M48="","",基本情報入力シート!M48)</f>
        <v/>
      </c>
      <c r="M26" s="435" t="str">
        <f>IF(基本情報入力シート!R48="","",基本情報入力シート!R48)</f>
        <v/>
      </c>
      <c r="N26" s="435" t="str">
        <f>IF(基本情報入力シート!W48="","",基本情報入力シート!W48)</f>
        <v/>
      </c>
      <c r="O26" s="430" t="str">
        <f>IF(基本情報入力シート!X48="","",基本情報入力シート!X48)</f>
        <v/>
      </c>
      <c r="P26" s="436" t="str">
        <f>IF(基本情報入力シート!Y48="","",基本情報入力シート!Y48)</f>
        <v/>
      </c>
      <c r="Q26" s="437" t="str">
        <f>IF(基本情報入力シート!AB48="","",基本情報入力シート!AB48)</f>
        <v/>
      </c>
      <c r="R26" s="438"/>
      <c r="S26" s="439"/>
      <c r="T26" s="458" t="str">
        <f>IF(P26="","",VLOOKUP(P26,【参考】数式用!$A$5:$H$34,MATCH(S26,【参考】数式用!$C$4:$E$4,0)+2,0))</f>
        <v/>
      </c>
      <c r="U26" s="80" t="s">
        <v>143</v>
      </c>
      <c r="V26" s="440"/>
      <c r="W26" s="79" t="s">
        <v>144</v>
      </c>
      <c r="X26" s="440"/>
      <c r="Y26" s="236" t="s">
        <v>145</v>
      </c>
      <c r="Z26" s="441"/>
      <c r="AA26" s="79" t="s">
        <v>144</v>
      </c>
      <c r="AB26" s="441"/>
      <c r="AC26" s="79" t="s">
        <v>146</v>
      </c>
      <c r="AD26" s="442" t="s">
        <v>147</v>
      </c>
      <c r="AE26" s="443" t="str">
        <f t="shared" si="0"/>
        <v/>
      </c>
      <c r="AF26" s="444" t="s">
        <v>148</v>
      </c>
      <c r="AG26" s="445" t="str">
        <f t="shared" si="1"/>
        <v/>
      </c>
    </row>
    <row r="27" spans="1:33" ht="36.75" customHeight="1">
      <c r="A27" s="430">
        <f t="shared" ref="A27:A90" si="3">A26+1</f>
        <v>16</v>
      </c>
      <c r="B27" s="431" t="str">
        <f>IF(基本情報入力シート!C49="","",基本情報入力シート!C49)</f>
        <v/>
      </c>
      <c r="C27" s="432" t="str">
        <f>IF(基本情報入力シート!D49="","",基本情報入力シート!D49)</f>
        <v/>
      </c>
      <c r="D27" s="433" t="str">
        <f>IF(基本情報入力シート!E49="","",基本情報入力シート!E49)</f>
        <v/>
      </c>
      <c r="E27" s="433" t="str">
        <f>IF(基本情報入力シート!F49="","",基本情報入力シート!F49)</f>
        <v/>
      </c>
      <c r="F27" s="433" t="str">
        <f>IF(基本情報入力シート!G49="","",基本情報入力シート!G49)</f>
        <v/>
      </c>
      <c r="G27" s="433" t="str">
        <f>IF(基本情報入力シート!H49="","",基本情報入力シート!H49)</f>
        <v/>
      </c>
      <c r="H27" s="433" t="str">
        <f>IF(基本情報入力シート!I49="","",基本情報入力シート!I49)</f>
        <v/>
      </c>
      <c r="I27" s="433" t="str">
        <f>IF(基本情報入力シート!J49="","",基本情報入力シート!J49)</f>
        <v/>
      </c>
      <c r="J27" s="433" t="str">
        <f>IF(基本情報入力シート!K49="","",基本情報入力シート!K49)</f>
        <v/>
      </c>
      <c r="K27" s="434" t="str">
        <f>IF(基本情報入力シート!L49="","",基本情報入力シート!L49)</f>
        <v/>
      </c>
      <c r="L27" s="435" t="str">
        <f>IF(基本情報入力シート!M49="","",基本情報入力シート!M49)</f>
        <v/>
      </c>
      <c r="M27" s="435" t="str">
        <f>IF(基本情報入力シート!R49="","",基本情報入力シート!R49)</f>
        <v/>
      </c>
      <c r="N27" s="435" t="str">
        <f>IF(基本情報入力シート!W49="","",基本情報入力シート!W49)</f>
        <v/>
      </c>
      <c r="O27" s="430" t="str">
        <f>IF(基本情報入力シート!X49="","",基本情報入力シート!X49)</f>
        <v/>
      </c>
      <c r="P27" s="436" t="str">
        <f>IF(基本情報入力シート!Y49="","",基本情報入力シート!Y49)</f>
        <v/>
      </c>
      <c r="Q27" s="437" t="str">
        <f>IF(基本情報入力シート!AB49="","",基本情報入力シート!AB49)</f>
        <v/>
      </c>
      <c r="R27" s="438"/>
      <c r="S27" s="439"/>
      <c r="T27" s="458" t="str">
        <f>IF(P27="","",VLOOKUP(P27,【参考】数式用!$A$5:$H$34,MATCH(S27,【参考】数式用!$C$4:$E$4,0)+2,0))</f>
        <v/>
      </c>
      <c r="U27" s="80" t="s">
        <v>143</v>
      </c>
      <c r="V27" s="440"/>
      <c r="W27" s="79" t="s">
        <v>144</v>
      </c>
      <c r="X27" s="440"/>
      <c r="Y27" s="236" t="s">
        <v>145</v>
      </c>
      <c r="Z27" s="441"/>
      <c r="AA27" s="79" t="s">
        <v>144</v>
      </c>
      <c r="AB27" s="441"/>
      <c r="AC27" s="79" t="s">
        <v>146</v>
      </c>
      <c r="AD27" s="442" t="s">
        <v>147</v>
      </c>
      <c r="AE27" s="443" t="str">
        <f t="shared" si="0"/>
        <v/>
      </c>
      <c r="AF27" s="444" t="s">
        <v>148</v>
      </c>
      <c r="AG27" s="445" t="str">
        <f t="shared" si="1"/>
        <v/>
      </c>
    </row>
    <row r="28" spans="1:33" ht="36.75" customHeight="1">
      <c r="A28" s="430">
        <f t="shared" si="3"/>
        <v>17</v>
      </c>
      <c r="B28" s="431" t="str">
        <f>IF(基本情報入力シート!C50="","",基本情報入力シート!C50)</f>
        <v/>
      </c>
      <c r="C28" s="432" t="str">
        <f>IF(基本情報入力シート!D50="","",基本情報入力シート!D50)</f>
        <v/>
      </c>
      <c r="D28" s="433" t="str">
        <f>IF(基本情報入力シート!E50="","",基本情報入力シート!E50)</f>
        <v/>
      </c>
      <c r="E28" s="433" t="str">
        <f>IF(基本情報入力シート!F50="","",基本情報入力シート!F50)</f>
        <v/>
      </c>
      <c r="F28" s="433" t="str">
        <f>IF(基本情報入力シート!G50="","",基本情報入力シート!G50)</f>
        <v/>
      </c>
      <c r="G28" s="433" t="str">
        <f>IF(基本情報入力シート!H50="","",基本情報入力シート!H50)</f>
        <v/>
      </c>
      <c r="H28" s="433" t="str">
        <f>IF(基本情報入力シート!I50="","",基本情報入力シート!I50)</f>
        <v/>
      </c>
      <c r="I28" s="433" t="str">
        <f>IF(基本情報入力シート!J50="","",基本情報入力シート!J50)</f>
        <v/>
      </c>
      <c r="J28" s="433" t="str">
        <f>IF(基本情報入力シート!K50="","",基本情報入力シート!K50)</f>
        <v/>
      </c>
      <c r="K28" s="434" t="str">
        <f>IF(基本情報入力シート!L50="","",基本情報入力シート!L50)</f>
        <v/>
      </c>
      <c r="L28" s="435" t="str">
        <f>IF(基本情報入力シート!M50="","",基本情報入力シート!M50)</f>
        <v/>
      </c>
      <c r="M28" s="435" t="str">
        <f>IF(基本情報入力シート!R50="","",基本情報入力シート!R50)</f>
        <v/>
      </c>
      <c r="N28" s="435" t="str">
        <f>IF(基本情報入力シート!W50="","",基本情報入力シート!W50)</f>
        <v/>
      </c>
      <c r="O28" s="430" t="str">
        <f>IF(基本情報入力シート!X50="","",基本情報入力シート!X50)</f>
        <v/>
      </c>
      <c r="P28" s="436" t="str">
        <f>IF(基本情報入力シート!Y50="","",基本情報入力シート!Y50)</f>
        <v/>
      </c>
      <c r="Q28" s="437" t="str">
        <f>IF(基本情報入力シート!AB50="","",基本情報入力シート!AB50)</f>
        <v/>
      </c>
      <c r="R28" s="438"/>
      <c r="S28" s="439"/>
      <c r="T28" s="458" t="str">
        <f>IF(P28="","",VLOOKUP(P28,【参考】数式用!$A$5:$H$34,MATCH(S28,【参考】数式用!$C$4:$E$4,0)+2,0))</f>
        <v/>
      </c>
      <c r="U28" s="80" t="s">
        <v>143</v>
      </c>
      <c r="V28" s="440"/>
      <c r="W28" s="79" t="s">
        <v>144</v>
      </c>
      <c r="X28" s="440"/>
      <c r="Y28" s="236" t="s">
        <v>145</v>
      </c>
      <c r="Z28" s="441"/>
      <c r="AA28" s="79" t="s">
        <v>144</v>
      </c>
      <c r="AB28" s="441"/>
      <c r="AC28" s="79" t="s">
        <v>146</v>
      </c>
      <c r="AD28" s="442" t="s">
        <v>147</v>
      </c>
      <c r="AE28" s="443" t="str">
        <f t="shared" si="0"/>
        <v/>
      </c>
      <c r="AF28" s="444" t="s">
        <v>148</v>
      </c>
      <c r="AG28" s="445" t="str">
        <f t="shared" si="1"/>
        <v/>
      </c>
    </row>
    <row r="29" spans="1:33" ht="36.75" customHeight="1">
      <c r="A29" s="430">
        <f t="shared" si="3"/>
        <v>18</v>
      </c>
      <c r="B29" s="431" t="str">
        <f>IF(基本情報入力シート!C51="","",基本情報入力シート!C51)</f>
        <v/>
      </c>
      <c r="C29" s="432" t="str">
        <f>IF(基本情報入力シート!D51="","",基本情報入力シート!D51)</f>
        <v/>
      </c>
      <c r="D29" s="433" t="str">
        <f>IF(基本情報入力シート!E51="","",基本情報入力シート!E51)</f>
        <v/>
      </c>
      <c r="E29" s="433" t="str">
        <f>IF(基本情報入力シート!F51="","",基本情報入力シート!F51)</f>
        <v/>
      </c>
      <c r="F29" s="433" t="str">
        <f>IF(基本情報入力シート!G51="","",基本情報入力シート!G51)</f>
        <v/>
      </c>
      <c r="G29" s="433" t="str">
        <f>IF(基本情報入力シート!H51="","",基本情報入力シート!H51)</f>
        <v/>
      </c>
      <c r="H29" s="433" t="str">
        <f>IF(基本情報入力シート!I51="","",基本情報入力シート!I51)</f>
        <v/>
      </c>
      <c r="I29" s="433" t="str">
        <f>IF(基本情報入力シート!J51="","",基本情報入力シート!J51)</f>
        <v/>
      </c>
      <c r="J29" s="433" t="str">
        <f>IF(基本情報入力シート!K51="","",基本情報入力シート!K51)</f>
        <v/>
      </c>
      <c r="K29" s="434" t="str">
        <f>IF(基本情報入力シート!L51="","",基本情報入力シート!L51)</f>
        <v/>
      </c>
      <c r="L29" s="435" t="str">
        <f>IF(基本情報入力シート!M51="","",基本情報入力シート!M51)</f>
        <v/>
      </c>
      <c r="M29" s="435" t="str">
        <f>IF(基本情報入力シート!R51="","",基本情報入力シート!R51)</f>
        <v/>
      </c>
      <c r="N29" s="435" t="str">
        <f>IF(基本情報入力シート!W51="","",基本情報入力シート!W51)</f>
        <v/>
      </c>
      <c r="O29" s="430" t="str">
        <f>IF(基本情報入力シート!X51="","",基本情報入力シート!X51)</f>
        <v/>
      </c>
      <c r="P29" s="436" t="str">
        <f>IF(基本情報入力シート!Y51="","",基本情報入力シート!Y51)</f>
        <v/>
      </c>
      <c r="Q29" s="437" t="str">
        <f>IF(基本情報入力シート!AB51="","",基本情報入力シート!AB51)</f>
        <v/>
      </c>
      <c r="R29" s="438"/>
      <c r="S29" s="439"/>
      <c r="T29" s="458" t="str">
        <f>IF(P29="","",VLOOKUP(P29,【参考】数式用!$A$5:$H$34,MATCH(S29,【参考】数式用!$C$4:$E$4,0)+2,0))</f>
        <v/>
      </c>
      <c r="U29" s="80" t="s">
        <v>143</v>
      </c>
      <c r="V29" s="440"/>
      <c r="W29" s="79" t="s">
        <v>144</v>
      </c>
      <c r="X29" s="440"/>
      <c r="Y29" s="236" t="s">
        <v>145</v>
      </c>
      <c r="Z29" s="441"/>
      <c r="AA29" s="79" t="s">
        <v>144</v>
      </c>
      <c r="AB29" s="441"/>
      <c r="AC29" s="79" t="s">
        <v>146</v>
      </c>
      <c r="AD29" s="442" t="s">
        <v>147</v>
      </c>
      <c r="AE29" s="443" t="str">
        <f t="shared" si="0"/>
        <v/>
      </c>
      <c r="AF29" s="444" t="s">
        <v>148</v>
      </c>
      <c r="AG29" s="445" t="str">
        <f t="shared" si="1"/>
        <v/>
      </c>
    </row>
    <row r="30" spans="1:33" ht="36.75" customHeight="1">
      <c r="A30" s="430">
        <f t="shared" si="3"/>
        <v>19</v>
      </c>
      <c r="B30" s="431" t="str">
        <f>IF(基本情報入力シート!C52="","",基本情報入力シート!C52)</f>
        <v/>
      </c>
      <c r="C30" s="432" t="str">
        <f>IF(基本情報入力シート!D52="","",基本情報入力シート!D52)</f>
        <v/>
      </c>
      <c r="D30" s="433" t="str">
        <f>IF(基本情報入力シート!E52="","",基本情報入力シート!E52)</f>
        <v/>
      </c>
      <c r="E30" s="433" t="str">
        <f>IF(基本情報入力シート!F52="","",基本情報入力シート!F52)</f>
        <v/>
      </c>
      <c r="F30" s="433" t="str">
        <f>IF(基本情報入力シート!G52="","",基本情報入力シート!G52)</f>
        <v/>
      </c>
      <c r="G30" s="433" t="str">
        <f>IF(基本情報入力シート!H52="","",基本情報入力シート!H52)</f>
        <v/>
      </c>
      <c r="H30" s="433" t="str">
        <f>IF(基本情報入力シート!I52="","",基本情報入力シート!I52)</f>
        <v/>
      </c>
      <c r="I30" s="433" t="str">
        <f>IF(基本情報入力シート!J52="","",基本情報入力シート!J52)</f>
        <v/>
      </c>
      <c r="J30" s="433" t="str">
        <f>IF(基本情報入力シート!K52="","",基本情報入力シート!K52)</f>
        <v/>
      </c>
      <c r="K30" s="434" t="str">
        <f>IF(基本情報入力シート!L52="","",基本情報入力シート!L52)</f>
        <v/>
      </c>
      <c r="L30" s="435" t="str">
        <f>IF(基本情報入力シート!M52="","",基本情報入力シート!M52)</f>
        <v/>
      </c>
      <c r="M30" s="435" t="str">
        <f>IF(基本情報入力シート!R52="","",基本情報入力シート!R52)</f>
        <v/>
      </c>
      <c r="N30" s="435" t="str">
        <f>IF(基本情報入力シート!W52="","",基本情報入力シート!W52)</f>
        <v/>
      </c>
      <c r="O30" s="430" t="str">
        <f>IF(基本情報入力シート!X52="","",基本情報入力シート!X52)</f>
        <v/>
      </c>
      <c r="P30" s="436" t="str">
        <f>IF(基本情報入力シート!Y52="","",基本情報入力シート!Y52)</f>
        <v/>
      </c>
      <c r="Q30" s="437" t="str">
        <f>IF(基本情報入力シート!AB52="","",基本情報入力シート!AB52)</f>
        <v/>
      </c>
      <c r="R30" s="438"/>
      <c r="S30" s="439"/>
      <c r="T30" s="458" t="str">
        <f>IF(P30="","",VLOOKUP(P30,【参考】数式用!$A$5:$H$34,MATCH(S30,【参考】数式用!$C$4:$E$4,0)+2,0))</f>
        <v/>
      </c>
      <c r="U30" s="80" t="s">
        <v>143</v>
      </c>
      <c r="V30" s="440"/>
      <c r="W30" s="79" t="s">
        <v>144</v>
      </c>
      <c r="X30" s="440"/>
      <c r="Y30" s="236" t="s">
        <v>145</v>
      </c>
      <c r="Z30" s="441"/>
      <c r="AA30" s="79" t="s">
        <v>144</v>
      </c>
      <c r="AB30" s="441"/>
      <c r="AC30" s="79" t="s">
        <v>146</v>
      </c>
      <c r="AD30" s="442" t="s">
        <v>147</v>
      </c>
      <c r="AE30" s="443" t="str">
        <f t="shared" si="0"/>
        <v/>
      </c>
      <c r="AF30" s="444" t="s">
        <v>148</v>
      </c>
      <c r="AG30" s="445" t="str">
        <f t="shared" si="1"/>
        <v/>
      </c>
    </row>
    <row r="31" spans="1:33" ht="36.75" customHeight="1">
      <c r="A31" s="430">
        <f t="shared" si="3"/>
        <v>20</v>
      </c>
      <c r="B31" s="431" t="str">
        <f>IF(基本情報入力シート!C53="","",基本情報入力シート!C53)</f>
        <v/>
      </c>
      <c r="C31" s="432" t="str">
        <f>IF(基本情報入力シート!D53="","",基本情報入力シート!D53)</f>
        <v/>
      </c>
      <c r="D31" s="433" t="str">
        <f>IF(基本情報入力シート!E53="","",基本情報入力シート!E53)</f>
        <v/>
      </c>
      <c r="E31" s="433" t="str">
        <f>IF(基本情報入力シート!F53="","",基本情報入力シート!F53)</f>
        <v/>
      </c>
      <c r="F31" s="433" t="str">
        <f>IF(基本情報入力シート!G53="","",基本情報入力シート!G53)</f>
        <v/>
      </c>
      <c r="G31" s="433" t="str">
        <f>IF(基本情報入力シート!H53="","",基本情報入力シート!H53)</f>
        <v/>
      </c>
      <c r="H31" s="433" t="str">
        <f>IF(基本情報入力シート!I53="","",基本情報入力シート!I53)</f>
        <v/>
      </c>
      <c r="I31" s="433" t="str">
        <f>IF(基本情報入力シート!J53="","",基本情報入力シート!J53)</f>
        <v/>
      </c>
      <c r="J31" s="433" t="str">
        <f>IF(基本情報入力シート!K53="","",基本情報入力シート!K53)</f>
        <v/>
      </c>
      <c r="K31" s="434" t="str">
        <f>IF(基本情報入力シート!L53="","",基本情報入力シート!L53)</f>
        <v/>
      </c>
      <c r="L31" s="435" t="str">
        <f>IF(基本情報入力シート!M53="","",基本情報入力シート!M53)</f>
        <v/>
      </c>
      <c r="M31" s="435" t="str">
        <f>IF(基本情報入力シート!R53="","",基本情報入力シート!R53)</f>
        <v/>
      </c>
      <c r="N31" s="435" t="str">
        <f>IF(基本情報入力シート!W53="","",基本情報入力シート!W53)</f>
        <v/>
      </c>
      <c r="O31" s="430" t="str">
        <f>IF(基本情報入力シート!X53="","",基本情報入力シート!X53)</f>
        <v/>
      </c>
      <c r="P31" s="436" t="str">
        <f>IF(基本情報入力シート!Y53="","",基本情報入力シート!Y53)</f>
        <v/>
      </c>
      <c r="Q31" s="437" t="str">
        <f>IF(基本情報入力シート!AB53="","",基本情報入力シート!AB53)</f>
        <v/>
      </c>
      <c r="R31" s="438"/>
      <c r="S31" s="439"/>
      <c r="T31" s="458" t="str">
        <f>IF(P31="","",VLOOKUP(P31,【参考】数式用!$A$5:$H$34,MATCH(S31,【参考】数式用!$C$4:$E$4,0)+2,0))</f>
        <v/>
      </c>
      <c r="U31" s="80" t="s">
        <v>143</v>
      </c>
      <c r="V31" s="440"/>
      <c r="W31" s="79" t="s">
        <v>144</v>
      </c>
      <c r="X31" s="440"/>
      <c r="Y31" s="236" t="s">
        <v>145</v>
      </c>
      <c r="Z31" s="441"/>
      <c r="AA31" s="79" t="s">
        <v>144</v>
      </c>
      <c r="AB31" s="441"/>
      <c r="AC31" s="79" t="s">
        <v>146</v>
      </c>
      <c r="AD31" s="442" t="s">
        <v>147</v>
      </c>
      <c r="AE31" s="443" t="str">
        <f t="shared" si="0"/>
        <v/>
      </c>
      <c r="AF31" s="444" t="s">
        <v>148</v>
      </c>
      <c r="AG31" s="445" t="str">
        <f t="shared" si="1"/>
        <v/>
      </c>
    </row>
    <row r="32" spans="1:33" ht="36.75" customHeight="1">
      <c r="A32" s="430">
        <f t="shared" si="3"/>
        <v>21</v>
      </c>
      <c r="B32" s="431" t="str">
        <f>IF(基本情報入力シート!C54="","",基本情報入力シート!C54)</f>
        <v/>
      </c>
      <c r="C32" s="432" t="str">
        <f>IF(基本情報入力シート!D54="","",基本情報入力シート!D54)</f>
        <v/>
      </c>
      <c r="D32" s="433" t="str">
        <f>IF(基本情報入力シート!E54="","",基本情報入力シート!E54)</f>
        <v/>
      </c>
      <c r="E32" s="433" t="str">
        <f>IF(基本情報入力シート!F54="","",基本情報入力シート!F54)</f>
        <v/>
      </c>
      <c r="F32" s="433" t="str">
        <f>IF(基本情報入力シート!G54="","",基本情報入力シート!G54)</f>
        <v/>
      </c>
      <c r="G32" s="433" t="str">
        <f>IF(基本情報入力シート!H54="","",基本情報入力シート!H54)</f>
        <v/>
      </c>
      <c r="H32" s="433" t="str">
        <f>IF(基本情報入力シート!I54="","",基本情報入力シート!I54)</f>
        <v/>
      </c>
      <c r="I32" s="433" t="str">
        <f>IF(基本情報入力シート!J54="","",基本情報入力シート!J54)</f>
        <v/>
      </c>
      <c r="J32" s="433" t="str">
        <f>IF(基本情報入力シート!K54="","",基本情報入力シート!K54)</f>
        <v/>
      </c>
      <c r="K32" s="434" t="str">
        <f>IF(基本情報入力シート!L54="","",基本情報入力シート!L54)</f>
        <v/>
      </c>
      <c r="L32" s="435" t="str">
        <f>IF(基本情報入力シート!M54="","",基本情報入力シート!M54)</f>
        <v/>
      </c>
      <c r="M32" s="435" t="str">
        <f>IF(基本情報入力シート!R54="","",基本情報入力シート!R54)</f>
        <v/>
      </c>
      <c r="N32" s="435" t="str">
        <f>IF(基本情報入力シート!W54="","",基本情報入力シート!W54)</f>
        <v/>
      </c>
      <c r="O32" s="430" t="str">
        <f>IF(基本情報入力シート!X54="","",基本情報入力シート!X54)</f>
        <v/>
      </c>
      <c r="P32" s="436" t="str">
        <f>IF(基本情報入力シート!Y54="","",基本情報入力シート!Y54)</f>
        <v/>
      </c>
      <c r="Q32" s="437" t="str">
        <f>IF(基本情報入力シート!AB54="","",基本情報入力シート!AB54)</f>
        <v/>
      </c>
      <c r="R32" s="438"/>
      <c r="S32" s="439"/>
      <c r="T32" s="458" t="str">
        <f>IF(P32="","",VLOOKUP(P32,【参考】数式用!$A$5:$H$34,MATCH(S32,【参考】数式用!$C$4:$E$4,0)+2,0))</f>
        <v/>
      </c>
      <c r="U32" s="80" t="s">
        <v>143</v>
      </c>
      <c r="V32" s="440"/>
      <c r="W32" s="79" t="s">
        <v>144</v>
      </c>
      <c r="X32" s="440"/>
      <c r="Y32" s="236" t="s">
        <v>145</v>
      </c>
      <c r="Z32" s="441"/>
      <c r="AA32" s="79" t="s">
        <v>144</v>
      </c>
      <c r="AB32" s="441"/>
      <c r="AC32" s="79" t="s">
        <v>146</v>
      </c>
      <c r="AD32" s="442" t="s">
        <v>147</v>
      </c>
      <c r="AE32" s="443" t="str">
        <f t="shared" si="0"/>
        <v/>
      </c>
      <c r="AF32" s="444" t="s">
        <v>148</v>
      </c>
      <c r="AG32" s="445" t="str">
        <f t="shared" si="1"/>
        <v/>
      </c>
    </row>
    <row r="33" spans="1:33" ht="36.75" customHeight="1">
      <c r="A33" s="430">
        <f t="shared" si="3"/>
        <v>22</v>
      </c>
      <c r="B33" s="431" t="str">
        <f>IF(基本情報入力シート!C55="","",基本情報入力シート!C55)</f>
        <v/>
      </c>
      <c r="C33" s="432" t="str">
        <f>IF(基本情報入力シート!D55="","",基本情報入力シート!D55)</f>
        <v/>
      </c>
      <c r="D33" s="433" t="str">
        <f>IF(基本情報入力シート!E55="","",基本情報入力シート!E55)</f>
        <v/>
      </c>
      <c r="E33" s="433" t="str">
        <f>IF(基本情報入力シート!F55="","",基本情報入力シート!F55)</f>
        <v/>
      </c>
      <c r="F33" s="433" t="str">
        <f>IF(基本情報入力シート!G55="","",基本情報入力シート!G55)</f>
        <v/>
      </c>
      <c r="G33" s="433" t="str">
        <f>IF(基本情報入力シート!H55="","",基本情報入力シート!H55)</f>
        <v/>
      </c>
      <c r="H33" s="433" t="str">
        <f>IF(基本情報入力シート!I55="","",基本情報入力シート!I55)</f>
        <v/>
      </c>
      <c r="I33" s="433" t="str">
        <f>IF(基本情報入力シート!J55="","",基本情報入力シート!J55)</f>
        <v/>
      </c>
      <c r="J33" s="433" t="str">
        <f>IF(基本情報入力シート!K55="","",基本情報入力シート!K55)</f>
        <v/>
      </c>
      <c r="K33" s="434" t="str">
        <f>IF(基本情報入力シート!L55="","",基本情報入力シート!L55)</f>
        <v/>
      </c>
      <c r="L33" s="435" t="str">
        <f>IF(基本情報入力シート!M55="","",基本情報入力シート!M55)</f>
        <v/>
      </c>
      <c r="M33" s="435" t="str">
        <f>IF(基本情報入力シート!R55="","",基本情報入力シート!R55)</f>
        <v/>
      </c>
      <c r="N33" s="435" t="str">
        <f>IF(基本情報入力シート!W55="","",基本情報入力シート!W55)</f>
        <v/>
      </c>
      <c r="O33" s="430" t="str">
        <f>IF(基本情報入力シート!X55="","",基本情報入力シート!X55)</f>
        <v/>
      </c>
      <c r="P33" s="436" t="str">
        <f>IF(基本情報入力シート!Y55="","",基本情報入力シート!Y55)</f>
        <v/>
      </c>
      <c r="Q33" s="437" t="str">
        <f>IF(基本情報入力シート!AB55="","",基本情報入力シート!AB55)</f>
        <v/>
      </c>
      <c r="R33" s="438"/>
      <c r="S33" s="439"/>
      <c r="T33" s="458" t="str">
        <f>IF(P33="","",VLOOKUP(P33,【参考】数式用!$A$5:$H$34,MATCH(S33,【参考】数式用!$C$4:$E$4,0)+2,0))</f>
        <v/>
      </c>
      <c r="U33" s="80" t="s">
        <v>143</v>
      </c>
      <c r="V33" s="440"/>
      <c r="W33" s="79" t="s">
        <v>144</v>
      </c>
      <c r="X33" s="440"/>
      <c r="Y33" s="236" t="s">
        <v>145</v>
      </c>
      <c r="Z33" s="441"/>
      <c r="AA33" s="79" t="s">
        <v>144</v>
      </c>
      <c r="AB33" s="441"/>
      <c r="AC33" s="79" t="s">
        <v>146</v>
      </c>
      <c r="AD33" s="442" t="s">
        <v>147</v>
      </c>
      <c r="AE33" s="443" t="str">
        <f t="shared" si="0"/>
        <v/>
      </c>
      <c r="AF33" s="444" t="s">
        <v>148</v>
      </c>
      <c r="AG33" s="445" t="str">
        <f t="shared" si="1"/>
        <v/>
      </c>
    </row>
    <row r="34" spans="1:33" ht="36.75" customHeight="1">
      <c r="A34" s="430">
        <f t="shared" si="3"/>
        <v>23</v>
      </c>
      <c r="B34" s="431" t="str">
        <f>IF(基本情報入力シート!C56="","",基本情報入力シート!C56)</f>
        <v/>
      </c>
      <c r="C34" s="432" t="str">
        <f>IF(基本情報入力シート!D56="","",基本情報入力シート!D56)</f>
        <v/>
      </c>
      <c r="D34" s="433" t="str">
        <f>IF(基本情報入力シート!E56="","",基本情報入力シート!E56)</f>
        <v/>
      </c>
      <c r="E34" s="433" t="str">
        <f>IF(基本情報入力シート!F56="","",基本情報入力シート!F56)</f>
        <v/>
      </c>
      <c r="F34" s="433" t="str">
        <f>IF(基本情報入力シート!G56="","",基本情報入力シート!G56)</f>
        <v/>
      </c>
      <c r="G34" s="433" t="str">
        <f>IF(基本情報入力シート!H56="","",基本情報入力シート!H56)</f>
        <v/>
      </c>
      <c r="H34" s="433" t="str">
        <f>IF(基本情報入力シート!I56="","",基本情報入力シート!I56)</f>
        <v/>
      </c>
      <c r="I34" s="433" t="str">
        <f>IF(基本情報入力シート!J56="","",基本情報入力シート!J56)</f>
        <v/>
      </c>
      <c r="J34" s="433" t="str">
        <f>IF(基本情報入力シート!K56="","",基本情報入力シート!K56)</f>
        <v/>
      </c>
      <c r="K34" s="434" t="str">
        <f>IF(基本情報入力シート!L56="","",基本情報入力シート!L56)</f>
        <v/>
      </c>
      <c r="L34" s="435" t="str">
        <f>IF(基本情報入力シート!M56="","",基本情報入力シート!M56)</f>
        <v/>
      </c>
      <c r="M34" s="435" t="str">
        <f>IF(基本情報入力シート!R56="","",基本情報入力シート!R56)</f>
        <v/>
      </c>
      <c r="N34" s="435" t="str">
        <f>IF(基本情報入力シート!W56="","",基本情報入力シート!W56)</f>
        <v/>
      </c>
      <c r="O34" s="430" t="str">
        <f>IF(基本情報入力シート!X56="","",基本情報入力シート!X56)</f>
        <v/>
      </c>
      <c r="P34" s="436" t="str">
        <f>IF(基本情報入力シート!Y56="","",基本情報入力シート!Y56)</f>
        <v/>
      </c>
      <c r="Q34" s="437" t="str">
        <f>IF(基本情報入力シート!AB56="","",基本情報入力シート!AB56)</f>
        <v/>
      </c>
      <c r="R34" s="438"/>
      <c r="S34" s="439"/>
      <c r="T34" s="458" t="str">
        <f>IF(P34="","",VLOOKUP(P34,【参考】数式用!$A$5:$H$34,MATCH(S34,【参考】数式用!$C$4:$E$4,0)+2,0))</f>
        <v/>
      </c>
      <c r="U34" s="80" t="s">
        <v>143</v>
      </c>
      <c r="V34" s="440"/>
      <c r="W34" s="79" t="s">
        <v>144</v>
      </c>
      <c r="X34" s="440"/>
      <c r="Y34" s="236" t="s">
        <v>145</v>
      </c>
      <c r="Z34" s="441"/>
      <c r="AA34" s="79" t="s">
        <v>144</v>
      </c>
      <c r="AB34" s="441"/>
      <c r="AC34" s="79" t="s">
        <v>146</v>
      </c>
      <c r="AD34" s="442" t="s">
        <v>147</v>
      </c>
      <c r="AE34" s="443" t="str">
        <f t="shared" si="0"/>
        <v/>
      </c>
      <c r="AF34" s="444" t="s">
        <v>148</v>
      </c>
      <c r="AG34" s="445" t="str">
        <f t="shared" si="1"/>
        <v/>
      </c>
    </row>
    <row r="35" spans="1:33" ht="36.75" customHeight="1">
      <c r="A35" s="430">
        <f t="shared" si="3"/>
        <v>24</v>
      </c>
      <c r="B35" s="431" t="str">
        <f>IF(基本情報入力シート!C57="","",基本情報入力シート!C57)</f>
        <v/>
      </c>
      <c r="C35" s="432" t="str">
        <f>IF(基本情報入力シート!D57="","",基本情報入力シート!D57)</f>
        <v/>
      </c>
      <c r="D35" s="433" t="str">
        <f>IF(基本情報入力シート!E57="","",基本情報入力シート!E57)</f>
        <v/>
      </c>
      <c r="E35" s="433" t="str">
        <f>IF(基本情報入力シート!F57="","",基本情報入力シート!F57)</f>
        <v/>
      </c>
      <c r="F35" s="433" t="str">
        <f>IF(基本情報入力シート!G57="","",基本情報入力シート!G57)</f>
        <v/>
      </c>
      <c r="G35" s="433" t="str">
        <f>IF(基本情報入力シート!H57="","",基本情報入力シート!H57)</f>
        <v/>
      </c>
      <c r="H35" s="433" t="str">
        <f>IF(基本情報入力シート!I57="","",基本情報入力シート!I57)</f>
        <v/>
      </c>
      <c r="I35" s="433" t="str">
        <f>IF(基本情報入力シート!J57="","",基本情報入力シート!J57)</f>
        <v/>
      </c>
      <c r="J35" s="433" t="str">
        <f>IF(基本情報入力シート!K57="","",基本情報入力シート!K57)</f>
        <v/>
      </c>
      <c r="K35" s="434" t="str">
        <f>IF(基本情報入力シート!L57="","",基本情報入力シート!L57)</f>
        <v/>
      </c>
      <c r="L35" s="435" t="str">
        <f>IF(基本情報入力シート!M57="","",基本情報入力シート!M57)</f>
        <v/>
      </c>
      <c r="M35" s="435" t="str">
        <f>IF(基本情報入力シート!R57="","",基本情報入力シート!R57)</f>
        <v/>
      </c>
      <c r="N35" s="435" t="str">
        <f>IF(基本情報入力シート!W57="","",基本情報入力シート!W57)</f>
        <v/>
      </c>
      <c r="O35" s="430" t="str">
        <f>IF(基本情報入力シート!X57="","",基本情報入力シート!X57)</f>
        <v/>
      </c>
      <c r="P35" s="436" t="str">
        <f>IF(基本情報入力シート!Y57="","",基本情報入力シート!Y57)</f>
        <v/>
      </c>
      <c r="Q35" s="437" t="str">
        <f>IF(基本情報入力シート!AB57="","",基本情報入力シート!AB57)</f>
        <v/>
      </c>
      <c r="R35" s="438"/>
      <c r="S35" s="439"/>
      <c r="T35" s="458" t="str">
        <f>IF(P35="","",VLOOKUP(P35,【参考】数式用!$A$5:$H$34,MATCH(S35,【参考】数式用!$C$4:$E$4,0)+2,0))</f>
        <v/>
      </c>
      <c r="U35" s="80" t="s">
        <v>143</v>
      </c>
      <c r="V35" s="440"/>
      <c r="W35" s="79" t="s">
        <v>144</v>
      </c>
      <c r="X35" s="440"/>
      <c r="Y35" s="236" t="s">
        <v>145</v>
      </c>
      <c r="Z35" s="441"/>
      <c r="AA35" s="79" t="s">
        <v>144</v>
      </c>
      <c r="AB35" s="441"/>
      <c r="AC35" s="79" t="s">
        <v>146</v>
      </c>
      <c r="AD35" s="442" t="s">
        <v>147</v>
      </c>
      <c r="AE35" s="443" t="str">
        <f t="shared" si="0"/>
        <v/>
      </c>
      <c r="AF35" s="444" t="s">
        <v>148</v>
      </c>
      <c r="AG35" s="445" t="str">
        <f t="shared" si="1"/>
        <v/>
      </c>
    </row>
    <row r="36" spans="1:33" ht="36.75" customHeight="1">
      <c r="A36" s="430">
        <f t="shared" si="3"/>
        <v>25</v>
      </c>
      <c r="B36" s="431" t="str">
        <f>IF(基本情報入力シート!C58="","",基本情報入力シート!C58)</f>
        <v/>
      </c>
      <c r="C36" s="432" t="str">
        <f>IF(基本情報入力シート!D58="","",基本情報入力シート!D58)</f>
        <v/>
      </c>
      <c r="D36" s="433" t="str">
        <f>IF(基本情報入力シート!E58="","",基本情報入力シート!E58)</f>
        <v/>
      </c>
      <c r="E36" s="433" t="str">
        <f>IF(基本情報入力シート!F58="","",基本情報入力シート!F58)</f>
        <v/>
      </c>
      <c r="F36" s="433" t="str">
        <f>IF(基本情報入力シート!G58="","",基本情報入力シート!G58)</f>
        <v/>
      </c>
      <c r="G36" s="433" t="str">
        <f>IF(基本情報入力シート!H58="","",基本情報入力シート!H58)</f>
        <v/>
      </c>
      <c r="H36" s="433" t="str">
        <f>IF(基本情報入力シート!I58="","",基本情報入力シート!I58)</f>
        <v/>
      </c>
      <c r="I36" s="433" t="str">
        <f>IF(基本情報入力シート!J58="","",基本情報入力シート!J58)</f>
        <v/>
      </c>
      <c r="J36" s="433" t="str">
        <f>IF(基本情報入力シート!K58="","",基本情報入力シート!K58)</f>
        <v/>
      </c>
      <c r="K36" s="434" t="str">
        <f>IF(基本情報入力シート!L58="","",基本情報入力シート!L58)</f>
        <v/>
      </c>
      <c r="L36" s="435" t="str">
        <f>IF(基本情報入力シート!M58="","",基本情報入力シート!M58)</f>
        <v/>
      </c>
      <c r="M36" s="435" t="str">
        <f>IF(基本情報入力シート!R58="","",基本情報入力シート!R58)</f>
        <v/>
      </c>
      <c r="N36" s="435" t="str">
        <f>IF(基本情報入力シート!W58="","",基本情報入力シート!W58)</f>
        <v/>
      </c>
      <c r="O36" s="430" t="str">
        <f>IF(基本情報入力シート!X58="","",基本情報入力シート!X58)</f>
        <v/>
      </c>
      <c r="P36" s="436" t="str">
        <f>IF(基本情報入力シート!Y58="","",基本情報入力シート!Y58)</f>
        <v/>
      </c>
      <c r="Q36" s="437" t="str">
        <f>IF(基本情報入力シート!AB58="","",基本情報入力シート!AB58)</f>
        <v/>
      </c>
      <c r="R36" s="438"/>
      <c r="S36" s="439"/>
      <c r="T36" s="458" t="str">
        <f>IF(P36="","",VLOOKUP(P36,【参考】数式用!$A$5:$H$34,MATCH(S36,【参考】数式用!$C$4:$E$4,0)+2,0))</f>
        <v/>
      </c>
      <c r="U36" s="80" t="s">
        <v>143</v>
      </c>
      <c r="V36" s="440"/>
      <c r="W36" s="79" t="s">
        <v>144</v>
      </c>
      <c r="X36" s="440"/>
      <c r="Y36" s="236" t="s">
        <v>145</v>
      </c>
      <c r="Z36" s="441"/>
      <c r="AA36" s="79" t="s">
        <v>144</v>
      </c>
      <c r="AB36" s="441"/>
      <c r="AC36" s="79" t="s">
        <v>146</v>
      </c>
      <c r="AD36" s="442" t="s">
        <v>147</v>
      </c>
      <c r="AE36" s="443" t="str">
        <f t="shared" si="0"/>
        <v/>
      </c>
      <c r="AF36" s="444" t="s">
        <v>148</v>
      </c>
      <c r="AG36" s="445" t="str">
        <f t="shared" si="1"/>
        <v/>
      </c>
    </row>
    <row r="37" spans="1:33" ht="36.75" customHeight="1">
      <c r="A37" s="430">
        <f t="shared" si="3"/>
        <v>26</v>
      </c>
      <c r="B37" s="431" t="str">
        <f>IF(基本情報入力シート!C59="","",基本情報入力シート!C59)</f>
        <v/>
      </c>
      <c r="C37" s="432" t="str">
        <f>IF(基本情報入力シート!D59="","",基本情報入力シート!D59)</f>
        <v/>
      </c>
      <c r="D37" s="433" t="str">
        <f>IF(基本情報入力シート!E59="","",基本情報入力シート!E59)</f>
        <v/>
      </c>
      <c r="E37" s="433" t="str">
        <f>IF(基本情報入力シート!F59="","",基本情報入力シート!F59)</f>
        <v/>
      </c>
      <c r="F37" s="433" t="str">
        <f>IF(基本情報入力シート!G59="","",基本情報入力シート!G59)</f>
        <v/>
      </c>
      <c r="G37" s="433" t="str">
        <f>IF(基本情報入力シート!H59="","",基本情報入力シート!H59)</f>
        <v/>
      </c>
      <c r="H37" s="433" t="str">
        <f>IF(基本情報入力シート!I59="","",基本情報入力シート!I59)</f>
        <v/>
      </c>
      <c r="I37" s="433" t="str">
        <f>IF(基本情報入力シート!J59="","",基本情報入力シート!J59)</f>
        <v/>
      </c>
      <c r="J37" s="433" t="str">
        <f>IF(基本情報入力シート!K59="","",基本情報入力シート!K59)</f>
        <v/>
      </c>
      <c r="K37" s="434" t="str">
        <f>IF(基本情報入力シート!L59="","",基本情報入力シート!L59)</f>
        <v/>
      </c>
      <c r="L37" s="435" t="str">
        <f>IF(基本情報入力シート!M59="","",基本情報入力シート!M59)</f>
        <v/>
      </c>
      <c r="M37" s="435" t="str">
        <f>IF(基本情報入力シート!R59="","",基本情報入力シート!R59)</f>
        <v/>
      </c>
      <c r="N37" s="435" t="str">
        <f>IF(基本情報入力シート!W59="","",基本情報入力シート!W59)</f>
        <v/>
      </c>
      <c r="O37" s="430" t="str">
        <f>IF(基本情報入力シート!X59="","",基本情報入力シート!X59)</f>
        <v/>
      </c>
      <c r="P37" s="436" t="str">
        <f>IF(基本情報入力シート!Y59="","",基本情報入力シート!Y59)</f>
        <v/>
      </c>
      <c r="Q37" s="437" t="str">
        <f>IF(基本情報入力シート!AB59="","",基本情報入力シート!AB59)</f>
        <v/>
      </c>
      <c r="R37" s="438"/>
      <c r="S37" s="439"/>
      <c r="T37" s="458" t="str">
        <f>IF(P37="","",VLOOKUP(P37,【参考】数式用!$A$5:$H$34,MATCH(S37,【参考】数式用!$C$4:$E$4,0)+2,0))</f>
        <v/>
      </c>
      <c r="U37" s="80" t="s">
        <v>143</v>
      </c>
      <c r="V37" s="440"/>
      <c r="W37" s="79" t="s">
        <v>144</v>
      </c>
      <c r="X37" s="440"/>
      <c r="Y37" s="236" t="s">
        <v>145</v>
      </c>
      <c r="Z37" s="441"/>
      <c r="AA37" s="79" t="s">
        <v>144</v>
      </c>
      <c r="AB37" s="441"/>
      <c r="AC37" s="79" t="s">
        <v>146</v>
      </c>
      <c r="AD37" s="442" t="s">
        <v>147</v>
      </c>
      <c r="AE37" s="443" t="str">
        <f t="shared" si="0"/>
        <v/>
      </c>
      <c r="AF37" s="444" t="s">
        <v>148</v>
      </c>
      <c r="AG37" s="445" t="str">
        <f t="shared" si="1"/>
        <v/>
      </c>
    </row>
    <row r="38" spans="1:33" ht="36.75" customHeight="1">
      <c r="A38" s="430">
        <f t="shared" si="3"/>
        <v>27</v>
      </c>
      <c r="B38" s="431" t="str">
        <f>IF(基本情報入力シート!C60="","",基本情報入力シート!C60)</f>
        <v/>
      </c>
      <c r="C38" s="432" t="str">
        <f>IF(基本情報入力シート!D60="","",基本情報入力シート!D60)</f>
        <v/>
      </c>
      <c r="D38" s="433" t="str">
        <f>IF(基本情報入力シート!E60="","",基本情報入力シート!E60)</f>
        <v/>
      </c>
      <c r="E38" s="433" t="str">
        <f>IF(基本情報入力シート!F60="","",基本情報入力シート!F60)</f>
        <v/>
      </c>
      <c r="F38" s="433" t="str">
        <f>IF(基本情報入力シート!G60="","",基本情報入力シート!G60)</f>
        <v/>
      </c>
      <c r="G38" s="433" t="str">
        <f>IF(基本情報入力シート!H60="","",基本情報入力シート!H60)</f>
        <v/>
      </c>
      <c r="H38" s="433" t="str">
        <f>IF(基本情報入力シート!I60="","",基本情報入力シート!I60)</f>
        <v/>
      </c>
      <c r="I38" s="433" t="str">
        <f>IF(基本情報入力シート!J60="","",基本情報入力シート!J60)</f>
        <v/>
      </c>
      <c r="J38" s="433" t="str">
        <f>IF(基本情報入力シート!K60="","",基本情報入力シート!K60)</f>
        <v/>
      </c>
      <c r="K38" s="434" t="str">
        <f>IF(基本情報入力シート!L60="","",基本情報入力シート!L60)</f>
        <v/>
      </c>
      <c r="L38" s="435" t="str">
        <f>IF(基本情報入力シート!M60="","",基本情報入力シート!M60)</f>
        <v/>
      </c>
      <c r="M38" s="435" t="str">
        <f>IF(基本情報入力シート!R60="","",基本情報入力シート!R60)</f>
        <v/>
      </c>
      <c r="N38" s="435" t="str">
        <f>IF(基本情報入力シート!W60="","",基本情報入力シート!W60)</f>
        <v/>
      </c>
      <c r="O38" s="430" t="str">
        <f>IF(基本情報入力シート!X60="","",基本情報入力シート!X60)</f>
        <v/>
      </c>
      <c r="P38" s="436" t="str">
        <f>IF(基本情報入力シート!Y60="","",基本情報入力シート!Y60)</f>
        <v/>
      </c>
      <c r="Q38" s="437" t="str">
        <f>IF(基本情報入力シート!AB60="","",基本情報入力シート!AB60)</f>
        <v/>
      </c>
      <c r="R38" s="438"/>
      <c r="S38" s="439"/>
      <c r="T38" s="458" t="str">
        <f>IF(P38="","",VLOOKUP(P38,【参考】数式用!$A$5:$H$34,MATCH(S38,【参考】数式用!$C$4:$E$4,0)+2,0))</f>
        <v/>
      </c>
      <c r="U38" s="80" t="s">
        <v>143</v>
      </c>
      <c r="V38" s="440"/>
      <c r="W38" s="79" t="s">
        <v>144</v>
      </c>
      <c r="X38" s="440"/>
      <c r="Y38" s="236" t="s">
        <v>145</v>
      </c>
      <c r="Z38" s="441"/>
      <c r="AA38" s="79" t="s">
        <v>144</v>
      </c>
      <c r="AB38" s="441"/>
      <c r="AC38" s="79" t="s">
        <v>146</v>
      </c>
      <c r="AD38" s="442" t="s">
        <v>147</v>
      </c>
      <c r="AE38" s="443" t="str">
        <f t="shared" si="0"/>
        <v/>
      </c>
      <c r="AF38" s="444" t="s">
        <v>148</v>
      </c>
      <c r="AG38" s="445" t="str">
        <f t="shared" si="1"/>
        <v/>
      </c>
    </row>
    <row r="39" spans="1:33" ht="36.75" customHeight="1">
      <c r="A39" s="430">
        <f t="shared" si="3"/>
        <v>28</v>
      </c>
      <c r="B39" s="431" t="str">
        <f>IF(基本情報入力シート!C61="","",基本情報入力シート!C61)</f>
        <v/>
      </c>
      <c r="C39" s="432" t="str">
        <f>IF(基本情報入力シート!D61="","",基本情報入力シート!D61)</f>
        <v/>
      </c>
      <c r="D39" s="433" t="str">
        <f>IF(基本情報入力シート!E61="","",基本情報入力シート!E61)</f>
        <v/>
      </c>
      <c r="E39" s="433" t="str">
        <f>IF(基本情報入力シート!F61="","",基本情報入力シート!F61)</f>
        <v/>
      </c>
      <c r="F39" s="433" t="str">
        <f>IF(基本情報入力シート!G61="","",基本情報入力シート!G61)</f>
        <v/>
      </c>
      <c r="G39" s="433" t="str">
        <f>IF(基本情報入力シート!H61="","",基本情報入力シート!H61)</f>
        <v/>
      </c>
      <c r="H39" s="433" t="str">
        <f>IF(基本情報入力シート!I61="","",基本情報入力シート!I61)</f>
        <v/>
      </c>
      <c r="I39" s="433" t="str">
        <f>IF(基本情報入力シート!J61="","",基本情報入力シート!J61)</f>
        <v/>
      </c>
      <c r="J39" s="433" t="str">
        <f>IF(基本情報入力シート!K61="","",基本情報入力シート!K61)</f>
        <v/>
      </c>
      <c r="K39" s="434" t="str">
        <f>IF(基本情報入力シート!L61="","",基本情報入力シート!L61)</f>
        <v/>
      </c>
      <c r="L39" s="435" t="str">
        <f>IF(基本情報入力シート!M61="","",基本情報入力シート!M61)</f>
        <v/>
      </c>
      <c r="M39" s="435" t="str">
        <f>IF(基本情報入力シート!R61="","",基本情報入力シート!R61)</f>
        <v/>
      </c>
      <c r="N39" s="435" t="str">
        <f>IF(基本情報入力シート!W61="","",基本情報入力シート!W61)</f>
        <v/>
      </c>
      <c r="O39" s="430" t="str">
        <f>IF(基本情報入力シート!X61="","",基本情報入力シート!X61)</f>
        <v/>
      </c>
      <c r="P39" s="436" t="str">
        <f>IF(基本情報入力シート!Y61="","",基本情報入力シート!Y61)</f>
        <v/>
      </c>
      <c r="Q39" s="437" t="str">
        <f>IF(基本情報入力シート!AB61="","",基本情報入力シート!AB61)</f>
        <v/>
      </c>
      <c r="R39" s="438"/>
      <c r="S39" s="439"/>
      <c r="T39" s="458" t="str">
        <f>IF(P39="","",VLOOKUP(P39,【参考】数式用!$A$5:$H$34,MATCH(S39,【参考】数式用!$C$4:$E$4,0)+2,0))</f>
        <v/>
      </c>
      <c r="U39" s="80" t="s">
        <v>143</v>
      </c>
      <c r="V39" s="440"/>
      <c r="W39" s="79" t="s">
        <v>144</v>
      </c>
      <c r="X39" s="440"/>
      <c r="Y39" s="236" t="s">
        <v>145</v>
      </c>
      <c r="Z39" s="441"/>
      <c r="AA39" s="79" t="s">
        <v>144</v>
      </c>
      <c r="AB39" s="441"/>
      <c r="AC39" s="79" t="s">
        <v>146</v>
      </c>
      <c r="AD39" s="442" t="s">
        <v>147</v>
      </c>
      <c r="AE39" s="443" t="str">
        <f t="shared" si="0"/>
        <v/>
      </c>
      <c r="AF39" s="444" t="s">
        <v>148</v>
      </c>
      <c r="AG39" s="445" t="str">
        <f t="shared" si="1"/>
        <v/>
      </c>
    </row>
    <row r="40" spans="1:33" ht="36.75" customHeight="1">
      <c r="A40" s="430">
        <f t="shared" si="3"/>
        <v>29</v>
      </c>
      <c r="B40" s="431" t="str">
        <f>IF(基本情報入力シート!C62="","",基本情報入力シート!C62)</f>
        <v/>
      </c>
      <c r="C40" s="432" t="str">
        <f>IF(基本情報入力シート!D62="","",基本情報入力シート!D62)</f>
        <v/>
      </c>
      <c r="D40" s="433" t="str">
        <f>IF(基本情報入力シート!E62="","",基本情報入力シート!E62)</f>
        <v/>
      </c>
      <c r="E40" s="433" t="str">
        <f>IF(基本情報入力シート!F62="","",基本情報入力シート!F62)</f>
        <v/>
      </c>
      <c r="F40" s="433" t="str">
        <f>IF(基本情報入力シート!G62="","",基本情報入力シート!G62)</f>
        <v/>
      </c>
      <c r="G40" s="433" t="str">
        <f>IF(基本情報入力シート!H62="","",基本情報入力シート!H62)</f>
        <v/>
      </c>
      <c r="H40" s="433" t="str">
        <f>IF(基本情報入力シート!I62="","",基本情報入力シート!I62)</f>
        <v/>
      </c>
      <c r="I40" s="433" t="str">
        <f>IF(基本情報入力シート!J62="","",基本情報入力シート!J62)</f>
        <v/>
      </c>
      <c r="J40" s="433" t="str">
        <f>IF(基本情報入力シート!K62="","",基本情報入力シート!K62)</f>
        <v/>
      </c>
      <c r="K40" s="434" t="str">
        <f>IF(基本情報入力シート!L62="","",基本情報入力シート!L62)</f>
        <v/>
      </c>
      <c r="L40" s="435" t="str">
        <f>IF(基本情報入力シート!M62="","",基本情報入力シート!M62)</f>
        <v/>
      </c>
      <c r="M40" s="435" t="str">
        <f>IF(基本情報入力シート!R62="","",基本情報入力シート!R62)</f>
        <v/>
      </c>
      <c r="N40" s="435" t="str">
        <f>IF(基本情報入力シート!W62="","",基本情報入力シート!W62)</f>
        <v/>
      </c>
      <c r="O40" s="430" t="str">
        <f>IF(基本情報入力シート!X62="","",基本情報入力シート!X62)</f>
        <v/>
      </c>
      <c r="P40" s="436" t="str">
        <f>IF(基本情報入力シート!Y62="","",基本情報入力シート!Y62)</f>
        <v/>
      </c>
      <c r="Q40" s="437" t="str">
        <f>IF(基本情報入力シート!AB62="","",基本情報入力シート!AB62)</f>
        <v/>
      </c>
      <c r="R40" s="438"/>
      <c r="S40" s="439"/>
      <c r="T40" s="458" t="str">
        <f>IF(P40="","",VLOOKUP(P40,【参考】数式用!$A$5:$H$34,MATCH(S40,【参考】数式用!$C$4:$E$4,0)+2,0))</f>
        <v/>
      </c>
      <c r="U40" s="80" t="s">
        <v>143</v>
      </c>
      <c r="V40" s="440"/>
      <c r="W40" s="79" t="s">
        <v>144</v>
      </c>
      <c r="X40" s="440"/>
      <c r="Y40" s="236" t="s">
        <v>145</v>
      </c>
      <c r="Z40" s="441"/>
      <c r="AA40" s="79" t="s">
        <v>144</v>
      </c>
      <c r="AB40" s="441"/>
      <c r="AC40" s="79" t="s">
        <v>146</v>
      </c>
      <c r="AD40" s="442" t="s">
        <v>147</v>
      </c>
      <c r="AE40" s="443" t="str">
        <f t="shared" si="0"/>
        <v/>
      </c>
      <c r="AF40" s="444" t="s">
        <v>148</v>
      </c>
      <c r="AG40" s="445" t="str">
        <f t="shared" si="1"/>
        <v/>
      </c>
    </row>
    <row r="41" spans="1:33" ht="36.75" customHeight="1">
      <c r="A41" s="430">
        <f t="shared" si="3"/>
        <v>30</v>
      </c>
      <c r="B41" s="431" t="str">
        <f>IF(基本情報入力シート!C63="","",基本情報入力シート!C63)</f>
        <v/>
      </c>
      <c r="C41" s="432" t="str">
        <f>IF(基本情報入力シート!D63="","",基本情報入力シート!D63)</f>
        <v/>
      </c>
      <c r="D41" s="433" t="str">
        <f>IF(基本情報入力シート!E63="","",基本情報入力シート!E63)</f>
        <v/>
      </c>
      <c r="E41" s="433" t="str">
        <f>IF(基本情報入力シート!F63="","",基本情報入力シート!F63)</f>
        <v/>
      </c>
      <c r="F41" s="433" t="str">
        <f>IF(基本情報入力シート!G63="","",基本情報入力シート!G63)</f>
        <v/>
      </c>
      <c r="G41" s="433" t="str">
        <f>IF(基本情報入力シート!H63="","",基本情報入力シート!H63)</f>
        <v/>
      </c>
      <c r="H41" s="433" t="str">
        <f>IF(基本情報入力シート!I63="","",基本情報入力シート!I63)</f>
        <v/>
      </c>
      <c r="I41" s="433" t="str">
        <f>IF(基本情報入力シート!J63="","",基本情報入力シート!J63)</f>
        <v/>
      </c>
      <c r="J41" s="433" t="str">
        <f>IF(基本情報入力シート!K63="","",基本情報入力シート!K63)</f>
        <v/>
      </c>
      <c r="K41" s="434" t="str">
        <f>IF(基本情報入力シート!L63="","",基本情報入力シート!L63)</f>
        <v/>
      </c>
      <c r="L41" s="435" t="str">
        <f>IF(基本情報入力シート!M63="","",基本情報入力シート!M63)</f>
        <v/>
      </c>
      <c r="M41" s="435" t="str">
        <f>IF(基本情報入力シート!R63="","",基本情報入力シート!R63)</f>
        <v/>
      </c>
      <c r="N41" s="435" t="str">
        <f>IF(基本情報入力シート!W63="","",基本情報入力シート!W63)</f>
        <v/>
      </c>
      <c r="O41" s="430" t="str">
        <f>IF(基本情報入力シート!X63="","",基本情報入力シート!X63)</f>
        <v/>
      </c>
      <c r="P41" s="436" t="str">
        <f>IF(基本情報入力シート!Y63="","",基本情報入力シート!Y63)</f>
        <v/>
      </c>
      <c r="Q41" s="437" t="str">
        <f>IF(基本情報入力シート!AB63="","",基本情報入力シート!AB63)</f>
        <v/>
      </c>
      <c r="R41" s="438"/>
      <c r="S41" s="439"/>
      <c r="T41" s="458" t="str">
        <f>IF(P41="","",VLOOKUP(P41,【参考】数式用!$A$5:$H$34,MATCH(S41,【参考】数式用!$C$4:$E$4,0)+2,0))</f>
        <v/>
      </c>
      <c r="U41" s="80" t="s">
        <v>143</v>
      </c>
      <c r="V41" s="440"/>
      <c r="W41" s="79" t="s">
        <v>144</v>
      </c>
      <c r="X41" s="440"/>
      <c r="Y41" s="236" t="s">
        <v>145</v>
      </c>
      <c r="Z41" s="441"/>
      <c r="AA41" s="79" t="s">
        <v>144</v>
      </c>
      <c r="AB41" s="441"/>
      <c r="AC41" s="79" t="s">
        <v>146</v>
      </c>
      <c r="AD41" s="442" t="s">
        <v>147</v>
      </c>
      <c r="AE41" s="443" t="str">
        <f t="shared" si="0"/>
        <v/>
      </c>
      <c r="AF41" s="444" t="s">
        <v>148</v>
      </c>
      <c r="AG41" s="445" t="str">
        <f t="shared" si="1"/>
        <v/>
      </c>
    </row>
    <row r="42" spans="1:33" ht="36.75" customHeight="1">
      <c r="A42" s="430">
        <f t="shared" si="3"/>
        <v>31</v>
      </c>
      <c r="B42" s="431" t="str">
        <f>IF(基本情報入力シート!C64="","",基本情報入力シート!C64)</f>
        <v/>
      </c>
      <c r="C42" s="432" t="str">
        <f>IF(基本情報入力シート!D64="","",基本情報入力シート!D64)</f>
        <v/>
      </c>
      <c r="D42" s="433" t="str">
        <f>IF(基本情報入力シート!E64="","",基本情報入力シート!E64)</f>
        <v/>
      </c>
      <c r="E42" s="433" t="str">
        <f>IF(基本情報入力シート!F64="","",基本情報入力シート!F64)</f>
        <v/>
      </c>
      <c r="F42" s="433" t="str">
        <f>IF(基本情報入力シート!G64="","",基本情報入力シート!G64)</f>
        <v/>
      </c>
      <c r="G42" s="433" t="str">
        <f>IF(基本情報入力シート!H64="","",基本情報入力シート!H64)</f>
        <v/>
      </c>
      <c r="H42" s="433" t="str">
        <f>IF(基本情報入力シート!I64="","",基本情報入力シート!I64)</f>
        <v/>
      </c>
      <c r="I42" s="433" t="str">
        <f>IF(基本情報入力シート!J64="","",基本情報入力シート!J64)</f>
        <v/>
      </c>
      <c r="J42" s="433" t="str">
        <f>IF(基本情報入力シート!K64="","",基本情報入力シート!K64)</f>
        <v/>
      </c>
      <c r="K42" s="434" t="str">
        <f>IF(基本情報入力シート!L64="","",基本情報入力シート!L64)</f>
        <v/>
      </c>
      <c r="L42" s="435" t="str">
        <f>IF(基本情報入力シート!M64="","",基本情報入力シート!M64)</f>
        <v/>
      </c>
      <c r="M42" s="435" t="str">
        <f>IF(基本情報入力シート!R64="","",基本情報入力シート!R64)</f>
        <v/>
      </c>
      <c r="N42" s="435" t="str">
        <f>IF(基本情報入力シート!W64="","",基本情報入力シート!W64)</f>
        <v/>
      </c>
      <c r="O42" s="430" t="str">
        <f>IF(基本情報入力シート!X64="","",基本情報入力シート!X64)</f>
        <v/>
      </c>
      <c r="P42" s="436" t="str">
        <f>IF(基本情報入力シート!Y64="","",基本情報入力シート!Y64)</f>
        <v/>
      </c>
      <c r="Q42" s="437" t="str">
        <f>IF(基本情報入力シート!AB64="","",基本情報入力シート!AB64)</f>
        <v/>
      </c>
      <c r="R42" s="438"/>
      <c r="S42" s="439"/>
      <c r="T42" s="458" t="str">
        <f>IF(P42="","",VLOOKUP(P42,【参考】数式用!$A$5:$H$34,MATCH(S42,【参考】数式用!$C$4:$E$4,0)+2,0))</f>
        <v/>
      </c>
      <c r="U42" s="80" t="s">
        <v>143</v>
      </c>
      <c r="V42" s="440"/>
      <c r="W42" s="79" t="s">
        <v>144</v>
      </c>
      <c r="X42" s="440"/>
      <c r="Y42" s="236" t="s">
        <v>145</v>
      </c>
      <c r="Z42" s="441"/>
      <c r="AA42" s="79" t="s">
        <v>144</v>
      </c>
      <c r="AB42" s="441"/>
      <c r="AC42" s="79" t="s">
        <v>146</v>
      </c>
      <c r="AD42" s="442" t="s">
        <v>147</v>
      </c>
      <c r="AE42" s="443" t="str">
        <f t="shared" si="0"/>
        <v/>
      </c>
      <c r="AF42" s="444" t="s">
        <v>148</v>
      </c>
      <c r="AG42" s="445" t="str">
        <f t="shared" si="1"/>
        <v/>
      </c>
    </row>
    <row r="43" spans="1:33" ht="36.75" customHeight="1">
      <c r="A43" s="430">
        <f t="shared" si="3"/>
        <v>32</v>
      </c>
      <c r="B43" s="431" t="str">
        <f>IF(基本情報入力シート!C65="","",基本情報入力シート!C65)</f>
        <v/>
      </c>
      <c r="C43" s="432" t="str">
        <f>IF(基本情報入力シート!D65="","",基本情報入力シート!D65)</f>
        <v/>
      </c>
      <c r="D43" s="433" t="str">
        <f>IF(基本情報入力シート!E65="","",基本情報入力シート!E65)</f>
        <v/>
      </c>
      <c r="E43" s="433" t="str">
        <f>IF(基本情報入力シート!F65="","",基本情報入力シート!F65)</f>
        <v/>
      </c>
      <c r="F43" s="433" t="str">
        <f>IF(基本情報入力シート!G65="","",基本情報入力シート!G65)</f>
        <v/>
      </c>
      <c r="G43" s="433" t="str">
        <f>IF(基本情報入力シート!H65="","",基本情報入力シート!H65)</f>
        <v/>
      </c>
      <c r="H43" s="433" t="str">
        <f>IF(基本情報入力シート!I65="","",基本情報入力シート!I65)</f>
        <v/>
      </c>
      <c r="I43" s="433" t="str">
        <f>IF(基本情報入力シート!J65="","",基本情報入力シート!J65)</f>
        <v/>
      </c>
      <c r="J43" s="433" t="str">
        <f>IF(基本情報入力シート!K65="","",基本情報入力シート!K65)</f>
        <v/>
      </c>
      <c r="K43" s="434" t="str">
        <f>IF(基本情報入力シート!L65="","",基本情報入力シート!L65)</f>
        <v/>
      </c>
      <c r="L43" s="435" t="str">
        <f>IF(基本情報入力シート!M65="","",基本情報入力シート!M65)</f>
        <v/>
      </c>
      <c r="M43" s="435" t="str">
        <f>IF(基本情報入力シート!R65="","",基本情報入力シート!R65)</f>
        <v/>
      </c>
      <c r="N43" s="435" t="str">
        <f>IF(基本情報入力シート!W65="","",基本情報入力シート!W65)</f>
        <v/>
      </c>
      <c r="O43" s="430" t="str">
        <f>IF(基本情報入力シート!X65="","",基本情報入力シート!X65)</f>
        <v/>
      </c>
      <c r="P43" s="436" t="str">
        <f>IF(基本情報入力シート!Y65="","",基本情報入力シート!Y65)</f>
        <v/>
      </c>
      <c r="Q43" s="437" t="str">
        <f>IF(基本情報入力シート!AB65="","",基本情報入力シート!AB65)</f>
        <v/>
      </c>
      <c r="R43" s="438"/>
      <c r="S43" s="439"/>
      <c r="T43" s="458" t="str">
        <f>IF(P43="","",VLOOKUP(P43,【参考】数式用!$A$5:$H$34,MATCH(S43,【参考】数式用!$C$4:$E$4,0)+2,0))</f>
        <v/>
      </c>
      <c r="U43" s="80" t="s">
        <v>143</v>
      </c>
      <c r="V43" s="440"/>
      <c r="W43" s="79" t="s">
        <v>144</v>
      </c>
      <c r="X43" s="440"/>
      <c r="Y43" s="236" t="s">
        <v>145</v>
      </c>
      <c r="Z43" s="441"/>
      <c r="AA43" s="79" t="s">
        <v>144</v>
      </c>
      <c r="AB43" s="441"/>
      <c r="AC43" s="79" t="s">
        <v>146</v>
      </c>
      <c r="AD43" s="442" t="s">
        <v>147</v>
      </c>
      <c r="AE43" s="443" t="str">
        <f t="shared" si="0"/>
        <v/>
      </c>
      <c r="AF43" s="444" t="s">
        <v>148</v>
      </c>
      <c r="AG43" s="445" t="str">
        <f t="shared" si="1"/>
        <v/>
      </c>
    </row>
    <row r="44" spans="1:33" ht="36.75" customHeight="1">
      <c r="A44" s="430">
        <f t="shared" si="3"/>
        <v>33</v>
      </c>
      <c r="B44" s="431" t="str">
        <f>IF(基本情報入力シート!C66="","",基本情報入力シート!C66)</f>
        <v/>
      </c>
      <c r="C44" s="432" t="str">
        <f>IF(基本情報入力シート!D66="","",基本情報入力シート!D66)</f>
        <v/>
      </c>
      <c r="D44" s="433" t="str">
        <f>IF(基本情報入力シート!E66="","",基本情報入力シート!E66)</f>
        <v/>
      </c>
      <c r="E44" s="433" t="str">
        <f>IF(基本情報入力シート!F66="","",基本情報入力シート!F66)</f>
        <v/>
      </c>
      <c r="F44" s="433" t="str">
        <f>IF(基本情報入力シート!G66="","",基本情報入力シート!G66)</f>
        <v/>
      </c>
      <c r="G44" s="433" t="str">
        <f>IF(基本情報入力シート!H66="","",基本情報入力シート!H66)</f>
        <v/>
      </c>
      <c r="H44" s="433" t="str">
        <f>IF(基本情報入力シート!I66="","",基本情報入力シート!I66)</f>
        <v/>
      </c>
      <c r="I44" s="433" t="str">
        <f>IF(基本情報入力シート!J66="","",基本情報入力シート!J66)</f>
        <v/>
      </c>
      <c r="J44" s="433" t="str">
        <f>IF(基本情報入力シート!K66="","",基本情報入力シート!K66)</f>
        <v/>
      </c>
      <c r="K44" s="434" t="str">
        <f>IF(基本情報入力シート!L66="","",基本情報入力シート!L66)</f>
        <v/>
      </c>
      <c r="L44" s="435" t="str">
        <f>IF(基本情報入力シート!M66="","",基本情報入力シート!M66)</f>
        <v/>
      </c>
      <c r="M44" s="435" t="str">
        <f>IF(基本情報入力シート!R66="","",基本情報入力シート!R66)</f>
        <v/>
      </c>
      <c r="N44" s="435" t="str">
        <f>IF(基本情報入力シート!W66="","",基本情報入力シート!W66)</f>
        <v/>
      </c>
      <c r="O44" s="430" t="str">
        <f>IF(基本情報入力シート!X66="","",基本情報入力シート!X66)</f>
        <v/>
      </c>
      <c r="P44" s="436" t="str">
        <f>IF(基本情報入力シート!Y66="","",基本情報入力シート!Y66)</f>
        <v/>
      </c>
      <c r="Q44" s="437" t="str">
        <f>IF(基本情報入力シート!AB66="","",基本情報入力シート!AB66)</f>
        <v/>
      </c>
      <c r="R44" s="438"/>
      <c r="S44" s="439"/>
      <c r="T44" s="458" t="str">
        <f>IF(P44="","",VLOOKUP(P44,【参考】数式用!$A$5:$H$34,MATCH(S44,【参考】数式用!$C$4:$E$4,0)+2,0))</f>
        <v/>
      </c>
      <c r="U44" s="80" t="s">
        <v>143</v>
      </c>
      <c r="V44" s="440"/>
      <c r="W44" s="79" t="s">
        <v>144</v>
      </c>
      <c r="X44" s="440"/>
      <c r="Y44" s="236" t="s">
        <v>145</v>
      </c>
      <c r="Z44" s="441"/>
      <c r="AA44" s="79" t="s">
        <v>144</v>
      </c>
      <c r="AB44" s="441"/>
      <c r="AC44" s="79" t="s">
        <v>146</v>
      </c>
      <c r="AD44" s="442" t="s">
        <v>147</v>
      </c>
      <c r="AE44" s="443" t="str">
        <f t="shared" si="0"/>
        <v/>
      </c>
      <c r="AF44" s="444" t="s">
        <v>148</v>
      </c>
      <c r="AG44" s="445" t="str">
        <f t="shared" si="1"/>
        <v/>
      </c>
    </row>
    <row r="45" spans="1:33" ht="36.75" customHeight="1">
      <c r="A45" s="430">
        <f t="shared" si="3"/>
        <v>34</v>
      </c>
      <c r="B45" s="431" t="str">
        <f>IF(基本情報入力シート!C67="","",基本情報入力シート!C67)</f>
        <v/>
      </c>
      <c r="C45" s="432" t="str">
        <f>IF(基本情報入力シート!D67="","",基本情報入力シート!D67)</f>
        <v/>
      </c>
      <c r="D45" s="433" t="str">
        <f>IF(基本情報入力シート!E67="","",基本情報入力シート!E67)</f>
        <v/>
      </c>
      <c r="E45" s="433" t="str">
        <f>IF(基本情報入力シート!F67="","",基本情報入力シート!F67)</f>
        <v/>
      </c>
      <c r="F45" s="433" t="str">
        <f>IF(基本情報入力シート!G67="","",基本情報入力シート!G67)</f>
        <v/>
      </c>
      <c r="G45" s="433" t="str">
        <f>IF(基本情報入力シート!H67="","",基本情報入力シート!H67)</f>
        <v/>
      </c>
      <c r="H45" s="433" t="str">
        <f>IF(基本情報入力シート!I67="","",基本情報入力シート!I67)</f>
        <v/>
      </c>
      <c r="I45" s="433" t="str">
        <f>IF(基本情報入力シート!J67="","",基本情報入力シート!J67)</f>
        <v/>
      </c>
      <c r="J45" s="433" t="str">
        <f>IF(基本情報入力シート!K67="","",基本情報入力シート!K67)</f>
        <v/>
      </c>
      <c r="K45" s="434" t="str">
        <f>IF(基本情報入力シート!L67="","",基本情報入力シート!L67)</f>
        <v/>
      </c>
      <c r="L45" s="435" t="str">
        <f>IF(基本情報入力シート!M67="","",基本情報入力シート!M67)</f>
        <v/>
      </c>
      <c r="M45" s="435" t="str">
        <f>IF(基本情報入力シート!R67="","",基本情報入力シート!R67)</f>
        <v/>
      </c>
      <c r="N45" s="435" t="str">
        <f>IF(基本情報入力シート!W67="","",基本情報入力シート!W67)</f>
        <v/>
      </c>
      <c r="O45" s="430" t="str">
        <f>IF(基本情報入力シート!X67="","",基本情報入力シート!X67)</f>
        <v/>
      </c>
      <c r="P45" s="436" t="str">
        <f>IF(基本情報入力シート!Y67="","",基本情報入力シート!Y67)</f>
        <v/>
      </c>
      <c r="Q45" s="437" t="str">
        <f>IF(基本情報入力シート!AB67="","",基本情報入力シート!AB67)</f>
        <v/>
      </c>
      <c r="R45" s="438"/>
      <c r="S45" s="439"/>
      <c r="T45" s="458" t="str">
        <f>IF(P45="","",VLOOKUP(P45,【参考】数式用!$A$5:$H$34,MATCH(S45,【参考】数式用!$C$4:$E$4,0)+2,0))</f>
        <v/>
      </c>
      <c r="U45" s="80" t="s">
        <v>143</v>
      </c>
      <c r="V45" s="440"/>
      <c r="W45" s="79" t="s">
        <v>144</v>
      </c>
      <c r="X45" s="440"/>
      <c r="Y45" s="236" t="s">
        <v>145</v>
      </c>
      <c r="Z45" s="441"/>
      <c r="AA45" s="79" t="s">
        <v>144</v>
      </c>
      <c r="AB45" s="441"/>
      <c r="AC45" s="79" t="s">
        <v>146</v>
      </c>
      <c r="AD45" s="442" t="s">
        <v>147</v>
      </c>
      <c r="AE45" s="443" t="str">
        <f t="shared" si="0"/>
        <v/>
      </c>
      <c r="AF45" s="444" t="s">
        <v>148</v>
      </c>
      <c r="AG45" s="445" t="str">
        <f t="shared" si="1"/>
        <v/>
      </c>
    </row>
    <row r="46" spans="1:33" ht="36.75" customHeight="1">
      <c r="A46" s="430">
        <f t="shared" si="3"/>
        <v>35</v>
      </c>
      <c r="B46" s="431" t="str">
        <f>IF(基本情報入力シート!C68="","",基本情報入力シート!C68)</f>
        <v/>
      </c>
      <c r="C46" s="432" t="str">
        <f>IF(基本情報入力シート!D68="","",基本情報入力シート!D68)</f>
        <v/>
      </c>
      <c r="D46" s="433" t="str">
        <f>IF(基本情報入力シート!E68="","",基本情報入力シート!E68)</f>
        <v/>
      </c>
      <c r="E46" s="433" t="str">
        <f>IF(基本情報入力シート!F68="","",基本情報入力シート!F68)</f>
        <v/>
      </c>
      <c r="F46" s="433" t="str">
        <f>IF(基本情報入力シート!G68="","",基本情報入力シート!G68)</f>
        <v/>
      </c>
      <c r="G46" s="433" t="str">
        <f>IF(基本情報入力シート!H68="","",基本情報入力シート!H68)</f>
        <v/>
      </c>
      <c r="H46" s="433" t="str">
        <f>IF(基本情報入力シート!I68="","",基本情報入力シート!I68)</f>
        <v/>
      </c>
      <c r="I46" s="433" t="str">
        <f>IF(基本情報入力シート!J68="","",基本情報入力シート!J68)</f>
        <v/>
      </c>
      <c r="J46" s="433" t="str">
        <f>IF(基本情報入力シート!K68="","",基本情報入力シート!K68)</f>
        <v/>
      </c>
      <c r="K46" s="434" t="str">
        <f>IF(基本情報入力シート!L68="","",基本情報入力シート!L68)</f>
        <v/>
      </c>
      <c r="L46" s="435" t="str">
        <f>IF(基本情報入力シート!M68="","",基本情報入力シート!M68)</f>
        <v/>
      </c>
      <c r="M46" s="435" t="str">
        <f>IF(基本情報入力シート!R68="","",基本情報入力シート!R68)</f>
        <v/>
      </c>
      <c r="N46" s="435" t="str">
        <f>IF(基本情報入力シート!W68="","",基本情報入力シート!W68)</f>
        <v/>
      </c>
      <c r="O46" s="430" t="str">
        <f>IF(基本情報入力シート!X68="","",基本情報入力シート!X68)</f>
        <v/>
      </c>
      <c r="P46" s="436" t="str">
        <f>IF(基本情報入力シート!Y68="","",基本情報入力シート!Y68)</f>
        <v/>
      </c>
      <c r="Q46" s="437" t="str">
        <f>IF(基本情報入力シート!AB68="","",基本情報入力シート!AB68)</f>
        <v/>
      </c>
      <c r="R46" s="438"/>
      <c r="S46" s="439"/>
      <c r="T46" s="458" t="str">
        <f>IF(P46="","",VLOOKUP(P46,【参考】数式用!$A$5:$H$34,MATCH(S46,【参考】数式用!$C$4:$E$4,0)+2,0))</f>
        <v/>
      </c>
      <c r="U46" s="80" t="s">
        <v>143</v>
      </c>
      <c r="V46" s="440"/>
      <c r="W46" s="79" t="s">
        <v>144</v>
      </c>
      <c r="X46" s="440"/>
      <c r="Y46" s="236" t="s">
        <v>145</v>
      </c>
      <c r="Z46" s="441"/>
      <c r="AA46" s="79" t="s">
        <v>144</v>
      </c>
      <c r="AB46" s="441"/>
      <c r="AC46" s="79" t="s">
        <v>146</v>
      </c>
      <c r="AD46" s="442" t="s">
        <v>147</v>
      </c>
      <c r="AE46" s="443" t="str">
        <f t="shared" si="0"/>
        <v/>
      </c>
      <c r="AF46" s="444" t="s">
        <v>148</v>
      </c>
      <c r="AG46" s="445" t="str">
        <f t="shared" si="1"/>
        <v/>
      </c>
    </row>
    <row r="47" spans="1:33" ht="36.75" customHeight="1">
      <c r="A47" s="430">
        <f t="shared" si="3"/>
        <v>36</v>
      </c>
      <c r="B47" s="431" t="str">
        <f>IF(基本情報入力シート!C69="","",基本情報入力シート!C69)</f>
        <v/>
      </c>
      <c r="C47" s="432" t="str">
        <f>IF(基本情報入力シート!D69="","",基本情報入力シート!D69)</f>
        <v/>
      </c>
      <c r="D47" s="433" t="str">
        <f>IF(基本情報入力シート!E69="","",基本情報入力シート!E69)</f>
        <v/>
      </c>
      <c r="E47" s="433" t="str">
        <f>IF(基本情報入力シート!F69="","",基本情報入力シート!F69)</f>
        <v/>
      </c>
      <c r="F47" s="433" t="str">
        <f>IF(基本情報入力シート!G69="","",基本情報入力シート!G69)</f>
        <v/>
      </c>
      <c r="G47" s="433" t="str">
        <f>IF(基本情報入力シート!H69="","",基本情報入力シート!H69)</f>
        <v/>
      </c>
      <c r="H47" s="433" t="str">
        <f>IF(基本情報入力シート!I69="","",基本情報入力シート!I69)</f>
        <v/>
      </c>
      <c r="I47" s="433" t="str">
        <f>IF(基本情報入力シート!J69="","",基本情報入力シート!J69)</f>
        <v/>
      </c>
      <c r="J47" s="433" t="str">
        <f>IF(基本情報入力シート!K69="","",基本情報入力シート!K69)</f>
        <v/>
      </c>
      <c r="K47" s="434" t="str">
        <f>IF(基本情報入力シート!L69="","",基本情報入力シート!L69)</f>
        <v/>
      </c>
      <c r="L47" s="435" t="str">
        <f>IF(基本情報入力シート!M69="","",基本情報入力シート!M69)</f>
        <v/>
      </c>
      <c r="M47" s="435" t="str">
        <f>IF(基本情報入力シート!R69="","",基本情報入力シート!R69)</f>
        <v/>
      </c>
      <c r="N47" s="435" t="str">
        <f>IF(基本情報入力シート!W69="","",基本情報入力シート!W69)</f>
        <v/>
      </c>
      <c r="O47" s="430" t="str">
        <f>IF(基本情報入力シート!X69="","",基本情報入力シート!X69)</f>
        <v/>
      </c>
      <c r="P47" s="436" t="str">
        <f>IF(基本情報入力シート!Y69="","",基本情報入力シート!Y69)</f>
        <v/>
      </c>
      <c r="Q47" s="437" t="str">
        <f>IF(基本情報入力シート!AB69="","",基本情報入力シート!AB69)</f>
        <v/>
      </c>
      <c r="R47" s="438"/>
      <c r="S47" s="439"/>
      <c r="T47" s="458" t="str">
        <f>IF(P47="","",VLOOKUP(P47,【参考】数式用!$A$5:$H$34,MATCH(S47,【参考】数式用!$C$4:$E$4,0)+2,0))</f>
        <v/>
      </c>
      <c r="U47" s="80" t="s">
        <v>143</v>
      </c>
      <c r="V47" s="440"/>
      <c r="W47" s="79" t="s">
        <v>144</v>
      </c>
      <c r="X47" s="440"/>
      <c r="Y47" s="236" t="s">
        <v>145</v>
      </c>
      <c r="Z47" s="441"/>
      <c r="AA47" s="79" t="s">
        <v>144</v>
      </c>
      <c r="AB47" s="441"/>
      <c r="AC47" s="79" t="s">
        <v>146</v>
      </c>
      <c r="AD47" s="442" t="s">
        <v>147</v>
      </c>
      <c r="AE47" s="443" t="str">
        <f t="shared" si="0"/>
        <v/>
      </c>
      <c r="AF47" s="444" t="s">
        <v>148</v>
      </c>
      <c r="AG47" s="445" t="str">
        <f t="shared" si="1"/>
        <v/>
      </c>
    </row>
    <row r="48" spans="1:33" ht="36.75" customHeight="1">
      <c r="A48" s="430">
        <f t="shared" si="3"/>
        <v>37</v>
      </c>
      <c r="B48" s="431" t="str">
        <f>IF(基本情報入力シート!C70="","",基本情報入力シート!C70)</f>
        <v/>
      </c>
      <c r="C48" s="432" t="str">
        <f>IF(基本情報入力シート!D70="","",基本情報入力シート!D70)</f>
        <v/>
      </c>
      <c r="D48" s="433" t="str">
        <f>IF(基本情報入力シート!E70="","",基本情報入力シート!E70)</f>
        <v/>
      </c>
      <c r="E48" s="433" t="str">
        <f>IF(基本情報入力シート!F70="","",基本情報入力シート!F70)</f>
        <v/>
      </c>
      <c r="F48" s="433" t="str">
        <f>IF(基本情報入力シート!G70="","",基本情報入力シート!G70)</f>
        <v/>
      </c>
      <c r="G48" s="433" t="str">
        <f>IF(基本情報入力シート!H70="","",基本情報入力シート!H70)</f>
        <v/>
      </c>
      <c r="H48" s="433" t="str">
        <f>IF(基本情報入力シート!I70="","",基本情報入力シート!I70)</f>
        <v/>
      </c>
      <c r="I48" s="433" t="str">
        <f>IF(基本情報入力シート!J70="","",基本情報入力シート!J70)</f>
        <v/>
      </c>
      <c r="J48" s="433" t="str">
        <f>IF(基本情報入力シート!K70="","",基本情報入力シート!K70)</f>
        <v/>
      </c>
      <c r="K48" s="434" t="str">
        <f>IF(基本情報入力シート!L70="","",基本情報入力シート!L70)</f>
        <v/>
      </c>
      <c r="L48" s="435" t="str">
        <f>IF(基本情報入力シート!M70="","",基本情報入力シート!M70)</f>
        <v/>
      </c>
      <c r="M48" s="435" t="str">
        <f>IF(基本情報入力シート!R70="","",基本情報入力シート!R70)</f>
        <v/>
      </c>
      <c r="N48" s="435" t="str">
        <f>IF(基本情報入力シート!W70="","",基本情報入力シート!W70)</f>
        <v/>
      </c>
      <c r="O48" s="430" t="str">
        <f>IF(基本情報入力シート!X70="","",基本情報入力シート!X70)</f>
        <v/>
      </c>
      <c r="P48" s="436" t="str">
        <f>IF(基本情報入力シート!Y70="","",基本情報入力シート!Y70)</f>
        <v/>
      </c>
      <c r="Q48" s="437" t="str">
        <f>IF(基本情報入力シート!AB70="","",基本情報入力シート!AB70)</f>
        <v/>
      </c>
      <c r="R48" s="438"/>
      <c r="S48" s="439"/>
      <c r="T48" s="458" t="str">
        <f>IF(P48="","",VLOOKUP(P48,【参考】数式用!$A$5:$H$34,MATCH(S48,【参考】数式用!$C$4:$E$4,0)+2,0))</f>
        <v/>
      </c>
      <c r="U48" s="80" t="s">
        <v>143</v>
      </c>
      <c r="V48" s="440"/>
      <c r="W48" s="79" t="s">
        <v>144</v>
      </c>
      <c r="X48" s="440"/>
      <c r="Y48" s="236" t="s">
        <v>145</v>
      </c>
      <c r="Z48" s="441"/>
      <c r="AA48" s="79" t="s">
        <v>144</v>
      </c>
      <c r="AB48" s="441"/>
      <c r="AC48" s="79" t="s">
        <v>146</v>
      </c>
      <c r="AD48" s="442" t="s">
        <v>147</v>
      </c>
      <c r="AE48" s="443" t="str">
        <f t="shared" si="0"/>
        <v/>
      </c>
      <c r="AF48" s="444" t="s">
        <v>148</v>
      </c>
      <c r="AG48" s="445" t="str">
        <f t="shared" si="1"/>
        <v/>
      </c>
    </row>
    <row r="49" spans="1:33" ht="36.75" customHeight="1">
      <c r="A49" s="430">
        <f t="shared" si="3"/>
        <v>38</v>
      </c>
      <c r="B49" s="431" t="str">
        <f>IF(基本情報入力シート!C71="","",基本情報入力シート!C71)</f>
        <v/>
      </c>
      <c r="C49" s="432" t="str">
        <f>IF(基本情報入力シート!D71="","",基本情報入力シート!D71)</f>
        <v/>
      </c>
      <c r="D49" s="433" t="str">
        <f>IF(基本情報入力シート!E71="","",基本情報入力シート!E71)</f>
        <v/>
      </c>
      <c r="E49" s="433" t="str">
        <f>IF(基本情報入力シート!F71="","",基本情報入力シート!F71)</f>
        <v/>
      </c>
      <c r="F49" s="433" t="str">
        <f>IF(基本情報入力シート!G71="","",基本情報入力シート!G71)</f>
        <v/>
      </c>
      <c r="G49" s="433" t="str">
        <f>IF(基本情報入力シート!H71="","",基本情報入力シート!H71)</f>
        <v/>
      </c>
      <c r="H49" s="433" t="str">
        <f>IF(基本情報入力シート!I71="","",基本情報入力シート!I71)</f>
        <v/>
      </c>
      <c r="I49" s="433" t="str">
        <f>IF(基本情報入力シート!J71="","",基本情報入力シート!J71)</f>
        <v/>
      </c>
      <c r="J49" s="433" t="str">
        <f>IF(基本情報入力シート!K71="","",基本情報入力シート!K71)</f>
        <v/>
      </c>
      <c r="K49" s="434" t="str">
        <f>IF(基本情報入力シート!L71="","",基本情報入力シート!L71)</f>
        <v/>
      </c>
      <c r="L49" s="435" t="str">
        <f>IF(基本情報入力シート!M71="","",基本情報入力シート!M71)</f>
        <v/>
      </c>
      <c r="M49" s="435" t="str">
        <f>IF(基本情報入力シート!R71="","",基本情報入力シート!R71)</f>
        <v/>
      </c>
      <c r="N49" s="435" t="str">
        <f>IF(基本情報入力シート!W71="","",基本情報入力シート!W71)</f>
        <v/>
      </c>
      <c r="O49" s="430" t="str">
        <f>IF(基本情報入力シート!X71="","",基本情報入力シート!X71)</f>
        <v/>
      </c>
      <c r="P49" s="436" t="str">
        <f>IF(基本情報入力シート!Y71="","",基本情報入力シート!Y71)</f>
        <v/>
      </c>
      <c r="Q49" s="437" t="str">
        <f>IF(基本情報入力シート!AB71="","",基本情報入力シート!AB71)</f>
        <v/>
      </c>
      <c r="R49" s="438"/>
      <c r="S49" s="439"/>
      <c r="T49" s="458" t="str">
        <f>IF(P49="","",VLOOKUP(P49,【参考】数式用!$A$5:$H$34,MATCH(S49,【参考】数式用!$C$4:$E$4,0)+2,0))</f>
        <v/>
      </c>
      <c r="U49" s="80" t="s">
        <v>143</v>
      </c>
      <c r="V49" s="440"/>
      <c r="W49" s="79" t="s">
        <v>144</v>
      </c>
      <c r="X49" s="440"/>
      <c r="Y49" s="236" t="s">
        <v>145</v>
      </c>
      <c r="Z49" s="441"/>
      <c r="AA49" s="79" t="s">
        <v>144</v>
      </c>
      <c r="AB49" s="441"/>
      <c r="AC49" s="79" t="s">
        <v>146</v>
      </c>
      <c r="AD49" s="442" t="s">
        <v>147</v>
      </c>
      <c r="AE49" s="443" t="str">
        <f t="shared" si="0"/>
        <v/>
      </c>
      <c r="AF49" s="444" t="s">
        <v>148</v>
      </c>
      <c r="AG49" s="445" t="str">
        <f t="shared" si="1"/>
        <v/>
      </c>
    </row>
    <row r="50" spans="1:33" ht="36.75" customHeight="1">
      <c r="A50" s="430">
        <f t="shared" si="3"/>
        <v>39</v>
      </c>
      <c r="B50" s="431" t="str">
        <f>IF(基本情報入力シート!C72="","",基本情報入力シート!C72)</f>
        <v/>
      </c>
      <c r="C50" s="432" t="str">
        <f>IF(基本情報入力シート!D72="","",基本情報入力シート!D72)</f>
        <v/>
      </c>
      <c r="D50" s="433" t="str">
        <f>IF(基本情報入力シート!E72="","",基本情報入力シート!E72)</f>
        <v/>
      </c>
      <c r="E50" s="433" t="str">
        <f>IF(基本情報入力シート!F72="","",基本情報入力シート!F72)</f>
        <v/>
      </c>
      <c r="F50" s="433" t="str">
        <f>IF(基本情報入力シート!G72="","",基本情報入力シート!G72)</f>
        <v/>
      </c>
      <c r="G50" s="433" t="str">
        <f>IF(基本情報入力シート!H72="","",基本情報入力シート!H72)</f>
        <v/>
      </c>
      <c r="H50" s="433" t="str">
        <f>IF(基本情報入力シート!I72="","",基本情報入力シート!I72)</f>
        <v/>
      </c>
      <c r="I50" s="433" t="str">
        <f>IF(基本情報入力シート!J72="","",基本情報入力シート!J72)</f>
        <v/>
      </c>
      <c r="J50" s="433" t="str">
        <f>IF(基本情報入力シート!K72="","",基本情報入力シート!K72)</f>
        <v/>
      </c>
      <c r="K50" s="434" t="str">
        <f>IF(基本情報入力シート!L72="","",基本情報入力シート!L72)</f>
        <v/>
      </c>
      <c r="L50" s="435" t="str">
        <f>IF(基本情報入力シート!M72="","",基本情報入力シート!M72)</f>
        <v/>
      </c>
      <c r="M50" s="435" t="str">
        <f>IF(基本情報入力シート!R72="","",基本情報入力シート!R72)</f>
        <v/>
      </c>
      <c r="N50" s="435" t="str">
        <f>IF(基本情報入力シート!W72="","",基本情報入力シート!W72)</f>
        <v/>
      </c>
      <c r="O50" s="430" t="str">
        <f>IF(基本情報入力シート!X72="","",基本情報入力シート!X72)</f>
        <v/>
      </c>
      <c r="P50" s="436" t="str">
        <f>IF(基本情報入力シート!Y72="","",基本情報入力シート!Y72)</f>
        <v/>
      </c>
      <c r="Q50" s="437" t="str">
        <f>IF(基本情報入力シート!AB72="","",基本情報入力シート!AB72)</f>
        <v/>
      </c>
      <c r="R50" s="438"/>
      <c r="S50" s="439"/>
      <c r="T50" s="458" t="str">
        <f>IF(P50="","",VLOOKUP(P50,【参考】数式用!$A$5:$H$34,MATCH(S50,【参考】数式用!$C$4:$E$4,0)+2,0))</f>
        <v/>
      </c>
      <c r="U50" s="80" t="s">
        <v>143</v>
      </c>
      <c r="V50" s="440"/>
      <c r="W50" s="79" t="s">
        <v>144</v>
      </c>
      <c r="X50" s="440"/>
      <c r="Y50" s="236" t="s">
        <v>145</v>
      </c>
      <c r="Z50" s="441"/>
      <c r="AA50" s="79" t="s">
        <v>144</v>
      </c>
      <c r="AB50" s="441"/>
      <c r="AC50" s="79" t="s">
        <v>146</v>
      </c>
      <c r="AD50" s="442" t="s">
        <v>147</v>
      </c>
      <c r="AE50" s="443" t="str">
        <f t="shared" si="0"/>
        <v/>
      </c>
      <c r="AF50" s="444" t="s">
        <v>148</v>
      </c>
      <c r="AG50" s="445" t="str">
        <f t="shared" si="1"/>
        <v/>
      </c>
    </row>
    <row r="51" spans="1:33" ht="36.75" customHeight="1">
      <c r="A51" s="430">
        <f t="shared" si="3"/>
        <v>40</v>
      </c>
      <c r="B51" s="431" t="str">
        <f>IF(基本情報入力シート!C73="","",基本情報入力シート!C73)</f>
        <v/>
      </c>
      <c r="C51" s="432" t="str">
        <f>IF(基本情報入力シート!D73="","",基本情報入力シート!D73)</f>
        <v/>
      </c>
      <c r="D51" s="433" t="str">
        <f>IF(基本情報入力シート!E73="","",基本情報入力シート!E73)</f>
        <v/>
      </c>
      <c r="E51" s="433" t="str">
        <f>IF(基本情報入力シート!F73="","",基本情報入力シート!F73)</f>
        <v/>
      </c>
      <c r="F51" s="433" t="str">
        <f>IF(基本情報入力シート!G73="","",基本情報入力シート!G73)</f>
        <v/>
      </c>
      <c r="G51" s="433" t="str">
        <f>IF(基本情報入力シート!H73="","",基本情報入力シート!H73)</f>
        <v/>
      </c>
      <c r="H51" s="433" t="str">
        <f>IF(基本情報入力シート!I73="","",基本情報入力シート!I73)</f>
        <v/>
      </c>
      <c r="I51" s="433" t="str">
        <f>IF(基本情報入力シート!J73="","",基本情報入力シート!J73)</f>
        <v/>
      </c>
      <c r="J51" s="433" t="str">
        <f>IF(基本情報入力シート!K73="","",基本情報入力シート!K73)</f>
        <v/>
      </c>
      <c r="K51" s="434" t="str">
        <f>IF(基本情報入力シート!L73="","",基本情報入力シート!L73)</f>
        <v/>
      </c>
      <c r="L51" s="435" t="str">
        <f>IF(基本情報入力シート!M73="","",基本情報入力シート!M73)</f>
        <v/>
      </c>
      <c r="M51" s="435" t="str">
        <f>IF(基本情報入力シート!R73="","",基本情報入力シート!R73)</f>
        <v/>
      </c>
      <c r="N51" s="435" t="str">
        <f>IF(基本情報入力シート!W73="","",基本情報入力シート!W73)</f>
        <v/>
      </c>
      <c r="O51" s="430" t="str">
        <f>IF(基本情報入力シート!X73="","",基本情報入力シート!X73)</f>
        <v/>
      </c>
      <c r="P51" s="436" t="str">
        <f>IF(基本情報入力シート!Y73="","",基本情報入力シート!Y73)</f>
        <v/>
      </c>
      <c r="Q51" s="437" t="str">
        <f>IF(基本情報入力シート!AB73="","",基本情報入力シート!AB73)</f>
        <v/>
      </c>
      <c r="R51" s="438"/>
      <c r="S51" s="439"/>
      <c r="T51" s="458" t="str">
        <f>IF(P51="","",VLOOKUP(P51,【参考】数式用!$A$5:$H$34,MATCH(S51,【参考】数式用!$C$4:$E$4,0)+2,0))</f>
        <v/>
      </c>
      <c r="U51" s="80" t="s">
        <v>143</v>
      </c>
      <c r="V51" s="440"/>
      <c r="W51" s="79" t="s">
        <v>144</v>
      </c>
      <c r="X51" s="440"/>
      <c r="Y51" s="236" t="s">
        <v>145</v>
      </c>
      <c r="Z51" s="441"/>
      <c r="AA51" s="79" t="s">
        <v>144</v>
      </c>
      <c r="AB51" s="441"/>
      <c r="AC51" s="79" t="s">
        <v>146</v>
      </c>
      <c r="AD51" s="442" t="s">
        <v>147</v>
      </c>
      <c r="AE51" s="443" t="str">
        <f t="shared" si="0"/>
        <v/>
      </c>
      <c r="AF51" s="446" t="s">
        <v>148</v>
      </c>
      <c r="AG51" s="445" t="str">
        <f t="shared" si="1"/>
        <v/>
      </c>
    </row>
    <row r="52" spans="1:33" ht="36.75" customHeight="1">
      <c r="A52" s="430">
        <f t="shared" si="3"/>
        <v>41</v>
      </c>
      <c r="B52" s="431" t="str">
        <f>IF(基本情報入力シート!C74="","",基本情報入力シート!C74)</f>
        <v/>
      </c>
      <c r="C52" s="432" t="str">
        <f>IF(基本情報入力シート!D74="","",基本情報入力シート!D74)</f>
        <v/>
      </c>
      <c r="D52" s="433" t="str">
        <f>IF(基本情報入力シート!E74="","",基本情報入力シート!E74)</f>
        <v/>
      </c>
      <c r="E52" s="433" t="str">
        <f>IF(基本情報入力シート!F74="","",基本情報入力シート!F74)</f>
        <v/>
      </c>
      <c r="F52" s="433" t="str">
        <f>IF(基本情報入力シート!G74="","",基本情報入力シート!G74)</f>
        <v/>
      </c>
      <c r="G52" s="433" t="str">
        <f>IF(基本情報入力シート!H74="","",基本情報入力シート!H74)</f>
        <v/>
      </c>
      <c r="H52" s="433" t="str">
        <f>IF(基本情報入力シート!I74="","",基本情報入力シート!I74)</f>
        <v/>
      </c>
      <c r="I52" s="433" t="str">
        <f>IF(基本情報入力シート!J74="","",基本情報入力シート!J74)</f>
        <v/>
      </c>
      <c r="J52" s="433" t="str">
        <f>IF(基本情報入力シート!K74="","",基本情報入力シート!K74)</f>
        <v/>
      </c>
      <c r="K52" s="434" t="str">
        <f>IF(基本情報入力シート!L74="","",基本情報入力シート!L74)</f>
        <v/>
      </c>
      <c r="L52" s="435" t="str">
        <f>IF(基本情報入力シート!M74="","",基本情報入力シート!M74)</f>
        <v/>
      </c>
      <c r="M52" s="435" t="str">
        <f>IF(基本情報入力シート!R74="","",基本情報入力シート!R74)</f>
        <v/>
      </c>
      <c r="N52" s="435" t="str">
        <f>IF(基本情報入力シート!W74="","",基本情報入力シート!W74)</f>
        <v/>
      </c>
      <c r="O52" s="430" t="str">
        <f>IF(基本情報入力シート!X74="","",基本情報入力シート!X74)</f>
        <v/>
      </c>
      <c r="P52" s="436" t="str">
        <f>IF(基本情報入力シート!Y74="","",基本情報入力シート!Y74)</f>
        <v/>
      </c>
      <c r="Q52" s="437" t="str">
        <f>IF(基本情報入力シート!AB74="","",基本情報入力シート!AB74)</f>
        <v/>
      </c>
      <c r="R52" s="438"/>
      <c r="S52" s="439"/>
      <c r="T52" s="458" t="str">
        <f>IF(P52="","",VLOOKUP(P52,【参考】数式用!$A$5:$H$34,MATCH(S52,【参考】数式用!$C$4:$E$4,0)+2,0))</f>
        <v/>
      </c>
      <c r="U52" s="80" t="s">
        <v>143</v>
      </c>
      <c r="V52" s="440"/>
      <c r="W52" s="79" t="s">
        <v>144</v>
      </c>
      <c r="X52" s="440"/>
      <c r="Y52" s="236" t="s">
        <v>145</v>
      </c>
      <c r="Z52" s="441"/>
      <c r="AA52" s="79" t="s">
        <v>144</v>
      </c>
      <c r="AB52" s="441"/>
      <c r="AC52" s="79" t="s">
        <v>146</v>
      </c>
      <c r="AD52" s="442" t="s">
        <v>147</v>
      </c>
      <c r="AE52" s="443" t="str">
        <f t="shared" si="0"/>
        <v/>
      </c>
      <c r="AF52" s="446" t="s">
        <v>148</v>
      </c>
      <c r="AG52" s="445" t="str">
        <f t="shared" si="1"/>
        <v/>
      </c>
    </row>
    <row r="53" spans="1:33" ht="36.75" customHeight="1">
      <c r="A53" s="430">
        <f t="shared" si="3"/>
        <v>42</v>
      </c>
      <c r="B53" s="431" t="str">
        <f>IF(基本情報入力シート!C75="","",基本情報入力シート!C75)</f>
        <v/>
      </c>
      <c r="C53" s="432" t="str">
        <f>IF(基本情報入力シート!D75="","",基本情報入力シート!D75)</f>
        <v/>
      </c>
      <c r="D53" s="433" t="str">
        <f>IF(基本情報入力シート!E75="","",基本情報入力シート!E75)</f>
        <v/>
      </c>
      <c r="E53" s="433" t="str">
        <f>IF(基本情報入力シート!F75="","",基本情報入力シート!F75)</f>
        <v/>
      </c>
      <c r="F53" s="433" t="str">
        <f>IF(基本情報入力シート!G75="","",基本情報入力シート!G75)</f>
        <v/>
      </c>
      <c r="G53" s="433" t="str">
        <f>IF(基本情報入力シート!H75="","",基本情報入力シート!H75)</f>
        <v/>
      </c>
      <c r="H53" s="433" t="str">
        <f>IF(基本情報入力シート!I75="","",基本情報入力シート!I75)</f>
        <v/>
      </c>
      <c r="I53" s="433" t="str">
        <f>IF(基本情報入力シート!J75="","",基本情報入力シート!J75)</f>
        <v/>
      </c>
      <c r="J53" s="433" t="str">
        <f>IF(基本情報入力シート!K75="","",基本情報入力シート!K75)</f>
        <v/>
      </c>
      <c r="K53" s="434" t="str">
        <f>IF(基本情報入力シート!L75="","",基本情報入力シート!L75)</f>
        <v/>
      </c>
      <c r="L53" s="435" t="str">
        <f>IF(基本情報入力シート!M75="","",基本情報入力シート!M75)</f>
        <v/>
      </c>
      <c r="M53" s="435" t="str">
        <f>IF(基本情報入力シート!R75="","",基本情報入力シート!R75)</f>
        <v/>
      </c>
      <c r="N53" s="435" t="str">
        <f>IF(基本情報入力シート!W75="","",基本情報入力シート!W75)</f>
        <v/>
      </c>
      <c r="O53" s="430" t="str">
        <f>IF(基本情報入力シート!X75="","",基本情報入力シート!X75)</f>
        <v/>
      </c>
      <c r="P53" s="436" t="str">
        <f>IF(基本情報入力シート!Y75="","",基本情報入力シート!Y75)</f>
        <v/>
      </c>
      <c r="Q53" s="437" t="str">
        <f>IF(基本情報入力シート!AB75="","",基本情報入力シート!AB75)</f>
        <v/>
      </c>
      <c r="R53" s="438"/>
      <c r="S53" s="439"/>
      <c r="T53" s="458" t="str">
        <f>IF(P53="","",VLOOKUP(P53,【参考】数式用!$A$5:$H$34,MATCH(S53,【参考】数式用!$C$4:$E$4,0)+2,0))</f>
        <v/>
      </c>
      <c r="U53" s="80" t="s">
        <v>143</v>
      </c>
      <c r="V53" s="440"/>
      <c r="W53" s="79" t="s">
        <v>144</v>
      </c>
      <c r="X53" s="440"/>
      <c r="Y53" s="236" t="s">
        <v>145</v>
      </c>
      <c r="Z53" s="441"/>
      <c r="AA53" s="79" t="s">
        <v>144</v>
      </c>
      <c r="AB53" s="441"/>
      <c r="AC53" s="79" t="s">
        <v>146</v>
      </c>
      <c r="AD53" s="442" t="s">
        <v>147</v>
      </c>
      <c r="AE53" s="443" t="str">
        <f t="shared" si="0"/>
        <v/>
      </c>
      <c r="AF53" s="446" t="s">
        <v>148</v>
      </c>
      <c r="AG53" s="445" t="str">
        <f t="shared" si="1"/>
        <v/>
      </c>
    </row>
    <row r="54" spans="1:33" ht="36.75" customHeight="1">
      <c r="A54" s="430">
        <f t="shared" si="3"/>
        <v>43</v>
      </c>
      <c r="B54" s="431" t="str">
        <f>IF(基本情報入力シート!C76="","",基本情報入力シート!C76)</f>
        <v/>
      </c>
      <c r="C54" s="432" t="str">
        <f>IF(基本情報入力シート!D76="","",基本情報入力シート!D76)</f>
        <v/>
      </c>
      <c r="D54" s="433" t="str">
        <f>IF(基本情報入力シート!E76="","",基本情報入力シート!E76)</f>
        <v/>
      </c>
      <c r="E54" s="433" t="str">
        <f>IF(基本情報入力シート!F76="","",基本情報入力シート!F76)</f>
        <v/>
      </c>
      <c r="F54" s="433" t="str">
        <f>IF(基本情報入力シート!G76="","",基本情報入力シート!G76)</f>
        <v/>
      </c>
      <c r="G54" s="433" t="str">
        <f>IF(基本情報入力シート!H76="","",基本情報入力シート!H76)</f>
        <v/>
      </c>
      <c r="H54" s="433" t="str">
        <f>IF(基本情報入力シート!I76="","",基本情報入力シート!I76)</f>
        <v/>
      </c>
      <c r="I54" s="433" t="str">
        <f>IF(基本情報入力シート!J76="","",基本情報入力シート!J76)</f>
        <v/>
      </c>
      <c r="J54" s="433" t="str">
        <f>IF(基本情報入力シート!K76="","",基本情報入力シート!K76)</f>
        <v/>
      </c>
      <c r="K54" s="434" t="str">
        <f>IF(基本情報入力シート!L76="","",基本情報入力シート!L76)</f>
        <v/>
      </c>
      <c r="L54" s="435" t="str">
        <f>IF(基本情報入力シート!M76="","",基本情報入力シート!M76)</f>
        <v/>
      </c>
      <c r="M54" s="435" t="str">
        <f>IF(基本情報入力シート!R76="","",基本情報入力シート!R76)</f>
        <v/>
      </c>
      <c r="N54" s="435" t="str">
        <f>IF(基本情報入力シート!W76="","",基本情報入力シート!W76)</f>
        <v/>
      </c>
      <c r="O54" s="430" t="str">
        <f>IF(基本情報入力シート!X76="","",基本情報入力シート!X76)</f>
        <v/>
      </c>
      <c r="P54" s="436" t="str">
        <f>IF(基本情報入力シート!Y76="","",基本情報入力シート!Y76)</f>
        <v/>
      </c>
      <c r="Q54" s="437" t="str">
        <f>IF(基本情報入力シート!AB76="","",基本情報入力シート!AB76)</f>
        <v/>
      </c>
      <c r="R54" s="438"/>
      <c r="S54" s="439"/>
      <c r="T54" s="458" t="str">
        <f>IF(P54="","",VLOOKUP(P54,【参考】数式用!$A$5:$H$34,MATCH(S54,【参考】数式用!$C$4:$E$4,0)+2,0))</f>
        <v/>
      </c>
      <c r="U54" s="80" t="s">
        <v>143</v>
      </c>
      <c r="V54" s="440"/>
      <c r="W54" s="79" t="s">
        <v>144</v>
      </c>
      <c r="X54" s="440"/>
      <c r="Y54" s="236" t="s">
        <v>145</v>
      </c>
      <c r="Z54" s="441"/>
      <c r="AA54" s="79" t="s">
        <v>144</v>
      </c>
      <c r="AB54" s="441"/>
      <c r="AC54" s="79" t="s">
        <v>146</v>
      </c>
      <c r="AD54" s="442" t="s">
        <v>147</v>
      </c>
      <c r="AE54" s="443" t="str">
        <f t="shared" si="0"/>
        <v/>
      </c>
      <c r="AF54" s="446" t="s">
        <v>148</v>
      </c>
      <c r="AG54" s="445" t="str">
        <f t="shared" si="1"/>
        <v/>
      </c>
    </row>
    <row r="55" spans="1:33" ht="36.75" customHeight="1">
      <c r="A55" s="430">
        <f t="shared" si="3"/>
        <v>44</v>
      </c>
      <c r="B55" s="431" t="str">
        <f>IF(基本情報入力シート!C77="","",基本情報入力シート!C77)</f>
        <v/>
      </c>
      <c r="C55" s="432" t="str">
        <f>IF(基本情報入力シート!D77="","",基本情報入力シート!D77)</f>
        <v/>
      </c>
      <c r="D55" s="433" t="str">
        <f>IF(基本情報入力シート!E77="","",基本情報入力シート!E77)</f>
        <v/>
      </c>
      <c r="E55" s="433" t="str">
        <f>IF(基本情報入力シート!F77="","",基本情報入力シート!F77)</f>
        <v/>
      </c>
      <c r="F55" s="433" t="str">
        <f>IF(基本情報入力シート!G77="","",基本情報入力シート!G77)</f>
        <v/>
      </c>
      <c r="G55" s="433" t="str">
        <f>IF(基本情報入力シート!H77="","",基本情報入力シート!H77)</f>
        <v/>
      </c>
      <c r="H55" s="433" t="str">
        <f>IF(基本情報入力シート!I77="","",基本情報入力シート!I77)</f>
        <v/>
      </c>
      <c r="I55" s="433" t="str">
        <f>IF(基本情報入力シート!J77="","",基本情報入力シート!J77)</f>
        <v/>
      </c>
      <c r="J55" s="433" t="str">
        <f>IF(基本情報入力シート!K77="","",基本情報入力シート!K77)</f>
        <v/>
      </c>
      <c r="K55" s="434" t="str">
        <f>IF(基本情報入力シート!L77="","",基本情報入力シート!L77)</f>
        <v/>
      </c>
      <c r="L55" s="435" t="str">
        <f>IF(基本情報入力シート!M77="","",基本情報入力シート!M77)</f>
        <v/>
      </c>
      <c r="M55" s="435" t="str">
        <f>IF(基本情報入力シート!R77="","",基本情報入力シート!R77)</f>
        <v/>
      </c>
      <c r="N55" s="435" t="str">
        <f>IF(基本情報入力シート!W77="","",基本情報入力シート!W77)</f>
        <v/>
      </c>
      <c r="O55" s="430" t="str">
        <f>IF(基本情報入力シート!X77="","",基本情報入力シート!X77)</f>
        <v/>
      </c>
      <c r="P55" s="436" t="str">
        <f>IF(基本情報入力シート!Y77="","",基本情報入力シート!Y77)</f>
        <v/>
      </c>
      <c r="Q55" s="437" t="str">
        <f>IF(基本情報入力シート!AB77="","",基本情報入力シート!AB77)</f>
        <v/>
      </c>
      <c r="R55" s="438"/>
      <c r="S55" s="439"/>
      <c r="T55" s="458" t="str">
        <f>IF(P55="","",VLOOKUP(P55,【参考】数式用!$A$5:$H$34,MATCH(S55,【参考】数式用!$C$4:$E$4,0)+2,0))</f>
        <v/>
      </c>
      <c r="U55" s="80" t="s">
        <v>143</v>
      </c>
      <c r="V55" s="440"/>
      <c r="W55" s="79" t="s">
        <v>144</v>
      </c>
      <c r="X55" s="440"/>
      <c r="Y55" s="236" t="s">
        <v>145</v>
      </c>
      <c r="Z55" s="441"/>
      <c r="AA55" s="79" t="s">
        <v>144</v>
      </c>
      <c r="AB55" s="441"/>
      <c r="AC55" s="79" t="s">
        <v>146</v>
      </c>
      <c r="AD55" s="442" t="s">
        <v>147</v>
      </c>
      <c r="AE55" s="443" t="str">
        <f t="shared" si="0"/>
        <v/>
      </c>
      <c r="AF55" s="446" t="s">
        <v>148</v>
      </c>
      <c r="AG55" s="445" t="str">
        <f t="shared" si="1"/>
        <v/>
      </c>
    </row>
    <row r="56" spans="1:33" ht="36.75" customHeight="1">
      <c r="A56" s="430">
        <f t="shared" si="3"/>
        <v>45</v>
      </c>
      <c r="B56" s="431" t="str">
        <f>IF(基本情報入力シート!C78="","",基本情報入力シート!C78)</f>
        <v/>
      </c>
      <c r="C56" s="432" t="str">
        <f>IF(基本情報入力シート!D78="","",基本情報入力シート!D78)</f>
        <v/>
      </c>
      <c r="D56" s="433" t="str">
        <f>IF(基本情報入力シート!E78="","",基本情報入力シート!E78)</f>
        <v/>
      </c>
      <c r="E56" s="433" t="str">
        <f>IF(基本情報入力シート!F78="","",基本情報入力シート!F78)</f>
        <v/>
      </c>
      <c r="F56" s="433" t="str">
        <f>IF(基本情報入力シート!G78="","",基本情報入力シート!G78)</f>
        <v/>
      </c>
      <c r="G56" s="433" t="str">
        <f>IF(基本情報入力シート!H78="","",基本情報入力シート!H78)</f>
        <v/>
      </c>
      <c r="H56" s="433" t="str">
        <f>IF(基本情報入力シート!I78="","",基本情報入力シート!I78)</f>
        <v/>
      </c>
      <c r="I56" s="433" t="str">
        <f>IF(基本情報入力シート!J78="","",基本情報入力シート!J78)</f>
        <v/>
      </c>
      <c r="J56" s="433" t="str">
        <f>IF(基本情報入力シート!K78="","",基本情報入力シート!K78)</f>
        <v/>
      </c>
      <c r="K56" s="434" t="str">
        <f>IF(基本情報入力シート!L78="","",基本情報入力シート!L78)</f>
        <v/>
      </c>
      <c r="L56" s="435" t="str">
        <f>IF(基本情報入力シート!M78="","",基本情報入力シート!M78)</f>
        <v/>
      </c>
      <c r="M56" s="435" t="str">
        <f>IF(基本情報入力シート!R78="","",基本情報入力シート!R78)</f>
        <v/>
      </c>
      <c r="N56" s="435" t="str">
        <f>IF(基本情報入力シート!W78="","",基本情報入力シート!W78)</f>
        <v/>
      </c>
      <c r="O56" s="430" t="str">
        <f>IF(基本情報入力シート!X78="","",基本情報入力シート!X78)</f>
        <v/>
      </c>
      <c r="P56" s="436" t="str">
        <f>IF(基本情報入力シート!Y78="","",基本情報入力シート!Y78)</f>
        <v/>
      </c>
      <c r="Q56" s="437" t="str">
        <f>IF(基本情報入力シート!AB78="","",基本情報入力シート!AB78)</f>
        <v/>
      </c>
      <c r="R56" s="438"/>
      <c r="S56" s="439"/>
      <c r="T56" s="458" t="str">
        <f>IF(P56="","",VLOOKUP(P56,【参考】数式用!$A$5:$H$34,MATCH(S56,【参考】数式用!$C$4:$E$4,0)+2,0))</f>
        <v/>
      </c>
      <c r="U56" s="80" t="s">
        <v>143</v>
      </c>
      <c r="V56" s="440"/>
      <c r="W56" s="79" t="s">
        <v>144</v>
      </c>
      <c r="X56" s="440"/>
      <c r="Y56" s="236" t="s">
        <v>145</v>
      </c>
      <c r="Z56" s="441"/>
      <c r="AA56" s="79" t="s">
        <v>144</v>
      </c>
      <c r="AB56" s="441"/>
      <c r="AC56" s="79" t="s">
        <v>146</v>
      </c>
      <c r="AD56" s="442" t="s">
        <v>147</v>
      </c>
      <c r="AE56" s="443" t="str">
        <f t="shared" si="0"/>
        <v/>
      </c>
      <c r="AF56" s="446" t="s">
        <v>148</v>
      </c>
      <c r="AG56" s="445" t="str">
        <f t="shared" si="1"/>
        <v/>
      </c>
    </row>
    <row r="57" spans="1:33" ht="36.75" customHeight="1">
      <c r="A57" s="430">
        <f t="shared" si="3"/>
        <v>46</v>
      </c>
      <c r="B57" s="431" t="str">
        <f>IF(基本情報入力シート!C79="","",基本情報入力シート!C79)</f>
        <v/>
      </c>
      <c r="C57" s="432" t="str">
        <f>IF(基本情報入力シート!D79="","",基本情報入力シート!D79)</f>
        <v/>
      </c>
      <c r="D57" s="433" t="str">
        <f>IF(基本情報入力シート!E79="","",基本情報入力シート!E79)</f>
        <v/>
      </c>
      <c r="E57" s="433" t="str">
        <f>IF(基本情報入力シート!F79="","",基本情報入力シート!F79)</f>
        <v/>
      </c>
      <c r="F57" s="433" t="str">
        <f>IF(基本情報入力シート!G79="","",基本情報入力シート!G79)</f>
        <v/>
      </c>
      <c r="G57" s="433" t="str">
        <f>IF(基本情報入力シート!H79="","",基本情報入力シート!H79)</f>
        <v/>
      </c>
      <c r="H57" s="433" t="str">
        <f>IF(基本情報入力シート!I79="","",基本情報入力シート!I79)</f>
        <v/>
      </c>
      <c r="I57" s="433" t="str">
        <f>IF(基本情報入力シート!J79="","",基本情報入力シート!J79)</f>
        <v/>
      </c>
      <c r="J57" s="433" t="str">
        <f>IF(基本情報入力シート!K79="","",基本情報入力シート!K79)</f>
        <v/>
      </c>
      <c r="K57" s="434" t="str">
        <f>IF(基本情報入力シート!L79="","",基本情報入力シート!L79)</f>
        <v/>
      </c>
      <c r="L57" s="435" t="str">
        <f>IF(基本情報入力シート!M79="","",基本情報入力シート!M79)</f>
        <v/>
      </c>
      <c r="M57" s="435" t="str">
        <f>IF(基本情報入力シート!R79="","",基本情報入力シート!R79)</f>
        <v/>
      </c>
      <c r="N57" s="435" t="str">
        <f>IF(基本情報入力シート!W79="","",基本情報入力シート!W79)</f>
        <v/>
      </c>
      <c r="O57" s="430" t="str">
        <f>IF(基本情報入力シート!X79="","",基本情報入力シート!X79)</f>
        <v/>
      </c>
      <c r="P57" s="436" t="str">
        <f>IF(基本情報入力シート!Y79="","",基本情報入力シート!Y79)</f>
        <v/>
      </c>
      <c r="Q57" s="437" t="str">
        <f>IF(基本情報入力シート!AB79="","",基本情報入力シート!AB79)</f>
        <v/>
      </c>
      <c r="R57" s="438"/>
      <c r="S57" s="439"/>
      <c r="T57" s="458" t="str">
        <f>IF(P57="","",VLOOKUP(P57,【参考】数式用!$A$5:$H$34,MATCH(S57,【参考】数式用!$C$4:$E$4,0)+2,0))</f>
        <v/>
      </c>
      <c r="U57" s="80" t="s">
        <v>143</v>
      </c>
      <c r="V57" s="440"/>
      <c r="W57" s="79" t="s">
        <v>144</v>
      </c>
      <c r="X57" s="440"/>
      <c r="Y57" s="236" t="s">
        <v>145</v>
      </c>
      <c r="Z57" s="441"/>
      <c r="AA57" s="79" t="s">
        <v>144</v>
      </c>
      <c r="AB57" s="441"/>
      <c r="AC57" s="79" t="s">
        <v>146</v>
      </c>
      <c r="AD57" s="442" t="s">
        <v>147</v>
      </c>
      <c r="AE57" s="443" t="str">
        <f t="shared" si="0"/>
        <v/>
      </c>
      <c r="AF57" s="446" t="s">
        <v>148</v>
      </c>
      <c r="AG57" s="445" t="str">
        <f t="shared" si="1"/>
        <v/>
      </c>
    </row>
    <row r="58" spans="1:33" ht="36.75" customHeight="1">
      <c r="A58" s="430">
        <f t="shared" si="3"/>
        <v>47</v>
      </c>
      <c r="B58" s="431" t="str">
        <f>IF(基本情報入力シート!C80="","",基本情報入力シート!C80)</f>
        <v/>
      </c>
      <c r="C58" s="432" t="str">
        <f>IF(基本情報入力シート!D80="","",基本情報入力シート!D80)</f>
        <v/>
      </c>
      <c r="D58" s="433" t="str">
        <f>IF(基本情報入力シート!E80="","",基本情報入力シート!E80)</f>
        <v/>
      </c>
      <c r="E58" s="433" t="str">
        <f>IF(基本情報入力シート!F80="","",基本情報入力シート!F80)</f>
        <v/>
      </c>
      <c r="F58" s="433" t="str">
        <f>IF(基本情報入力シート!G80="","",基本情報入力シート!G80)</f>
        <v/>
      </c>
      <c r="G58" s="433" t="str">
        <f>IF(基本情報入力シート!H80="","",基本情報入力シート!H80)</f>
        <v/>
      </c>
      <c r="H58" s="433" t="str">
        <f>IF(基本情報入力シート!I80="","",基本情報入力シート!I80)</f>
        <v/>
      </c>
      <c r="I58" s="433" t="str">
        <f>IF(基本情報入力シート!J80="","",基本情報入力シート!J80)</f>
        <v/>
      </c>
      <c r="J58" s="433" t="str">
        <f>IF(基本情報入力シート!K80="","",基本情報入力シート!K80)</f>
        <v/>
      </c>
      <c r="K58" s="434" t="str">
        <f>IF(基本情報入力シート!L80="","",基本情報入力シート!L80)</f>
        <v/>
      </c>
      <c r="L58" s="435" t="str">
        <f>IF(基本情報入力シート!M80="","",基本情報入力シート!M80)</f>
        <v/>
      </c>
      <c r="M58" s="435" t="str">
        <f>IF(基本情報入力シート!R80="","",基本情報入力シート!R80)</f>
        <v/>
      </c>
      <c r="N58" s="435" t="str">
        <f>IF(基本情報入力シート!W80="","",基本情報入力シート!W80)</f>
        <v/>
      </c>
      <c r="O58" s="430" t="str">
        <f>IF(基本情報入力シート!X80="","",基本情報入力シート!X80)</f>
        <v/>
      </c>
      <c r="P58" s="436" t="str">
        <f>IF(基本情報入力シート!Y80="","",基本情報入力シート!Y80)</f>
        <v/>
      </c>
      <c r="Q58" s="437" t="str">
        <f>IF(基本情報入力シート!AB80="","",基本情報入力シート!AB80)</f>
        <v/>
      </c>
      <c r="R58" s="438"/>
      <c r="S58" s="439"/>
      <c r="T58" s="458" t="str">
        <f>IF(P58="","",VLOOKUP(P58,【参考】数式用!$A$5:$H$34,MATCH(S58,【参考】数式用!$C$4:$E$4,0)+2,0))</f>
        <v/>
      </c>
      <c r="U58" s="80" t="s">
        <v>143</v>
      </c>
      <c r="V58" s="440"/>
      <c r="W58" s="79" t="s">
        <v>144</v>
      </c>
      <c r="X58" s="440"/>
      <c r="Y58" s="236" t="s">
        <v>145</v>
      </c>
      <c r="Z58" s="441"/>
      <c r="AA58" s="79" t="s">
        <v>144</v>
      </c>
      <c r="AB58" s="441"/>
      <c r="AC58" s="79" t="s">
        <v>146</v>
      </c>
      <c r="AD58" s="442" t="s">
        <v>147</v>
      </c>
      <c r="AE58" s="443" t="str">
        <f t="shared" si="0"/>
        <v/>
      </c>
      <c r="AF58" s="446" t="s">
        <v>148</v>
      </c>
      <c r="AG58" s="445" t="str">
        <f t="shared" si="1"/>
        <v/>
      </c>
    </row>
    <row r="59" spans="1:33" ht="36.75" customHeight="1">
      <c r="A59" s="430">
        <f t="shared" si="3"/>
        <v>48</v>
      </c>
      <c r="B59" s="431" t="str">
        <f>IF(基本情報入力シート!C81="","",基本情報入力シート!C81)</f>
        <v/>
      </c>
      <c r="C59" s="432" t="str">
        <f>IF(基本情報入力シート!D81="","",基本情報入力シート!D81)</f>
        <v/>
      </c>
      <c r="D59" s="433" t="str">
        <f>IF(基本情報入力シート!E81="","",基本情報入力シート!E81)</f>
        <v/>
      </c>
      <c r="E59" s="433" t="str">
        <f>IF(基本情報入力シート!F81="","",基本情報入力シート!F81)</f>
        <v/>
      </c>
      <c r="F59" s="433" t="str">
        <f>IF(基本情報入力シート!G81="","",基本情報入力シート!G81)</f>
        <v/>
      </c>
      <c r="G59" s="433" t="str">
        <f>IF(基本情報入力シート!H81="","",基本情報入力シート!H81)</f>
        <v/>
      </c>
      <c r="H59" s="433" t="str">
        <f>IF(基本情報入力シート!I81="","",基本情報入力シート!I81)</f>
        <v/>
      </c>
      <c r="I59" s="433" t="str">
        <f>IF(基本情報入力シート!J81="","",基本情報入力シート!J81)</f>
        <v/>
      </c>
      <c r="J59" s="433" t="str">
        <f>IF(基本情報入力シート!K81="","",基本情報入力シート!K81)</f>
        <v/>
      </c>
      <c r="K59" s="434" t="str">
        <f>IF(基本情報入力シート!L81="","",基本情報入力シート!L81)</f>
        <v/>
      </c>
      <c r="L59" s="435" t="str">
        <f>IF(基本情報入力シート!M81="","",基本情報入力シート!M81)</f>
        <v/>
      </c>
      <c r="M59" s="435" t="str">
        <f>IF(基本情報入力シート!R81="","",基本情報入力シート!R81)</f>
        <v/>
      </c>
      <c r="N59" s="435" t="str">
        <f>IF(基本情報入力シート!W81="","",基本情報入力シート!W81)</f>
        <v/>
      </c>
      <c r="O59" s="430" t="str">
        <f>IF(基本情報入力シート!X81="","",基本情報入力シート!X81)</f>
        <v/>
      </c>
      <c r="P59" s="436" t="str">
        <f>IF(基本情報入力シート!Y81="","",基本情報入力シート!Y81)</f>
        <v/>
      </c>
      <c r="Q59" s="437" t="str">
        <f>IF(基本情報入力シート!AB81="","",基本情報入力シート!AB81)</f>
        <v/>
      </c>
      <c r="R59" s="438"/>
      <c r="S59" s="439"/>
      <c r="T59" s="458" t="str">
        <f>IF(P59="","",VLOOKUP(P59,【参考】数式用!$A$5:$H$34,MATCH(S59,【参考】数式用!$C$4:$E$4,0)+2,0))</f>
        <v/>
      </c>
      <c r="U59" s="80" t="s">
        <v>143</v>
      </c>
      <c r="V59" s="440"/>
      <c r="W59" s="79" t="s">
        <v>144</v>
      </c>
      <c r="X59" s="440"/>
      <c r="Y59" s="236" t="s">
        <v>145</v>
      </c>
      <c r="Z59" s="441"/>
      <c r="AA59" s="79" t="s">
        <v>144</v>
      </c>
      <c r="AB59" s="441"/>
      <c r="AC59" s="79" t="s">
        <v>146</v>
      </c>
      <c r="AD59" s="442" t="s">
        <v>147</v>
      </c>
      <c r="AE59" s="443" t="str">
        <f t="shared" si="0"/>
        <v/>
      </c>
      <c r="AF59" s="446" t="s">
        <v>148</v>
      </c>
      <c r="AG59" s="445" t="str">
        <f t="shared" si="1"/>
        <v/>
      </c>
    </row>
    <row r="60" spans="1:33" ht="36.75" customHeight="1">
      <c r="A60" s="430">
        <f t="shared" si="3"/>
        <v>49</v>
      </c>
      <c r="B60" s="431" t="str">
        <f>IF(基本情報入力シート!C82="","",基本情報入力シート!C82)</f>
        <v/>
      </c>
      <c r="C60" s="432" t="str">
        <f>IF(基本情報入力シート!D82="","",基本情報入力シート!D82)</f>
        <v/>
      </c>
      <c r="D60" s="433" t="str">
        <f>IF(基本情報入力シート!E82="","",基本情報入力シート!E82)</f>
        <v/>
      </c>
      <c r="E60" s="433" t="str">
        <f>IF(基本情報入力シート!F82="","",基本情報入力シート!F82)</f>
        <v/>
      </c>
      <c r="F60" s="433" t="str">
        <f>IF(基本情報入力シート!G82="","",基本情報入力シート!G82)</f>
        <v/>
      </c>
      <c r="G60" s="433" t="str">
        <f>IF(基本情報入力シート!H82="","",基本情報入力シート!H82)</f>
        <v/>
      </c>
      <c r="H60" s="433" t="str">
        <f>IF(基本情報入力シート!I82="","",基本情報入力シート!I82)</f>
        <v/>
      </c>
      <c r="I60" s="433" t="str">
        <f>IF(基本情報入力シート!J82="","",基本情報入力シート!J82)</f>
        <v/>
      </c>
      <c r="J60" s="433" t="str">
        <f>IF(基本情報入力シート!K82="","",基本情報入力シート!K82)</f>
        <v/>
      </c>
      <c r="K60" s="434" t="str">
        <f>IF(基本情報入力シート!L82="","",基本情報入力シート!L82)</f>
        <v/>
      </c>
      <c r="L60" s="435" t="str">
        <f>IF(基本情報入力シート!M82="","",基本情報入力シート!M82)</f>
        <v/>
      </c>
      <c r="M60" s="435" t="str">
        <f>IF(基本情報入力シート!R82="","",基本情報入力シート!R82)</f>
        <v/>
      </c>
      <c r="N60" s="435" t="str">
        <f>IF(基本情報入力シート!W82="","",基本情報入力シート!W82)</f>
        <v/>
      </c>
      <c r="O60" s="430" t="str">
        <f>IF(基本情報入力シート!X82="","",基本情報入力シート!X82)</f>
        <v/>
      </c>
      <c r="P60" s="436" t="str">
        <f>IF(基本情報入力シート!Y82="","",基本情報入力シート!Y82)</f>
        <v/>
      </c>
      <c r="Q60" s="437" t="str">
        <f>IF(基本情報入力シート!AB82="","",基本情報入力シート!AB82)</f>
        <v/>
      </c>
      <c r="R60" s="438"/>
      <c r="S60" s="439"/>
      <c r="T60" s="458" t="str">
        <f>IF(P60="","",VLOOKUP(P60,【参考】数式用!$A$5:$H$34,MATCH(S60,【参考】数式用!$C$4:$E$4,0)+2,0))</f>
        <v/>
      </c>
      <c r="U60" s="80" t="s">
        <v>143</v>
      </c>
      <c r="V60" s="440"/>
      <c r="W60" s="79" t="s">
        <v>144</v>
      </c>
      <c r="X60" s="440"/>
      <c r="Y60" s="236" t="s">
        <v>145</v>
      </c>
      <c r="Z60" s="441"/>
      <c r="AA60" s="79" t="s">
        <v>144</v>
      </c>
      <c r="AB60" s="441"/>
      <c r="AC60" s="79" t="s">
        <v>146</v>
      </c>
      <c r="AD60" s="442" t="s">
        <v>147</v>
      </c>
      <c r="AE60" s="443" t="str">
        <f t="shared" si="0"/>
        <v/>
      </c>
      <c r="AF60" s="446" t="s">
        <v>148</v>
      </c>
      <c r="AG60" s="445" t="str">
        <f t="shared" si="1"/>
        <v/>
      </c>
    </row>
    <row r="61" spans="1:33" ht="36.75" customHeight="1">
      <c r="A61" s="430">
        <f t="shared" si="3"/>
        <v>50</v>
      </c>
      <c r="B61" s="431" t="str">
        <f>IF(基本情報入力シート!C83="","",基本情報入力シート!C83)</f>
        <v/>
      </c>
      <c r="C61" s="432" t="str">
        <f>IF(基本情報入力シート!D83="","",基本情報入力シート!D83)</f>
        <v/>
      </c>
      <c r="D61" s="433" t="str">
        <f>IF(基本情報入力シート!E83="","",基本情報入力シート!E83)</f>
        <v/>
      </c>
      <c r="E61" s="433" t="str">
        <f>IF(基本情報入力シート!F83="","",基本情報入力シート!F83)</f>
        <v/>
      </c>
      <c r="F61" s="433" t="str">
        <f>IF(基本情報入力シート!G83="","",基本情報入力シート!G83)</f>
        <v/>
      </c>
      <c r="G61" s="433" t="str">
        <f>IF(基本情報入力シート!H83="","",基本情報入力シート!H83)</f>
        <v/>
      </c>
      <c r="H61" s="433" t="str">
        <f>IF(基本情報入力シート!I83="","",基本情報入力シート!I83)</f>
        <v/>
      </c>
      <c r="I61" s="433" t="str">
        <f>IF(基本情報入力シート!J83="","",基本情報入力シート!J83)</f>
        <v/>
      </c>
      <c r="J61" s="433" t="str">
        <f>IF(基本情報入力シート!K83="","",基本情報入力シート!K83)</f>
        <v/>
      </c>
      <c r="K61" s="434" t="str">
        <f>IF(基本情報入力シート!L83="","",基本情報入力シート!L83)</f>
        <v/>
      </c>
      <c r="L61" s="435" t="str">
        <f>IF(基本情報入力シート!M83="","",基本情報入力シート!M83)</f>
        <v/>
      </c>
      <c r="M61" s="435" t="str">
        <f>IF(基本情報入力シート!R83="","",基本情報入力シート!R83)</f>
        <v/>
      </c>
      <c r="N61" s="435" t="str">
        <f>IF(基本情報入力シート!W83="","",基本情報入力シート!W83)</f>
        <v/>
      </c>
      <c r="O61" s="430" t="str">
        <f>IF(基本情報入力シート!X83="","",基本情報入力シート!X83)</f>
        <v/>
      </c>
      <c r="P61" s="436" t="str">
        <f>IF(基本情報入力シート!Y83="","",基本情報入力シート!Y83)</f>
        <v/>
      </c>
      <c r="Q61" s="437" t="str">
        <f>IF(基本情報入力シート!AB83="","",基本情報入力シート!AB83)</f>
        <v/>
      </c>
      <c r="R61" s="438"/>
      <c r="S61" s="439"/>
      <c r="T61" s="458" t="str">
        <f>IF(P61="","",VLOOKUP(P61,【参考】数式用!$A$5:$H$34,MATCH(S61,【参考】数式用!$C$4:$E$4,0)+2,0))</f>
        <v/>
      </c>
      <c r="U61" s="80" t="s">
        <v>143</v>
      </c>
      <c r="V61" s="440"/>
      <c r="W61" s="79" t="s">
        <v>144</v>
      </c>
      <c r="X61" s="440"/>
      <c r="Y61" s="236" t="s">
        <v>145</v>
      </c>
      <c r="Z61" s="441"/>
      <c r="AA61" s="79" t="s">
        <v>144</v>
      </c>
      <c r="AB61" s="441"/>
      <c r="AC61" s="79" t="s">
        <v>146</v>
      </c>
      <c r="AD61" s="442" t="s">
        <v>147</v>
      </c>
      <c r="AE61" s="443" t="str">
        <f t="shared" si="0"/>
        <v/>
      </c>
      <c r="AF61" s="446" t="s">
        <v>148</v>
      </c>
      <c r="AG61" s="445" t="str">
        <f t="shared" si="1"/>
        <v/>
      </c>
    </row>
    <row r="62" spans="1:33" ht="36.75" customHeight="1">
      <c r="A62" s="430">
        <f t="shared" si="3"/>
        <v>51</v>
      </c>
      <c r="B62" s="431" t="str">
        <f>IF(基本情報入力シート!C84="","",基本情報入力シート!C84)</f>
        <v/>
      </c>
      <c r="C62" s="432" t="str">
        <f>IF(基本情報入力シート!D84="","",基本情報入力シート!D84)</f>
        <v/>
      </c>
      <c r="D62" s="433" t="str">
        <f>IF(基本情報入力シート!E84="","",基本情報入力シート!E84)</f>
        <v/>
      </c>
      <c r="E62" s="433" t="str">
        <f>IF(基本情報入力シート!F84="","",基本情報入力シート!F84)</f>
        <v/>
      </c>
      <c r="F62" s="433" t="str">
        <f>IF(基本情報入力シート!G84="","",基本情報入力シート!G84)</f>
        <v/>
      </c>
      <c r="G62" s="433" t="str">
        <f>IF(基本情報入力シート!H84="","",基本情報入力シート!H84)</f>
        <v/>
      </c>
      <c r="H62" s="433" t="str">
        <f>IF(基本情報入力シート!I84="","",基本情報入力シート!I84)</f>
        <v/>
      </c>
      <c r="I62" s="433" t="str">
        <f>IF(基本情報入力シート!J84="","",基本情報入力シート!J84)</f>
        <v/>
      </c>
      <c r="J62" s="433" t="str">
        <f>IF(基本情報入力シート!K84="","",基本情報入力シート!K84)</f>
        <v/>
      </c>
      <c r="K62" s="434" t="str">
        <f>IF(基本情報入力シート!L84="","",基本情報入力シート!L84)</f>
        <v/>
      </c>
      <c r="L62" s="435" t="str">
        <f>IF(基本情報入力シート!M84="","",基本情報入力シート!M84)</f>
        <v/>
      </c>
      <c r="M62" s="435" t="str">
        <f>IF(基本情報入力シート!R84="","",基本情報入力シート!R84)</f>
        <v/>
      </c>
      <c r="N62" s="435" t="str">
        <f>IF(基本情報入力シート!W84="","",基本情報入力シート!W84)</f>
        <v/>
      </c>
      <c r="O62" s="430" t="str">
        <f>IF(基本情報入力シート!X84="","",基本情報入力シート!X84)</f>
        <v/>
      </c>
      <c r="P62" s="436" t="str">
        <f>IF(基本情報入力シート!Y84="","",基本情報入力シート!Y84)</f>
        <v/>
      </c>
      <c r="Q62" s="437" t="str">
        <f>IF(基本情報入力シート!AB84="","",基本情報入力シート!AB84)</f>
        <v/>
      </c>
      <c r="R62" s="438"/>
      <c r="S62" s="439"/>
      <c r="T62" s="458" t="str">
        <f>IF(P62="","",VLOOKUP(P62,【参考】数式用!$A$5:$H$34,MATCH(S62,【参考】数式用!$C$4:$E$4,0)+2,0))</f>
        <v/>
      </c>
      <c r="U62" s="80" t="s">
        <v>143</v>
      </c>
      <c r="V62" s="440"/>
      <c r="W62" s="79" t="s">
        <v>144</v>
      </c>
      <c r="X62" s="440"/>
      <c r="Y62" s="236" t="s">
        <v>145</v>
      </c>
      <c r="Z62" s="441"/>
      <c r="AA62" s="79" t="s">
        <v>144</v>
      </c>
      <c r="AB62" s="441"/>
      <c r="AC62" s="79" t="s">
        <v>146</v>
      </c>
      <c r="AD62" s="442" t="s">
        <v>147</v>
      </c>
      <c r="AE62" s="443" t="str">
        <f t="shared" si="0"/>
        <v/>
      </c>
      <c r="AF62" s="446" t="s">
        <v>148</v>
      </c>
      <c r="AG62" s="445" t="str">
        <f t="shared" si="1"/>
        <v/>
      </c>
    </row>
    <row r="63" spans="1:33" ht="36.75" customHeight="1">
      <c r="A63" s="430">
        <f t="shared" si="3"/>
        <v>52</v>
      </c>
      <c r="B63" s="431" t="str">
        <f>IF(基本情報入力シート!C85="","",基本情報入力シート!C85)</f>
        <v/>
      </c>
      <c r="C63" s="432" t="str">
        <f>IF(基本情報入力シート!D85="","",基本情報入力シート!D85)</f>
        <v/>
      </c>
      <c r="D63" s="433" t="str">
        <f>IF(基本情報入力シート!E85="","",基本情報入力シート!E85)</f>
        <v/>
      </c>
      <c r="E63" s="433" t="str">
        <f>IF(基本情報入力シート!F85="","",基本情報入力シート!F85)</f>
        <v/>
      </c>
      <c r="F63" s="433" t="str">
        <f>IF(基本情報入力シート!G85="","",基本情報入力シート!G85)</f>
        <v/>
      </c>
      <c r="G63" s="433" t="str">
        <f>IF(基本情報入力シート!H85="","",基本情報入力シート!H85)</f>
        <v/>
      </c>
      <c r="H63" s="433" t="str">
        <f>IF(基本情報入力シート!I85="","",基本情報入力シート!I85)</f>
        <v/>
      </c>
      <c r="I63" s="433" t="str">
        <f>IF(基本情報入力シート!J85="","",基本情報入力シート!J85)</f>
        <v/>
      </c>
      <c r="J63" s="433" t="str">
        <f>IF(基本情報入力シート!K85="","",基本情報入力シート!K85)</f>
        <v/>
      </c>
      <c r="K63" s="434" t="str">
        <f>IF(基本情報入力シート!L85="","",基本情報入力シート!L85)</f>
        <v/>
      </c>
      <c r="L63" s="435" t="str">
        <f>IF(基本情報入力シート!M85="","",基本情報入力シート!M85)</f>
        <v/>
      </c>
      <c r="M63" s="435" t="str">
        <f>IF(基本情報入力シート!R85="","",基本情報入力シート!R85)</f>
        <v/>
      </c>
      <c r="N63" s="435" t="str">
        <f>IF(基本情報入力シート!W85="","",基本情報入力シート!W85)</f>
        <v/>
      </c>
      <c r="O63" s="430" t="str">
        <f>IF(基本情報入力シート!X85="","",基本情報入力シート!X85)</f>
        <v/>
      </c>
      <c r="P63" s="436" t="str">
        <f>IF(基本情報入力シート!Y85="","",基本情報入力シート!Y85)</f>
        <v/>
      </c>
      <c r="Q63" s="437" t="str">
        <f>IF(基本情報入力シート!AB85="","",基本情報入力シート!AB85)</f>
        <v/>
      </c>
      <c r="R63" s="438"/>
      <c r="S63" s="439"/>
      <c r="T63" s="458" t="str">
        <f>IF(P63="","",VLOOKUP(P63,【参考】数式用!$A$5:$H$34,MATCH(S63,【参考】数式用!$C$4:$E$4,0)+2,0))</f>
        <v/>
      </c>
      <c r="U63" s="80" t="s">
        <v>143</v>
      </c>
      <c r="V63" s="440"/>
      <c r="W63" s="79" t="s">
        <v>144</v>
      </c>
      <c r="X63" s="440"/>
      <c r="Y63" s="236" t="s">
        <v>145</v>
      </c>
      <c r="Z63" s="441"/>
      <c r="AA63" s="79" t="s">
        <v>144</v>
      </c>
      <c r="AB63" s="441"/>
      <c r="AC63" s="79" t="s">
        <v>146</v>
      </c>
      <c r="AD63" s="442" t="s">
        <v>147</v>
      </c>
      <c r="AE63" s="443" t="str">
        <f t="shared" si="0"/>
        <v/>
      </c>
      <c r="AF63" s="446" t="s">
        <v>148</v>
      </c>
      <c r="AG63" s="445" t="str">
        <f t="shared" si="1"/>
        <v/>
      </c>
    </row>
    <row r="64" spans="1:33" ht="36.75" customHeight="1">
      <c r="A64" s="430">
        <f t="shared" si="3"/>
        <v>53</v>
      </c>
      <c r="B64" s="431" t="str">
        <f>IF(基本情報入力シート!C86="","",基本情報入力シート!C86)</f>
        <v/>
      </c>
      <c r="C64" s="432" t="str">
        <f>IF(基本情報入力シート!D86="","",基本情報入力シート!D86)</f>
        <v/>
      </c>
      <c r="D64" s="433" t="str">
        <f>IF(基本情報入力シート!E86="","",基本情報入力シート!E86)</f>
        <v/>
      </c>
      <c r="E64" s="433" t="str">
        <f>IF(基本情報入力シート!F86="","",基本情報入力シート!F86)</f>
        <v/>
      </c>
      <c r="F64" s="433" t="str">
        <f>IF(基本情報入力シート!G86="","",基本情報入力シート!G86)</f>
        <v/>
      </c>
      <c r="G64" s="433" t="str">
        <f>IF(基本情報入力シート!H86="","",基本情報入力シート!H86)</f>
        <v/>
      </c>
      <c r="H64" s="433" t="str">
        <f>IF(基本情報入力シート!I86="","",基本情報入力シート!I86)</f>
        <v/>
      </c>
      <c r="I64" s="433" t="str">
        <f>IF(基本情報入力シート!J86="","",基本情報入力シート!J86)</f>
        <v/>
      </c>
      <c r="J64" s="433" t="str">
        <f>IF(基本情報入力シート!K86="","",基本情報入力シート!K86)</f>
        <v/>
      </c>
      <c r="K64" s="434" t="str">
        <f>IF(基本情報入力シート!L86="","",基本情報入力シート!L86)</f>
        <v/>
      </c>
      <c r="L64" s="435" t="str">
        <f>IF(基本情報入力シート!M86="","",基本情報入力シート!M86)</f>
        <v/>
      </c>
      <c r="M64" s="435" t="str">
        <f>IF(基本情報入力シート!R86="","",基本情報入力シート!R86)</f>
        <v/>
      </c>
      <c r="N64" s="435" t="str">
        <f>IF(基本情報入力シート!W86="","",基本情報入力シート!W86)</f>
        <v/>
      </c>
      <c r="O64" s="430" t="str">
        <f>IF(基本情報入力シート!X86="","",基本情報入力シート!X86)</f>
        <v/>
      </c>
      <c r="P64" s="436" t="str">
        <f>IF(基本情報入力シート!Y86="","",基本情報入力シート!Y86)</f>
        <v/>
      </c>
      <c r="Q64" s="437" t="str">
        <f>IF(基本情報入力シート!AB86="","",基本情報入力シート!AB86)</f>
        <v/>
      </c>
      <c r="R64" s="438"/>
      <c r="S64" s="439"/>
      <c r="T64" s="458" t="str">
        <f>IF(P64="","",VLOOKUP(P64,【参考】数式用!$A$5:$H$34,MATCH(S64,【参考】数式用!$C$4:$E$4,0)+2,0))</f>
        <v/>
      </c>
      <c r="U64" s="80" t="s">
        <v>143</v>
      </c>
      <c r="V64" s="440"/>
      <c r="W64" s="79" t="s">
        <v>144</v>
      </c>
      <c r="X64" s="440"/>
      <c r="Y64" s="236" t="s">
        <v>145</v>
      </c>
      <c r="Z64" s="441"/>
      <c r="AA64" s="79" t="s">
        <v>144</v>
      </c>
      <c r="AB64" s="441"/>
      <c r="AC64" s="79" t="s">
        <v>146</v>
      </c>
      <c r="AD64" s="442" t="s">
        <v>147</v>
      </c>
      <c r="AE64" s="443" t="str">
        <f t="shared" si="0"/>
        <v/>
      </c>
      <c r="AF64" s="446" t="s">
        <v>148</v>
      </c>
      <c r="AG64" s="445" t="str">
        <f t="shared" si="1"/>
        <v/>
      </c>
    </row>
    <row r="65" spans="1:33" ht="36.75" customHeight="1">
      <c r="A65" s="430">
        <f t="shared" si="3"/>
        <v>54</v>
      </c>
      <c r="B65" s="431" t="str">
        <f>IF(基本情報入力シート!C87="","",基本情報入力シート!C87)</f>
        <v/>
      </c>
      <c r="C65" s="432" t="str">
        <f>IF(基本情報入力シート!D87="","",基本情報入力シート!D87)</f>
        <v/>
      </c>
      <c r="D65" s="433" t="str">
        <f>IF(基本情報入力シート!E87="","",基本情報入力シート!E87)</f>
        <v/>
      </c>
      <c r="E65" s="433" t="str">
        <f>IF(基本情報入力シート!F87="","",基本情報入力シート!F87)</f>
        <v/>
      </c>
      <c r="F65" s="433" t="str">
        <f>IF(基本情報入力シート!G87="","",基本情報入力シート!G87)</f>
        <v/>
      </c>
      <c r="G65" s="433" t="str">
        <f>IF(基本情報入力シート!H87="","",基本情報入力シート!H87)</f>
        <v/>
      </c>
      <c r="H65" s="433" t="str">
        <f>IF(基本情報入力シート!I87="","",基本情報入力シート!I87)</f>
        <v/>
      </c>
      <c r="I65" s="433" t="str">
        <f>IF(基本情報入力シート!J87="","",基本情報入力シート!J87)</f>
        <v/>
      </c>
      <c r="J65" s="433" t="str">
        <f>IF(基本情報入力シート!K87="","",基本情報入力シート!K87)</f>
        <v/>
      </c>
      <c r="K65" s="434" t="str">
        <f>IF(基本情報入力シート!L87="","",基本情報入力シート!L87)</f>
        <v/>
      </c>
      <c r="L65" s="435" t="str">
        <f>IF(基本情報入力シート!M87="","",基本情報入力シート!M87)</f>
        <v/>
      </c>
      <c r="M65" s="435" t="str">
        <f>IF(基本情報入力シート!R87="","",基本情報入力シート!R87)</f>
        <v/>
      </c>
      <c r="N65" s="435" t="str">
        <f>IF(基本情報入力シート!W87="","",基本情報入力シート!W87)</f>
        <v/>
      </c>
      <c r="O65" s="430" t="str">
        <f>IF(基本情報入力シート!X87="","",基本情報入力シート!X87)</f>
        <v/>
      </c>
      <c r="P65" s="436" t="str">
        <f>IF(基本情報入力シート!Y87="","",基本情報入力シート!Y87)</f>
        <v/>
      </c>
      <c r="Q65" s="437" t="str">
        <f>IF(基本情報入力シート!AB87="","",基本情報入力シート!AB87)</f>
        <v/>
      </c>
      <c r="R65" s="438"/>
      <c r="S65" s="439"/>
      <c r="T65" s="458" t="str">
        <f>IF(P65="","",VLOOKUP(P65,【参考】数式用!$A$5:$H$34,MATCH(S65,【参考】数式用!$C$4:$E$4,0)+2,0))</f>
        <v/>
      </c>
      <c r="U65" s="80" t="s">
        <v>143</v>
      </c>
      <c r="V65" s="440"/>
      <c r="W65" s="79" t="s">
        <v>144</v>
      </c>
      <c r="X65" s="440"/>
      <c r="Y65" s="236" t="s">
        <v>145</v>
      </c>
      <c r="Z65" s="441"/>
      <c r="AA65" s="79" t="s">
        <v>144</v>
      </c>
      <c r="AB65" s="441"/>
      <c r="AC65" s="79" t="s">
        <v>146</v>
      </c>
      <c r="AD65" s="442" t="s">
        <v>147</v>
      </c>
      <c r="AE65" s="443" t="str">
        <f t="shared" si="0"/>
        <v/>
      </c>
      <c r="AF65" s="446" t="s">
        <v>148</v>
      </c>
      <c r="AG65" s="445" t="str">
        <f t="shared" si="1"/>
        <v/>
      </c>
    </row>
    <row r="66" spans="1:33" ht="36.75" customHeight="1">
      <c r="A66" s="430">
        <f t="shared" si="3"/>
        <v>55</v>
      </c>
      <c r="B66" s="431" t="str">
        <f>IF(基本情報入力シート!C88="","",基本情報入力シート!C88)</f>
        <v/>
      </c>
      <c r="C66" s="432" t="str">
        <f>IF(基本情報入力シート!D88="","",基本情報入力シート!D88)</f>
        <v/>
      </c>
      <c r="D66" s="433" t="str">
        <f>IF(基本情報入力シート!E88="","",基本情報入力シート!E88)</f>
        <v/>
      </c>
      <c r="E66" s="433" t="str">
        <f>IF(基本情報入力シート!F88="","",基本情報入力シート!F88)</f>
        <v/>
      </c>
      <c r="F66" s="433" t="str">
        <f>IF(基本情報入力シート!G88="","",基本情報入力シート!G88)</f>
        <v/>
      </c>
      <c r="G66" s="433" t="str">
        <f>IF(基本情報入力シート!H88="","",基本情報入力シート!H88)</f>
        <v/>
      </c>
      <c r="H66" s="433" t="str">
        <f>IF(基本情報入力シート!I88="","",基本情報入力シート!I88)</f>
        <v/>
      </c>
      <c r="I66" s="433" t="str">
        <f>IF(基本情報入力シート!J88="","",基本情報入力シート!J88)</f>
        <v/>
      </c>
      <c r="J66" s="433" t="str">
        <f>IF(基本情報入力シート!K88="","",基本情報入力シート!K88)</f>
        <v/>
      </c>
      <c r="K66" s="434" t="str">
        <f>IF(基本情報入力シート!L88="","",基本情報入力シート!L88)</f>
        <v/>
      </c>
      <c r="L66" s="435" t="str">
        <f>IF(基本情報入力シート!M88="","",基本情報入力シート!M88)</f>
        <v/>
      </c>
      <c r="M66" s="435" t="str">
        <f>IF(基本情報入力シート!R88="","",基本情報入力シート!R88)</f>
        <v/>
      </c>
      <c r="N66" s="435" t="str">
        <f>IF(基本情報入力シート!W88="","",基本情報入力シート!W88)</f>
        <v/>
      </c>
      <c r="O66" s="430" t="str">
        <f>IF(基本情報入力シート!X88="","",基本情報入力シート!X88)</f>
        <v/>
      </c>
      <c r="P66" s="436" t="str">
        <f>IF(基本情報入力シート!Y88="","",基本情報入力シート!Y88)</f>
        <v/>
      </c>
      <c r="Q66" s="437" t="str">
        <f>IF(基本情報入力シート!AB88="","",基本情報入力シート!AB88)</f>
        <v/>
      </c>
      <c r="R66" s="438"/>
      <c r="S66" s="439"/>
      <c r="T66" s="458" t="str">
        <f>IF(P66="","",VLOOKUP(P66,【参考】数式用!$A$5:$H$34,MATCH(S66,【参考】数式用!$C$4:$E$4,0)+2,0))</f>
        <v/>
      </c>
      <c r="U66" s="80" t="s">
        <v>143</v>
      </c>
      <c r="V66" s="440"/>
      <c r="W66" s="79" t="s">
        <v>144</v>
      </c>
      <c r="X66" s="440"/>
      <c r="Y66" s="236" t="s">
        <v>145</v>
      </c>
      <c r="Z66" s="441"/>
      <c r="AA66" s="79" t="s">
        <v>144</v>
      </c>
      <c r="AB66" s="441"/>
      <c r="AC66" s="79" t="s">
        <v>146</v>
      </c>
      <c r="AD66" s="442" t="s">
        <v>147</v>
      </c>
      <c r="AE66" s="443" t="str">
        <f t="shared" si="0"/>
        <v/>
      </c>
      <c r="AF66" s="446" t="s">
        <v>148</v>
      </c>
      <c r="AG66" s="445" t="str">
        <f t="shared" si="1"/>
        <v/>
      </c>
    </row>
    <row r="67" spans="1:33" ht="36.75" customHeight="1">
      <c r="A67" s="430">
        <f t="shared" si="3"/>
        <v>56</v>
      </c>
      <c r="B67" s="431" t="str">
        <f>IF(基本情報入力シート!C89="","",基本情報入力シート!C89)</f>
        <v/>
      </c>
      <c r="C67" s="432" t="str">
        <f>IF(基本情報入力シート!D89="","",基本情報入力シート!D89)</f>
        <v/>
      </c>
      <c r="D67" s="433" t="str">
        <f>IF(基本情報入力シート!E89="","",基本情報入力シート!E89)</f>
        <v/>
      </c>
      <c r="E67" s="433" t="str">
        <f>IF(基本情報入力シート!F89="","",基本情報入力シート!F89)</f>
        <v/>
      </c>
      <c r="F67" s="433" t="str">
        <f>IF(基本情報入力シート!G89="","",基本情報入力シート!G89)</f>
        <v/>
      </c>
      <c r="G67" s="433" t="str">
        <f>IF(基本情報入力シート!H89="","",基本情報入力シート!H89)</f>
        <v/>
      </c>
      <c r="H67" s="433" t="str">
        <f>IF(基本情報入力シート!I89="","",基本情報入力シート!I89)</f>
        <v/>
      </c>
      <c r="I67" s="433" t="str">
        <f>IF(基本情報入力シート!J89="","",基本情報入力シート!J89)</f>
        <v/>
      </c>
      <c r="J67" s="433" t="str">
        <f>IF(基本情報入力シート!K89="","",基本情報入力シート!K89)</f>
        <v/>
      </c>
      <c r="K67" s="434" t="str">
        <f>IF(基本情報入力シート!L89="","",基本情報入力シート!L89)</f>
        <v/>
      </c>
      <c r="L67" s="435" t="str">
        <f>IF(基本情報入力シート!M89="","",基本情報入力シート!M89)</f>
        <v/>
      </c>
      <c r="M67" s="435" t="str">
        <f>IF(基本情報入力シート!R89="","",基本情報入力シート!R89)</f>
        <v/>
      </c>
      <c r="N67" s="435" t="str">
        <f>IF(基本情報入力シート!W89="","",基本情報入力シート!W89)</f>
        <v/>
      </c>
      <c r="O67" s="430" t="str">
        <f>IF(基本情報入力シート!X89="","",基本情報入力シート!X89)</f>
        <v/>
      </c>
      <c r="P67" s="436" t="str">
        <f>IF(基本情報入力シート!Y89="","",基本情報入力シート!Y89)</f>
        <v/>
      </c>
      <c r="Q67" s="437" t="str">
        <f>IF(基本情報入力シート!AB89="","",基本情報入力シート!AB89)</f>
        <v/>
      </c>
      <c r="R67" s="438"/>
      <c r="S67" s="439"/>
      <c r="T67" s="458" t="str">
        <f>IF(P67="","",VLOOKUP(P67,【参考】数式用!$A$5:$H$34,MATCH(S67,【参考】数式用!$C$4:$E$4,0)+2,0))</f>
        <v/>
      </c>
      <c r="U67" s="80" t="s">
        <v>143</v>
      </c>
      <c r="V67" s="440"/>
      <c r="W67" s="79" t="s">
        <v>144</v>
      </c>
      <c r="X67" s="440"/>
      <c r="Y67" s="236" t="s">
        <v>145</v>
      </c>
      <c r="Z67" s="441"/>
      <c r="AA67" s="79" t="s">
        <v>144</v>
      </c>
      <c r="AB67" s="441"/>
      <c r="AC67" s="79" t="s">
        <v>146</v>
      </c>
      <c r="AD67" s="442" t="s">
        <v>147</v>
      </c>
      <c r="AE67" s="443" t="str">
        <f t="shared" si="0"/>
        <v/>
      </c>
      <c r="AF67" s="446" t="s">
        <v>148</v>
      </c>
      <c r="AG67" s="445" t="str">
        <f t="shared" si="1"/>
        <v/>
      </c>
    </row>
    <row r="68" spans="1:33" ht="36.75" customHeight="1">
      <c r="A68" s="430">
        <f t="shared" si="3"/>
        <v>57</v>
      </c>
      <c r="B68" s="431" t="str">
        <f>IF(基本情報入力シート!C90="","",基本情報入力シート!C90)</f>
        <v/>
      </c>
      <c r="C68" s="432" t="str">
        <f>IF(基本情報入力シート!D90="","",基本情報入力シート!D90)</f>
        <v/>
      </c>
      <c r="D68" s="433" t="str">
        <f>IF(基本情報入力シート!E90="","",基本情報入力シート!E90)</f>
        <v/>
      </c>
      <c r="E68" s="433" t="str">
        <f>IF(基本情報入力シート!F90="","",基本情報入力シート!F90)</f>
        <v/>
      </c>
      <c r="F68" s="433" t="str">
        <f>IF(基本情報入力シート!G90="","",基本情報入力シート!G90)</f>
        <v/>
      </c>
      <c r="G68" s="433" t="str">
        <f>IF(基本情報入力シート!H90="","",基本情報入力シート!H90)</f>
        <v/>
      </c>
      <c r="H68" s="433" t="str">
        <f>IF(基本情報入力シート!I90="","",基本情報入力シート!I90)</f>
        <v/>
      </c>
      <c r="I68" s="433" t="str">
        <f>IF(基本情報入力シート!J90="","",基本情報入力シート!J90)</f>
        <v/>
      </c>
      <c r="J68" s="433" t="str">
        <f>IF(基本情報入力シート!K90="","",基本情報入力シート!K90)</f>
        <v/>
      </c>
      <c r="K68" s="434" t="str">
        <f>IF(基本情報入力シート!L90="","",基本情報入力シート!L90)</f>
        <v/>
      </c>
      <c r="L68" s="435" t="str">
        <f>IF(基本情報入力シート!M90="","",基本情報入力シート!M90)</f>
        <v/>
      </c>
      <c r="M68" s="435" t="str">
        <f>IF(基本情報入力シート!R90="","",基本情報入力シート!R90)</f>
        <v/>
      </c>
      <c r="N68" s="435" t="str">
        <f>IF(基本情報入力シート!W90="","",基本情報入力シート!W90)</f>
        <v/>
      </c>
      <c r="O68" s="430" t="str">
        <f>IF(基本情報入力シート!X90="","",基本情報入力シート!X90)</f>
        <v/>
      </c>
      <c r="P68" s="436" t="str">
        <f>IF(基本情報入力シート!Y90="","",基本情報入力シート!Y90)</f>
        <v/>
      </c>
      <c r="Q68" s="437" t="str">
        <f>IF(基本情報入力シート!AB90="","",基本情報入力シート!AB90)</f>
        <v/>
      </c>
      <c r="R68" s="438"/>
      <c r="S68" s="439"/>
      <c r="T68" s="458" t="str">
        <f>IF(P68="","",VLOOKUP(P68,【参考】数式用!$A$5:$H$34,MATCH(S68,【参考】数式用!$C$4:$E$4,0)+2,0))</f>
        <v/>
      </c>
      <c r="U68" s="80" t="s">
        <v>143</v>
      </c>
      <c r="V68" s="440"/>
      <c r="W68" s="79" t="s">
        <v>144</v>
      </c>
      <c r="X68" s="440"/>
      <c r="Y68" s="236" t="s">
        <v>145</v>
      </c>
      <c r="Z68" s="441"/>
      <c r="AA68" s="79" t="s">
        <v>144</v>
      </c>
      <c r="AB68" s="441"/>
      <c r="AC68" s="79" t="s">
        <v>146</v>
      </c>
      <c r="AD68" s="442" t="s">
        <v>147</v>
      </c>
      <c r="AE68" s="443" t="str">
        <f t="shared" si="0"/>
        <v/>
      </c>
      <c r="AF68" s="446" t="s">
        <v>148</v>
      </c>
      <c r="AG68" s="445" t="str">
        <f t="shared" si="1"/>
        <v/>
      </c>
    </row>
    <row r="69" spans="1:33" ht="36.75" customHeight="1">
      <c r="A69" s="430">
        <f t="shared" si="3"/>
        <v>58</v>
      </c>
      <c r="B69" s="431" t="str">
        <f>IF(基本情報入力シート!C91="","",基本情報入力シート!C91)</f>
        <v/>
      </c>
      <c r="C69" s="432" t="str">
        <f>IF(基本情報入力シート!D91="","",基本情報入力シート!D91)</f>
        <v/>
      </c>
      <c r="D69" s="433" t="str">
        <f>IF(基本情報入力シート!E91="","",基本情報入力シート!E91)</f>
        <v/>
      </c>
      <c r="E69" s="433" t="str">
        <f>IF(基本情報入力シート!F91="","",基本情報入力シート!F91)</f>
        <v/>
      </c>
      <c r="F69" s="433" t="str">
        <f>IF(基本情報入力シート!G91="","",基本情報入力シート!G91)</f>
        <v/>
      </c>
      <c r="G69" s="433" t="str">
        <f>IF(基本情報入力シート!H91="","",基本情報入力シート!H91)</f>
        <v/>
      </c>
      <c r="H69" s="433" t="str">
        <f>IF(基本情報入力シート!I91="","",基本情報入力シート!I91)</f>
        <v/>
      </c>
      <c r="I69" s="433" t="str">
        <f>IF(基本情報入力シート!J91="","",基本情報入力シート!J91)</f>
        <v/>
      </c>
      <c r="J69" s="433" t="str">
        <f>IF(基本情報入力シート!K91="","",基本情報入力シート!K91)</f>
        <v/>
      </c>
      <c r="K69" s="434" t="str">
        <f>IF(基本情報入力シート!L91="","",基本情報入力シート!L91)</f>
        <v/>
      </c>
      <c r="L69" s="435" t="str">
        <f>IF(基本情報入力シート!M91="","",基本情報入力シート!M91)</f>
        <v/>
      </c>
      <c r="M69" s="435" t="str">
        <f>IF(基本情報入力シート!R91="","",基本情報入力シート!R91)</f>
        <v/>
      </c>
      <c r="N69" s="435" t="str">
        <f>IF(基本情報入力シート!W91="","",基本情報入力シート!W91)</f>
        <v/>
      </c>
      <c r="O69" s="430" t="str">
        <f>IF(基本情報入力シート!X91="","",基本情報入力シート!X91)</f>
        <v/>
      </c>
      <c r="P69" s="436" t="str">
        <f>IF(基本情報入力シート!Y91="","",基本情報入力シート!Y91)</f>
        <v/>
      </c>
      <c r="Q69" s="437" t="str">
        <f>IF(基本情報入力シート!AB91="","",基本情報入力シート!AB91)</f>
        <v/>
      </c>
      <c r="R69" s="438"/>
      <c r="S69" s="439"/>
      <c r="T69" s="458" t="str">
        <f>IF(P69="","",VLOOKUP(P69,【参考】数式用!$A$5:$H$34,MATCH(S69,【参考】数式用!$C$4:$E$4,0)+2,0))</f>
        <v/>
      </c>
      <c r="U69" s="80" t="s">
        <v>143</v>
      </c>
      <c r="V69" s="440"/>
      <c r="W69" s="79" t="s">
        <v>144</v>
      </c>
      <c r="X69" s="440"/>
      <c r="Y69" s="236" t="s">
        <v>145</v>
      </c>
      <c r="Z69" s="441"/>
      <c r="AA69" s="79" t="s">
        <v>144</v>
      </c>
      <c r="AB69" s="441"/>
      <c r="AC69" s="79" t="s">
        <v>146</v>
      </c>
      <c r="AD69" s="442" t="s">
        <v>147</v>
      </c>
      <c r="AE69" s="443" t="str">
        <f t="shared" si="0"/>
        <v/>
      </c>
      <c r="AF69" s="446" t="s">
        <v>148</v>
      </c>
      <c r="AG69" s="445" t="str">
        <f t="shared" si="1"/>
        <v/>
      </c>
    </row>
    <row r="70" spans="1:33" ht="36.75" customHeight="1">
      <c r="A70" s="430">
        <f t="shared" si="3"/>
        <v>59</v>
      </c>
      <c r="B70" s="431" t="str">
        <f>IF(基本情報入力シート!C92="","",基本情報入力シート!C92)</f>
        <v/>
      </c>
      <c r="C70" s="432" t="str">
        <f>IF(基本情報入力シート!D92="","",基本情報入力シート!D92)</f>
        <v/>
      </c>
      <c r="D70" s="433" t="str">
        <f>IF(基本情報入力シート!E92="","",基本情報入力シート!E92)</f>
        <v/>
      </c>
      <c r="E70" s="433" t="str">
        <f>IF(基本情報入力シート!F92="","",基本情報入力シート!F92)</f>
        <v/>
      </c>
      <c r="F70" s="433" t="str">
        <f>IF(基本情報入力シート!G92="","",基本情報入力シート!G92)</f>
        <v/>
      </c>
      <c r="G70" s="433" t="str">
        <f>IF(基本情報入力シート!H92="","",基本情報入力シート!H92)</f>
        <v/>
      </c>
      <c r="H70" s="433" t="str">
        <f>IF(基本情報入力シート!I92="","",基本情報入力シート!I92)</f>
        <v/>
      </c>
      <c r="I70" s="433" t="str">
        <f>IF(基本情報入力シート!J92="","",基本情報入力シート!J92)</f>
        <v/>
      </c>
      <c r="J70" s="433" t="str">
        <f>IF(基本情報入力シート!K92="","",基本情報入力シート!K92)</f>
        <v/>
      </c>
      <c r="K70" s="434" t="str">
        <f>IF(基本情報入力シート!L92="","",基本情報入力シート!L92)</f>
        <v/>
      </c>
      <c r="L70" s="435" t="str">
        <f>IF(基本情報入力シート!M92="","",基本情報入力シート!M92)</f>
        <v/>
      </c>
      <c r="M70" s="435" t="str">
        <f>IF(基本情報入力シート!R92="","",基本情報入力シート!R92)</f>
        <v/>
      </c>
      <c r="N70" s="435" t="str">
        <f>IF(基本情報入力シート!W92="","",基本情報入力シート!W92)</f>
        <v/>
      </c>
      <c r="O70" s="430" t="str">
        <f>IF(基本情報入力シート!X92="","",基本情報入力シート!X92)</f>
        <v/>
      </c>
      <c r="P70" s="436" t="str">
        <f>IF(基本情報入力シート!Y92="","",基本情報入力シート!Y92)</f>
        <v/>
      </c>
      <c r="Q70" s="437" t="str">
        <f>IF(基本情報入力シート!AB92="","",基本情報入力シート!AB92)</f>
        <v/>
      </c>
      <c r="R70" s="438"/>
      <c r="S70" s="439"/>
      <c r="T70" s="458" t="str">
        <f>IF(P70="","",VLOOKUP(P70,【参考】数式用!$A$5:$H$34,MATCH(S70,【参考】数式用!$C$4:$E$4,0)+2,0))</f>
        <v/>
      </c>
      <c r="U70" s="80" t="s">
        <v>143</v>
      </c>
      <c r="V70" s="440"/>
      <c r="W70" s="79" t="s">
        <v>144</v>
      </c>
      <c r="X70" s="440"/>
      <c r="Y70" s="236" t="s">
        <v>145</v>
      </c>
      <c r="Z70" s="441"/>
      <c r="AA70" s="79" t="s">
        <v>144</v>
      </c>
      <c r="AB70" s="441"/>
      <c r="AC70" s="79" t="s">
        <v>146</v>
      </c>
      <c r="AD70" s="442" t="s">
        <v>147</v>
      </c>
      <c r="AE70" s="443" t="str">
        <f t="shared" si="0"/>
        <v/>
      </c>
      <c r="AF70" s="446" t="s">
        <v>148</v>
      </c>
      <c r="AG70" s="445" t="str">
        <f t="shared" si="1"/>
        <v/>
      </c>
    </row>
    <row r="71" spans="1:33" ht="36.75" customHeight="1">
      <c r="A71" s="430">
        <f t="shared" si="3"/>
        <v>60</v>
      </c>
      <c r="B71" s="431" t="str">
        <f>IF(基本情報入力シート!C93="","",基本情報入力シート!C93)</f>
        <v/>
      </c>
      <c r="C71" s="432" t="str">
        <f>IF(基本情報入力シート!D93="","",基本情報入力シート!D93)</f>
        <v/>
      </c>
      <c r="D71" s="433" t="str">
        <f>IF(基本情報入力シート!E93="","",基本情報入力シート!E93)</f>
        <v/>
      </c>
      <c r="E71" s="433" t="str">
        <f>IF(基本情報入力シート!F93="","",基本情報入力シート!F93)</f>
        <v/>
      </c>
      <c r="F71" s="433" t="str">
        <f>IF(基本情報入力シート!G93="","",基本情報入力シート!G93)</f>
        <v/>
      </c>
      <c r="G71" s="433" t="str">
        <f>IF(基本情報入力シート!H93="","",基本情報入力シート!H93)</f>
        <v/>
      </c>
      <c r="H71" s="433" t="str">
        <f>IF(基本情報入力シート!I93="","",基本情報入力シート!I93)</f>
        <v/>
      </c>
      <c r="I71" s="433" t="str">
        <f>IF(基本情報入力シート!J93="","",基本情報入力シート!J93)</f>
        <v/>
      </c>
      <c r="J71" s="433" t="str">
        <f>IF(基本情報入力シート!K93="","",基本情報入力シート!K93)</f>
        <v/>
      </c>
      <c r="K71" s="434" t="str">
        <f>IF(基本情報入力シート!L93="","",基本情報入力シート!L93)</f>
        <v/>
      </c>
      <c r="L71" s="435" t="str">
        <f>IF(基本情報入力シート!M93="","",基本情報入力シート!M93)</f>
        <v/>
      </c>
      <c r="M71" s="435" t="str">
        <f>IF(基本情報入力シート!R93="","",基本情報入力シート!R93)</f>
        <v/>
      </c>
      <c r="N71" s="435" t="str">
        <f>IF(基本情報入力シート!W93="","",基本情報入力シート!W93)</f>
        <v/>
      </c>
      <c r="O71" s="430" t="str">
        <f>IF(基本情報入力シート!X93="","",基本情報入力シート!X93)</f>
        <v/>
      </c>
      <c r="P71" s="436" t="str">
        <f>IF(基本情報入力シート!Y93="","",基本情報入力シート!Y93)</f>
        <v/>
      </c>
      <c r="Q71" s="437" t="str">
        <f>IF(基本情報入力シート!AB93="","",基本情報入力シート!AB93)</f>
        <v/>
      </c>
      <c r="R71" s="438"/>
      <c r="S71" s="439"/>
      <c r="T71" s="458" t="str">
        <f>IF(P71="","",VLOOKUP(P71,【参考】数式用!$A$5:$H$34,MATCH(S71,【参考】数式用!$C$4:$E$4,0)+2,0))</f>
        <v/>
      </c>
      <c r="U71" s="80" t="s">
        <v>143</v>
      </c>
      <c r="V71" s="440"/>
      <c r="W71" s="79" t="s">
        <v>144</v>
      </c>
      <c r="X71" s="440"/>
      <c r="Y71" s="236" t="s">
        <v>145</v>
      </c>
      <c r="Z71" s="441"/>
      <c r="AA71" s="79" t="s">
        <v>144</v>
      </c>
      <c r="AB71" s="441"/>
      <c r="AC71" s="79" t="s">
        <v>146</v>
      </c>
      <c r="AD71" s="442" t="s">
        <v>147</v>
      </c>
      <c r="AE71" s="443" t="str">
        <f t="shared" si="0"/>
        <v/>
      </c>
      <c r="AF71" s="446" t="s">
        <v>148</v>
      </c>
      <c r="AG71" s="445" t="str">
        <f t="shared" si="1"/>
        <v/>
      </c>
    </row>
    <row r="72" spans="1:33" ht="36.75" customHeight="1">
      <c r="A72" s="430">
        <f t="shared" si="3"/>
        <v>61</v>
      </c>
      <c r="B72" s="431" t="str">
        <f>IF(基本情報入力シート!C94="","",基本情報入力シート!C94)</f>
        <v/>
      </c>
      <c r="C72" s="432" t="str">
        <f>IF(基本情報入力シート!D94="","",基本情報入力シート!D94)</f>
        <v/>
      </c>
      <c r="D72" s="433" t="str">
        <f>IF(基本情報入力シート!E94="","",基本情報入力シート!E94)</f>
        <v/>
      </c>
      <c r="E72" s="433" t="str">
        <f>IF(基本情報入力シート!F94="","",基本情報入力シート!F94)</f>
        <v/>
      </c>
      <c r="F72" s="433" t="str">
        <f>IF(基本情報入力シート!G94="","",基本情報入力シート!G94)</f>
        <v/>
      </c>
      <c r="G72" s="433" t="str">
        <f>IF(基本情報入力シート!H94="","",基本情報入力シート!H94)</f>
        <v/>
      </c>
      <c r="H72" s="433" t="str">
        <f>IF(基本情報入力シート!I94="","",基本情報入力シート!I94)</f>
        <v/>
      </c>
      <c r="I72" s="433" t="str">
        <f>IF(基本情報入力シート!J94="","",基本情報入力シート!J94)</f>
        <v/>
      </c>
      <c r="J72" s="433" t="str">
        <f>IF(基本情報入力シート!K94="","",基本情報入力シート!K94)</f>
        <v/>
      </c>
      <c r="K72" s="434" t="str">
        <f>IF(基本情報入力シート!L94="","",基本情報入力シート!L94)</f>
        <v/>
      </c>
      <c r="L72" s="435" t="str">
        <f>IF(基本情報入力シート!M94="","",基本情報入力シート!M94)</f>
        <v/>
      </c>
      <c r="M72" s="435" t="str">
        <f>IF(基本情報入力シート!R94="","",基本情報入力シート!R94)</f>
        <v/>
      </c>
      <c r="N72" s="435" t="str">
        <f>IF(基本情報入力シート!W94="","",基本情報入力シート!W94)</f>
        <v/>
      </c>
      <c r="O72" s="430" t="str">
        <f>IF(基本情報入力シート!X94="","",基本情報入力シート!X94)</f>
        <v/>
      </c>
      <c r="P72" s="436" t="str">
        <f>IF(基本情報入力シート!Y94="","",基本情報入力シート!Y94)</f>
        <v/>
      </c>
      <c r="Q72" s="437" t="str">
        <f>IF(基本情報入力シート!AB94="","",基本情報入力シート!AB94)</f>
        <v/>
      </c>
      <c r="R72" s="438"/>
      <c r="S72" s="439"/>
      <c r="T72" s="458" t="str">
        <f>IF(P72="","",VLOOKUP(P72,【参考】数式用!$A$5:$H$34,MATCH(S72,【参考】数式用!$C$4:$E$4,0)+2,0))</f>
        <v/>
      </c>
      <c r="U72" s="80" t="s">
        <v>143</v>
      </c>
      <c r="V72" s="440"/>
      <c r="W72" s="79" t="s">
        <v>144</v>
      </c>
      <c r="X72" s="440"/>
      <c r="Y72" s="236" t="s">
        <v>145</v>
      </c>
      <c r="Z72" s="441"/>
      <c r="AA72" s="79" t="s">
        <v>144</v>
      </c>
      <c r="AB72" s="441"/>
      <c r="AC72" s="79" t="s">
        <v>146</v>
      </c>
      <c r="AD72" s="442" t="s">
        <v>147</v>
      </c>
      <c r="AE72" s="443" t="str">
        <f t="shared" si="0"/>
        <v/>
      </c>
      <c r="AF72" s="446" t="s">
        <v>148</v>
      </c>
      <c r="AG72" s="445" t="str">
        <f t="shared" si="1"/>
        <v/>
      </c>
    </row>
    <row r="73" spans="1:33" ht="36.75" customHeight="1">
      <c r="A73" s="430">
        <f t="shared" si="3"/>
        <v>62</v>
      </c>
      <c r="B73" s="431" t="str">
        <f>IF(基本情報入力シート!C95="","",基本情報入力シート!C95)</f>
        <v/>
      </c>
      <c r="C73" s="432" t="str">
        <f>IF(基本情報入力シート!D95="","",基本情報入力シート!D95)</f>
        <v/>
      </c>
      <c r="D73" s="433" t="str">
        <f>IF(基本情報入力シート!E95="","",基本情報入力シート!E95)</f>
        <v/>
      </c>
      <c r="E73" s="433" t="str">
        <f>IF(基本情報入力シート!F95="","",基本情報入力シート!F95)</f>
        <v/>
      </c>
      <c r="F73" s="433" t="str">
        <f>IF(基本情報入力シート!G95="","",基本情報入力シート!G95)</f>
        <v/>
      </c>
      <c r="G73" s="433" t="str">
        <f>IF(基本情報入力シート!H95="","",基本情報入力シート!H95)</f>
        <v/>
      </c>
      <c r="H73" s="433" t="str">
        <f>IF(基本情報入力シート!I95="","",基本情報入力シート!I95)</f>
        <v/>
      </c>
      <c r="I73" s="433" t="str">
        <f>IF(基本情報入力シート!J95="","",基本情報入力シート!J95)</f>
        <v/>
      </c>
      <c r="J73" s="433" t="str">
        <f>IF(基本情報入力シート!K95="","",基本情報入力シート!K95)</f>
        <v/>
      </c>
      <c r="K73" s="434" t="str">
        <f>IF(基本情報入力シート!L95="","",基本情報入力シート!L95)</f>
        <v/>
      </c>
      <c r="L73" s="435" t="str">
        <f>IF(基本情報入力シート!M95="","",基本情報入力シート!M95)</f>
        <v/>
      </c>
      <c r="M73" s="435" t="str">
        <f>IF(基本情報入力シート!R95="","",基本情報入力シート!R95)</f>
        <v/>
      </c>
      <c r="N73" s="435" t="str">
        <f>IF(基本情報入力シート!W95="","",基本情報入力シート!W95)</f>
        <v/>
      </c>
      <c r="O73" s="430" t="str">
        <f>IF(基本情報入力シート!X95="","",基本情報入力シート!X95)</f>
        <v/>
      </c>
      <c r="P73" s="436" t="str">
        <f>IF(基本情報入力シート!Y95="","",基本情報入力シート!Y95)</f>
        <v/>
      </c>
      <c r="Q73" s="437" t="str">
        <f>IF(基本情報入力シート!AB95="","",基本情報入力シート!AB95)</f>
        <v/>
      </c>
      <c r="R73" s="438"/>
      <c r="S73" s="439"/>
      <c r="T73" s="458" t="str">
        <f>IF(P73="","",VLOOKUP(P73,【参考】数式用!$A$5:$H$34,MATCH(S73,【参考】数式用!$C$4:$E$4,0)+2,0))</f>
        <v/>
      </c>
      <c r="U73" s="80" t="s">
        <v>143</v>
      </c>
      <c r="V73" s="440"/>
      <c r="W73" s="79" t="s">
        <v>144</v>
      </c>
      <c r="X73" s="440"/>
      <c r="Y73" s="236" t="s">
        <v>145</v>
      </c>
      <c r="Z73" s="441"/>
      <c r="AA73" s="79" t="s">
        <v>144</v>
      </c>
      <c r="AB73" s="441"/>
      <c r="AC73" s="79" t="s">
        <v>146</v>
      </c>
      <c r="AD73" s="442" t="s">
        <v>147</v>
      </c>
      <c r="AE73" s="443" t="str">
        <f t="shared" si="0"/>
        <v/>
      </c>
      <c r="AF73" s="446" t="s">
        <v>148</v>
      </c>
      <c r="AG73" s="445" t="str">
        <f t="shared" si="1"/>
        <v/>
      </c>
    </row>
    <row r="74" spans="1:33" ht="36.75" customHeight="1">
      <c r="A74" s="430">
        <f t="shared" si="3"/>
        <v>63</v>
      </c>
      <c r="B74" s="431" t="str">
        <f>IF(基本情報入力シート!C96="","",基本情報入力シート!C96)</f>
        <v/>
      </c>
      <c r="C74" s="432" t="str">
        <f>IF(基本情報入力シート!D96="","",基本情報入力シート!D96)</f>
        <v/>
      </c>
      <c r="D74" s="433" t="str">
        <f>IF(基本情報入力シート!E96="","",基本情報入力シート!E96)</f>
        <v/>
      </c>
      <c r="E74" s="433" t="str">
        <f>IF(基本情報入力シート!F96="","",基本情報入力シート!F96)</f>
        <v/>
      </c>
      <c r="F74" s="433" t="str">
        <f>IF(基本情報入力シート!G96="","",基本情報入力シート!G96)</f>
        <v/>
      </c>
      <c r="G74" s="433" t="str">
        <f>IF(基本情報入力シート!H96="","",基本情報入力シート!H96)</f>
        <v/>
      </c>
      <c r="H74" s="433" t="str">
        <f>IF(基本情報入力シート!I96="","",基本情報入力シート!I96)</f>
        <v/>
      </c>
      <c r="I74" s="433" t="str">
        <f>IF(基本情報入力シート!J96="","",基本情報入力シート!J96)</f>
        <v/>
      </c>
      <c r="J74" s="433" t="str">
        <f>IF(基本情報入力シート!K96="","",基本情報入力シート!K96)</f>
        <v/>
      </c>
      <c r="K74" s="434" t="str">
        <f>IF(基本情報入力シート!L96="","",基本情報入力シート!L96)</f>
        <v/>
      </c>
      <c r="L74" s="435" t="str">
        <f>IF(基本情報入力シート!M96="","",基本情報入力シート!M96)</f>
        <v/>
      </c>
      <c r="M74" s="435" t="str">
        <f>IF(基本情報入力シート!R96="","",基本情報入力シート!R96)</f>
        <v/>
      </c>
      <c r="N74" s="435" t="str">
        <f>IF(基本情報入力シート!W96="","",基本情報入力シート!W96)</f>
        <v/>
      </c>
      <c r="O74" s="430" t="str">
        <f>IF(基本情報入力シート!X96="","",基本情報入力シート!X96)</f>
        <v/>
      </c>
      <c r="P74" s="436" t="str">
        <f>IF(基本情報入力シート!Y96="","",基本情報入力シート!Y96)</f>
        <v/>
      </c>
      <c r="Q74" s="437" t="str">
        <f>IF(基本情報入力シート!AB96="","",基本情報入力シート!AB96)</f>
        <v/>
      </c>
      <c r="R74" s="438"/>
      <c r="S74" s="439"/>
      <c r="T74" s="458" t="str">
        <f>IF(P74="","",VLOOKUP(P74,【参考】数式用!$A$5:$H$34,MATCH(S74,【参考】数式用!$C$4:$E$4,0)+2,0))</f>
        <v/>
      </c>
      <c r="U74" s="80" t="s">
        <v>143</v>
      </c>
      <c r="V74" s="440"/>
      <c r="W74" s="79" t="s">
        <v>144</v>
      </c>
      <c r="X74" s="440"/>
      <c r="Y74" s="236" t="s">
        <v>145</v>
      </c>
      <c r="Z74" s="441"/>
      <c r="AA74" s="79" t="s">
        <v>144</v>
      </c>
      <c r="AB74" s="441"/>
      <c r="AC74" s="79" t="s">
        <v>146</v>
      </c>
      <c r="AD74" s="442" t="s">
        <v>147</v>
      </c>
      <c r="AE74" s="443" t="str">
        <f t="shared" si="0"/>
        <v/>
      </c>
      <c r="AF74" s="446" t="s">
        <v>148</v>
      </c>
      <c r="AG74" s="445" t="str">
        <f t="shared" si="1"/>
        <v/>
      </c>
    </row>
    <row r="75" spans="1:33" ht="36.75" customHeight="1">
      <c r="A75" s="430">
        <f t="shared" si="3"/>
        <v>64</v>
      </c>
      <c r="B75" s="431" t="str">
        <f>IF(基本情報入力シート!C97="","",基本情報入力シート!C97)</f>
        <v/>
      </c>
      <c r="C75" s="432" t="str">
        <f>IF(基本情報入力シート!D97="","",基本情報入力シート!D97)</f>
        <v/>
      </c>
      <c r="D75" s="433" t="str">
        <f>IF(基本情報入力シート!E97="","",基本情報入力シート!E97)</f>
        <v/>
      </c>
      <c r="E75" s="433" t="str">
        <f>IF(基本情報入力シート!F97="","",基本情報入力シート!F97)</f>
        <v/>
      </c>
      <c r="F75" s="433" t="str">
        <f>IF(基本情報入力シート!G97="","",基本情報入力シート!G97)</f>
        <v/>
      </c>
      <c r="G75" s="433" t="str">
        <f>IF(基本情報入力シート!H97="","",基本情報入力シート!H97)</f>
        <v/>
      </c>
      <c r="H75" s="433" t="str">
        <f>IF(基本情報入力シート!I97="","",基本情報入力シート!I97)</f>
        <v/>
      </c>
      <c r="I75" s="433" t="str">
        <f>IF(基本情報入力シート!J97="","",基本情報入力シート!J97)</f>
        <v/>
      </c>
      <c r="J75" s="433" t="str">
        <f>IF(基本情報入力シート!K97="","",基本情報入力シート!K97)</f>
        <v/>
      </c>
      <c r="K75" s="434" t="str">
        <f>IF(基本情報入力シート!L97="","",基本情報入力シート!L97)</f>
        <v/>
      </c>
      <c r="L75" s="435" t="str">
        <f>IF(基本情報入力シート!M97="","",基本情報入力シート!M97)</f>
        <v/>
      </c>
      <c r="M75" s="435" t="str">
        <f>IF(基本情報入力シート!R97="","",基本情報入力シート!R97)</f>
        <v/>
      </c>
      <c r="N75" s="435" t="str">
        <f>IF(基本情報入力シート!W97="","",基本情報入力シート!W97)</f>
        <v/>
      </c>
      <c r="O75" s="430" t="str">
        <f>IF(基本情報入力シート!X97="","",基本情報入力シート!X97)</f>
        <v/>
      </c>
      <c r="P75" s="436" t="str">
        <f>IF(基本情報入力シート!Y97="","",基本情報入力シート!Y97)</f>
        <v/>
      </c>
      <c r="Q75" s="437" t="str">
        <f>IF(基本情報入力シート!AB97="","",基本情報入力シート!AB97)</f>
        <v/>
      </c>
      <c r="R75" s="438"/>
      <c r="S75" s="439"/>
      <c r="T75" s="458" t="str">
        <f>IF(P75="","",VLOOKUP(P75,【参考】数式用!$A$5:$H$34,MATCH(S75,【参考】数式用!$C$4:$E$4,0)+2,0))</f>
        <v/>
      </c>
      <c r="U75" s="80" t="s">
        <v>143</v>
      </c>
      <c r="V75" s="440"/>
      <c r="W75" s="79" t="s">
        <v>144</v>
      </c>
      <c r="X75" s="440"/>
      <c r="Y75" s="236" t="s">
        <v>145</v>
      </c>
      <c r="Z75" s="441"/>
      <c r="AA75" s="79" t="s">
        <v>144</v>
      </c>
      <c r="AB75" s="441"/>
      <c r="AC75" s="79" t="s">
        <v>146</v>
      </c>
      <c r="AD75" s="442" t="s">
        <v>147</v>
      </c>
      <c r="AE75" s="443" t="str">
        <f t="shared" si="0"/>
        <v/>
      </c>
      <c r="AF75" s="446" t="s">
        <v>148</v>
      </c>
      <c r="AG75" s="445" t="str">
        <f t="shared" si="1"/>
        <v/>
      </c>
    </row>
    <row r="76" spans="1:33" ht="36.75" customHeight="1">
      <c r="A76" s="430">
        <f t="shared" si="3"/>
        <v>65</v>
      </c>
      <c r="B76" s="431" t="str">
        <f>IF(基本情報入力シート!C98="","",基本情報入力シート!C98)</f>
        <v/>
      </c>
      <c r="C76" s="432" t="str">
        <f>IF(基本情報入力シート!D98="","",基本情報入力シート!D98)</f>
        <v/>
      </c>
      <c r="D76" s="433" t="str">
        <f>IF(基本情報入力シート!E98="","",基本情報入力シート!E98)</f>
        <v/>
      </c>
      <c r="E76" s="433" t="str">
        <f>IF(基本情報入力シート!F98="","",基本情報入力シート!F98)</f>
        <v/>
      </c>
      <c r="F76" s="433" t="str">
        <f>IF(基本情報入力シート!G98="","",基本情報入力シート!G98)</f>
        <v/>
      </c>
      <c r="G76" s="433" t="str">
        <f>IF(基本情報入力シート!H98="","",基本情報入力シート!H98)</f>
        <v/>
      </c>
      <c r="H76" s="433" t="str">
        <f>IF(基本情報入力シート!I98="","",基本情報入力シート!I98)</f>
        <v/>
      </c>
      <c r="I76" s="433" t="str">
        <f>IF(基本情報入力シート!J98="","",基本情報入力シート!J98)</f>
        <v/>
      </c>
      <c r="J76" s="433" t="str">
        <f>IF(基本情報入力シート!K98="","",基本情報入力シート!K98)</f>
        <v/>
      </c>
      <c r="K76" s="434" t="str">
        <f>IF(基本情報入力シート!L98="","",基本情報入力シート!L98)</f>
        <v/>
      </c>
      <c r="L76" s="435" t="str">
        <f>IF(基本情報入力シート!M98="","",基本情報入力シート!M98)</f>
        <v/>
      </c>
      <c r="M76" s="435" t="str">
        <f>IF(基本情報入力シート!R98="","",基本情報入力シート!R98)</f>
        <v/>
      </c>
      <c r="N76" s="435" t="str">
        <f>IF(基本情報入力シート!W98="","",基本情報入力シート!W98)</f>
        <v/>
      </c>
      <c r="O76" s="430" t="str">
        <f>IF(基本情報入力シート!X98="","",基本情報入力シート!X98)</f>
        <v/>
      </c>
      <c r="P76" s="436" t="str">
        <f>IF(基本情報入力シート!Y98="","",基本情報入力シート!Y98)</f>
        <v/>
      </c>
      <c r="Q76" s="437" t="str">
        <f>IF(基本情報入力シート!AB98="","",基本情報入力シート!AB98)</f>
        <v/>
      </c>
      <c r="R76" s="438"/>
      <c r="S76" s="439"/>
      <c r="T76" s="458" t="str">
        <f>IF(P76="","",VLOOKUP(P76,【参考】数式用!$A$5:$H$34,MATCH(S76,【参考】数式用!$C$4:$E$4,0)+2,0))</f>
        <v/>
      </c>
      <c r="U76" s="80" t="s">
        <v>143</v>
      </c>
      <c r="V76" s="440"/>
      <c r="W76" s="79" t="s">
        <v>144</v>
      </c>
      <c r="X76" s="440"/>
      <c r="Y76" s="236" t="s">
        <v>145</v>
      </c>
      <c r="Z76" s="441"/>
      <c r="AA76" s="79" t="s">
        <v>144</v>
      </c>
      <c r="AB76" s="441"/>
      <c r="AC76" s="79" t="s">
        <v>146</v>
      </c>
      <c r="AD76" s="442" t="s">
        <v>147</v>
      </c>
      <c r="AE76" s="443" t="str">
        <f t="shared" si="0"/>
        <v/>
      </c>
      <c r="AF76" s="446" t="s">
        <v>148</v>
      </c>
      <c r="AG76" s="445" t="str">
        <f t="shared" si="1"/>
        <v/>
      </c>
    </row>
    <row r="77" spans="1:33" ht="36.75" customHeight="1">
      <c r="A77" s="430">
        <f t="shared" si="3"/>
        <v>66</v>
      </c>
      <c r="B77" s="431" t="str">
        <f>IF(基本情報入力シート!C99="","",基本情報入力シート!C99)</f>
        <v/>
      </c>
      <c r="C77" s="432" t="str">
        <f>IF(基本情報入力シート!D99="","",基本情報入力シート!D99)</f>
        <v/>
      </c>
      <c r="D77" s="433" t="str">
        <f>IF(基本情報入力シート!E99="","",基本情報入力シート!E99)</f>
        <v/>
      </c>
      <c r="E77" s="433" t="str">
        <f>IF(基本情報入力シート!F99="","",基本情報入力シート!F99)</f>
        <v/>
      </c>
      <c r="F77" s="433" t="str">
        <f>IF(基本情報入力シート!G99="","",基本情報入力シート!G99)</f>
        <v/>
      </c>
      <c r="G77" s="433" t="str">
        <f>IF(基本情報入力シート!H99="","",基本情報入力シート!H99)</f>
        <v/>
      </c>
      <c r="H77" s="433" t="str">
        <f>IF(基本情報入力シート!I99="","",基本情報入力シート!I99)</f>
        <v/>
      </c>
      <c r="I77" s="433" t="str">
        <f>IF(基本情報入力シート!J99="","",基本情報入力シート!J99)</f>
        <v/>
      </c>
      <c r="J77" s="433" t="str">
        <f>IF(基本情報入力シート!K99="","",基本情報入力シート!K99)</f>
        <v/>
      </c>
      <c r="K77" s="434" t="str">
        <f>IF(基本情報入力シート!L99="","",基本情報入力シート!L99)</f>
        <v/>
      </c>
      <c r="L77" s="435" t="str">
        <f>IF(基本情報入力シート!M99="","",基本情報入力シート!M99)</f>
        <v/>
      </c>
      <c r="M77" s="435" t="str">
        <f>IF(基本情報入力シート!R99="","",基本情報入力シート!R99)</f>
        <v/>
      </c>
      <c r="N77" s="435" t="str">
        <f>IF(基本情報入力シート!W99="","",基本情報入力シート!W99)</f>
        <v/>
      </c>
      <c r="O77" s="430" t="str">
        <f>IF(基本情報入力シート!X99="","",基本情報入力シート!X99)</f>
        <v/>
      </c>
      <c r="P77" s="436" t="str">
        <f>IF(基本情報入力シート!Y99="","",基本情報入力シート!Y99)</f>
        <v/>
      </c>
      <c r="Q77" s="437" t="str">
        <f>IF(基本情報入力シート!AB99="","",基本情報入力シート!AB99)</f>
        <v/>
      </c>
      <c r="R77" s="438"/>
      <c r="S77" s="439"/>
      <c r="T77" s="458" t="str">
        <f>IF(P77="","",VLOOKUP(P77,【参考】数式用!$A$5:$H$34,MATCH(S77,【参考】数式用!$C$4:$E$4,0)+2,0))</f>
        <v/>
      </c>
      <c r="U77" s="80" t="s">
        <v>143</v>
      </c>
      <c r="V77" s="440"/>
      <c r="W77" s="79" t="s">
        <v>144</v>
      </c>
      <c r="X77" s="440"/>
      <c r="Y77" s="236" t="s">
        <v>145</v>
      </c>
      <c r="Z77" s="441"/>
      <c r="AA77" s="79" t="s">
        <v>144</v>
      </c>
      <c r="AB77" s="441"/>
      <c r="AC77" s="79" t="s">
        <v>146</v>
      </c>
      <c r="AD77" s="442" t="s">
        <v>147</v>
      </c>
      <c r="AE77" s="443" t="str">
        <f t="shared" ref="AE77:AE111" si="4">IF(AND(V77&gt;=1,X77&gt;=1,Z77&gt;=1,AB77&gt;=1),(Z77*12+AB77)-(V77*12+X77)+1,"")</f>
        <v/>
      </c>
      <c r="AF77" s="446" t="s">
        <v>148</v>
      </c>
      <c r="AG77" s="445" t="str">
        <f t="shared" ref="AG77:AG111" si="5">IFERROR(ROUNDDOWN(Q77*T77,0)*AE77,"")</f>
        <v/>
      </c>
    </row>
    <row r="78" spans="1:33" ht="36.75" customHeight="1">
      <c r="A78" s="430">
        <f t="shared" si="3"/>
        <v>67</v>
      </c>
      <c r="B78" s="431" t="str">
        <f>IF(基本情報入力シート!C100="","",基本情報入力シート!C100)</f>
        <v/>
      </c>
      <c r="C78" s="432" t="str">
        <f>IF(基本情報入力シート!D100="","",基本情報入力シート!D100)</f>
        <v/>
      </c>
      <c r="D78" s="433" t="str">
        <f>IF(基本情報入力シート!E100="","",基本情報入力シート!E100)</f>
        <v/>
      </c>
      <c r="E78" s="433" t="str">
        <f>IF(基本情報入力シート!F100="","",基本情報入力シート!F100)</f>
        <v/>
      </c>
      <c r="F78" s="433" t="str">
        <f>IF(基本情報入力シート!G100="","",基本情報入力シート!G100)</f>
        <v/>
      </c>
      <c r="G78" s="433" t="str">
        <f>IF(基本情報入力シート!H100="","",基本情報入力シート!H100)</f>
        <v/>
      </c>
      <c r="H78" s="433" t="str">
        <f>IF(基本情報入力シート!I100="","",基本情報入力シート!I100)</f>
        <v/>
      </c>
      <c r="I78" s="433" t="str">
        <f>IF(基本情報入力シート!J100="","",基本情報入力シート!J100)</f>
        <v/>
      </c>
      <c r="J78" s="433" t="str">
        <f>IF(基本情報入力シート!K100="","",基本情報入力シート!K100)</f>
        <v/>
      </c>
      <c r="K78" s="434" t="str">
        <f>IF(基本情報入力シート!L100="","",基本情報入力シート!L100)</f>
        <v/>
      </c>
      <c r="L78" s="435" t="str">
        <f>IF(基本情報入力シート!M100="","",基本情報入力シート!M100)</f>
        <v/>
      </c>
      <c r="M78" s="435" t="str">
        <f>IF(基本情報入力シート!R100="","",基本情報入力シート!R100)</f>
        <v/>
      </c>
      <c r="N78" s="435" t="str">
        <f>IF(基本情報入力シート!W100="","",基本情報入力シート!W100)</f>
        <v/>
      </c>
      <c r="O78" s="430" t="str">
        <f>IF(基本情報入力シート!X100="","",基本情報入力シート!X100)</f>
        <v/>
      </c>
      <c r="P78" s="436" t="str">
        <f>IF(基本情報入力シート!Y100="","",基本情報入力シート!Y100)</f>
        <v/>
      </c>
      <c r="Q78" s="437" t="str">
        <f>IF(基本情報入力シート!AB100="","",基本情報入力シート!AB100)</f>
        <v/>
      </c>
      <c r="R78" s="438"/>
      <c r="S78" s="439"/>
      <c r="T78" s="458" t="str">
        <f>IF(P78="","",VLOOKUP(P78,【参考】数式用!$A$5:$H$34,MATCH(S78,【参考】数式用!$C$4:$E$4,0)+2,0))</f>
        <v/>
      </c>
      <c r="U78" s="80" t="s">
        <v>143</v>
      </c>
      <c r="V78" s="440"/>
      <c r="W78" s="79" t="s">
        <v>144</v>
      </c>
      <c r="X78" s="440"/>
      <c r="Y78" s="236" t="s">
        <v>145</v>
      </c>
      <c r="Z78" s="441"/>
      <c r="AA78" s="79" t="s">
        <v>144</v>
      </c>
      <c r="AB78" s="441"/>
      <c r="AC78" s="79" t="s">
        <v>146</v>
      </c>
      <c r="AD78" s="442" t="s">
        <v>147</v>
      </c>
      <c r="AE78" s="443" t="str">
        <f t="shared" si="4"/>
        <v/>
      </c>
      <c r="AF78" s="446" t="s">
        <v>148</v>
      </c>
      <c r="AG78" s="445" t="str">
        <f t="shared" si="5"/>
        <v/>
      </c>
    </row>
    <row r="79" spans="1:33" ht="36.75" customHeight="1">
      <c r="A79" s="430">
        <f t="shared" si="3"/>
        <v>68</v>
      </c>
      <c r="B79" s="431" t="str">
        <f>IF(基本情報入力シート!C101="","",基本情報入力シート!C101)</f>
        <v/>
      </c>
      <c r="C79" s="432" t="str">
        <f>IF(基本情報入力シート!D101="","",基本情報入力シート!D101)</f>
        <v/>
      </c>
      <c r="D79" s="433" t="str">
        <f>IF(基本情報入力シート!E101="","",基本情報入力シート!E101)</f>
        <v/>
      </c>
      <c r="E79" s="433" t="str">
        <f>IF(基本情報入力シート!F101="","",基本情報入力シート!F101)</f>
        <v/>
      </c>
      <c r="F79" s="433" t="str">
        <f>IF(基本情報入力シート!G101="","",基本情報入力シート!G101)</f>
        <v/>
      </c>
      <c r="G79" s="433" t="str">
        <f>IF(基本情報入力シート!H101="","",基本情報入力シート!H101)</f>
        <v/>
      </c>
      <c r="H79" s="433" t="str">
        <f>IF(基本情報入力シート!I101="","",基本情報入力シート!I101)</f>
        <v/>
      </c>
      <c r="I79" s="433" t="str">
        <f>IF(基本情報入力シート!J101="","",基本情報入力シート!J101)</f>
        <v/>
      </c>
      <c r="J79" s="433" t="str">
        <f>IF(基本情報入力シート!K101="","",基本情報入力シート!K101)</f>
        <v/>
      </c>
      <c r="K79" s="434" t="str">
        <f>IF(基本情報入力シート!L101="","",基本情報入力シート!L101)</f>
        <v/>
      </c>
      <c r="L79" s="435" t="str">
        <f>IF(基本情報入力シート!M101="","",基本情報入力シート!M101)</f>
        <v/>
      </c>
      <c r="M79" s="435" t="str">
        <f>IF(基本情報入力シート!R101="","",基本情報入力シート!R101)</f>
        <v/>
      </c>
      <c r="N79" s="435" t="str">
        <f>IF(基本情報入力シート!W101="","",基本情報入力シート!W101)</f>
        <v/>
      </c>
      <c r="O79" s="430" t="str">
        <f>IF(基本情報入力シート!X101="","",基本情報入力シート!X101)</f>
        <v/>
      </c>
      <c r="P79" s="436" t="str">
        <f>IF(基本情報入力シート!Y101="","",基本情報入力シート!Y101)</f>
        <v/>
      </c>
      <c r="Q79" s="437" t="str">
        <f>IF(基本情報入力シート!AB101="","",基本情報入力シート!AB101)</f>
        <v/>
      </c>
      <c r="R79" s="438"/>
      <c r="S79" s="439"/>
      <c r="T79" s="458" t="str">
        <f>IF(P79="","",VLOOKUP(P79,【参考】数式用!$A$5:$H$34,MATCH(S79,【参考】数式用!$C$4:$E$4,0)+2,0))</f>
        <v/>
      </c>
      <c r="U79" s="80" t="s">
        <v>143</v>
      </c>
      <c r="V79" s="440"/>
      <c r="W79" s="79" t="s">
        <v>144</v>
      </c>
      <c r="X79" s="440"/>
      <c r="Y79" s="236" t="s">
        <v>145</v>
      </c>
      <c r="Z79" s="441"/>
      <c r="AA79" s="79" t="s">
        <v>144</v>
      </c>
      <c r="AB79" s="441"/>
      <c r="AC79" s="79" t="s">
        <v>146</v>
      </c>
      <c r="AD79" s="442" t="s">
        <v>147</v>
      </c>
      <c r="AE79" s="443" t="str">
        <f t="shared" si="4"/>
        <v/>
      </c>
      <c r="AF79" s="446" t="s">
        <v>148</v>
      </c>
      <c r="AG79" s="445" t="str">
        <f t="shared" si="5"/>
        <v/>
      </c>
    </row>
    <row r="80" spans="1:33" ht="36.75" customHeight="1">
      <c r="A80" s="430">
        <f t="shared" si="3"/>
        <v>69</v>
      </c>
      <c r="B80" s="431" t="str">
        <f>IF(基本情報入力シート!C102="","",基本情報入力シート!C102)</f>
        <v/>
      </c>
      <c r="C80" s="432" t="str">
        <f>IF(基本情報入力シート!D102="","",基本情報入力シート!D102)</f>
        <v/>
      </c>
      <c r="D80" s="433" t="str">
        <f>IF(基本情報入力シート!E102="","",基本情報入力シート!E102)</f>
        <v/>
      </c>
      <c r="E80" s="433" t="str">
        <f>IF(基本情報入力シート!F102="","",基本情報入力シート!F102)</f>
        <v/>
      </c>
      <c r="F80" s="433" t="str">
        <f>IF(基本情報入力シート!G102="","",基本情報入力シート!G102)</f>
        <v/>
      </c>
      <c r="G80" s="433" t="str">
        <f>IF(基本情報入力シート!H102="","",基本情報入力シート!H102)</f>
        <v/>
      </c>
      <c r="H80" s="433" t="str">
        <f>IF(基本情報入力シート!I102="","",基本情報入力シート!I102)</f>
        <v/>
      </c>
      <c r="I80" s="433" t="str">
        <f>IF(基本情報入力シート!J102="","",基本情報入力シート!J102)</f>
        <v/>
      </c>
      <c r="J80" s="433" t="str">
        <f>IF(基本情報入力シート!K102="","",基本情報入力シート!K102)</f>
        <v/>
      </c>
      <c r="K80" s="434" t="str">
        <f>IF(基本情報入力シート!L102="","",基本情報入力シート!L102)</f>
        <v/>
      </c>
      <c r="L80" s="435" t="str">
        <f>IF(基本情報入力シート!M102="","",基本情報入力シート!M102)</f>
        <v/>
      </c>
      <c r="M80" s="435" t="str">
        <f>IF(基本情報入力シート!R102="","",基本情報入力シート!R102)</f>
        <v/>
      </c>
      <c r="N80" s="435" t="str">
        <f>IF(基本情報入力シート!W102="","",基本情報入力シート!W102)</f>
        <v/>
      </c>
      <c r="O80" s="430" t="str">
        <f>IF(基本情報入力シート!X102="","",基本情報入力シート!X102)</f>
        <v/>
      </c>
      <c r="P80" s="436" t="str">
        <f>IF(基本情報入力シート!Y102="","",基本情報入力シート!Y102)</f>
        <v/>
      </c>
      <c r="Q80" s="437" t="str">
        <f>IF(基本情報入力シート!AB102="","",基本情報入力シート!AB102)</f>
        <v/>
      </c>
      <c r="R80" s="438"/>
      <c r="S80" s="439"/>
      <c r="T80" s="458" t="str">
        <f>IF(P80="","",VLOOKUP(P80,【参考】数式用!$A$5:$H$34,MATCH(S80,【参考】数式用!$C$4:$E$4,0)+2,0))</f>
        <v/>
      </c>
      <c r="U80" s="80" t="s">
        <v>143</v>
      </c>
      <c r="V80" s="440"/>
      <c r="W80" s="79" t="s">
        <v>144</v>
      </c>
      <c r="X80" s="440"/>
      <c r="Y80" s="236" t="s">
        <v>145</v>
      </c>
      <c r="Z80" s="441"/>
      <c r="AA80" s="79" t="s">
        <v>144</v>
      </c>
      <c r="AB80" s="441"/>
      <c r="AC80" s="79" t="s">
        <v>146</v>
      </c>
      <c r="AD80" s="442" t="s">
        <v>147</v>
      </c>
      <c r="AE80" s="443" t="str">
        <f t="shared" si="4"/>
        <v/>
      </c>
      <c r="AF80" s="446" t="s">
        <v>148</v>
      </c>
      <c r="AG80" s="445" t="str">
        <f t="shared" si="5"/>
        <v/>
      </c>
    </row>
    <row r="81" spans="1:33" ht="36.75" customHeight="1">
      <c r="A81" s="430">
        <f t="shared" si="3"/>
        <v>70</v>
      </c>
      <c r="B81" s="431" t="str">
        <f>IF(基本情報入力シート!C103="","",基本情報入力シート!C103)</f>
        <v/>
      </c>
      <c r="C81" s="432" t="str">
        <f>IF(基本情報入力シート!D103="","",基本情報入力シート!D103)</f>
        <v/>
      </c>
      <c r="D81" s="433" t="str">
        <f>IF(基本情報入力シート!E103="","",基本情報入力シート!E103)</f>
        <v/>
      </c>
      <c r="E81" s="433" t="str">
        <f>IF(基本情報入力シート!F103="","",基本情報入力シート!F103)</f>
        <v/>
      </c>
      <c r="F81" s="433" t="str">
        <f>IF(基本情報入力シート!G103="","",基本情報入力シート!G103)</f>
        <v/>
      </c>
      <c r="G81" s="433" t="str">
        <f>IF(基本情報入力シート!H103="","",基本情報入力シート!H103)</f>
        <v/>
      </c>
      <c r="H81" s="433" t="str">
        <f>IF(基本情報入力シート!I103="","",基本情報入力シート!I103)</f>
        <v/>
      </c>
      <c r="I81" s="433" t="str">
        <f>IF(基本情報入力シート!J103="","",基本情報入力シート!J103)</f>
        <v/>
      </c>
      <c r="J81" s="433" t="str">
        <f>IF(基本情報入力シート!K103="","",基本情報入力シート!K103)</f>
        <v/>
      </c>
      <c r="K81" s="434" t="str">
        <f>IF(基本情報入力シート!L103="","",基本情報入力シート!L103)</f>
        <v/>
      </c>
      <c r="L81" s="435" t="str">
        <f>IF(基本情報入力シート!M103="","",基本情報入力シート!M103)</f>
        <v/>
      </c>
      <c r="M81" s="435" t="str">
        <f>IF(基本情報入力シート!R103="","",基本情報入力シート!R103)</f>
        <v/>
      </c>
      <c r="N81" s="435" t="str">
        <f>IF(基本情報入力シート!W103="","",基本情報入力シート!W103)</f>
        <v/>
      </c>
      <c r="O81" s="430" t="str">
        <f>IF(基本情報入力シート!X103="","",基本情報入力シート!X103)</f>
        <v/>
      </c>
      <c r="P81" s="436" t="str">
        <f>IF(基本情報入力シート!Y103="","",基本情報入力シート!Y103)</f>
        <v/>
      </c>
      <c r="Q81" s="437" t="str">
        <f>IF(基本情報入力シート!AB103="","",基本情報入力シート!AB103)</f>
        <v/>
      </c>
      <c r="R81" s="438"/>
      <c r="S81" s="439"/>
      <c r="T81" s="458" t="str">
        <f>IF(P81="","",VLOOKUP(P81,【参考】数式用!$A$5:$H$34,MATCH(S81,【参考】数式用!$C$4:$E$4,0)+2,0))</f>
        <v/>
      </c>
      <c r="U81" s="80" t="s">
        <v>143</v>
      </c>
      <c r="V81" s="440"/>
      <c r="W81" s="79" t="s">
        <v>144</v>
      </c>
      <c r="X81" s="440"/>
      <c r="Y81" s="236" t="s">
        <v>145</v>
      </c>
      <c r="Z81" s="441"/>
      <c r="AA81" s="79" t="s">
        <v>144</v>
      </c>
      <c r="AB81" s="441"/>
      <c r="AC81" s="79" t="s">
        <v>146</v>
      </c>
      <c r="AD81" s="442" t="s">
        <v>147</v>
      </c>
      <c r="AE81" s="443" t="str">
        <f t="shared" si="4"/>
        <v/>
      </c>
      <c r="AF81" s="446" t="s">
        <v>148</v>
      </c>
      <c r="AG81" s="445" t="str">
        <f t="shared" si="5"/>
        <v/>
      </c>
    </row>
    <row r="82" spans="1:33" ht="36.75" customHeight="1">
      <c r="A82" s="430">
        <f t="shared" si="3"/>
        <v>71</v>
      </c>
      <c r="B82" s="431" t="str">
        <f>IF(基本情報入力シート!C104="","",基本情報入力シート!C104)</f>
        <v/>
      </c>
      <c r="C82" s="432" t="str">
        <f>IF(基本情報入力シート!D104="","",基本情報入力シート!D104)</f>
        <v/>
      </c>
      <c r="D82" s="433" t="str">
        <f>IF(基本情報入力シート!E104="","",基本情報入力シート!E104)</f>
        <v/>
      </c>
      <c r="E82" s="433" t="str">
        <f>IF(基本情報入力シート!F104="","",基本情報入力シート!F104)</f>
        <v/>
      </c>
      <c r="F82" s="433" t="str">
        <f>IF(基本情報入力シート!G104="","",基本情報入力シート!G104)</f>
        <v/>
      </c>
      <c r="G82" s="433" t="str">
        <f>IF(基本情報入力シート!H104="","",基本情報入力シート!H104)</f>
        <v/>
      </c>
      <c r="H82" s="433" t="str">
        <f>IF(基本情報入力シート!I104="","",基本情報入力シート!I104)</f>
        <v/>
      </c>
      <c r="I82" s="433" t="str">
        <f>IF(基本情報入力シート!J104="","",基本情報入力シート!J104)</f>
        <v/>
      </c>
      <c r="J82" s="433" t="str">
        <f>IF(基本情報入力シート!K104="","",基本情報入力シート!K104)</f>
        <v/>
      </c>
      <c r="K82" s="434" t="str">
        <f>IF(基本情報入力シート!L104="","",基本情報入力シート!L104)</f>
        <v/>
      </c>
      <c r="L82" s="435" t="str">
        <f>IF(基本情報入力シート!M104="","",基本情報入力シート!M104)</f>
        <v/>
      </c>
      <c r="M82" s="435" t="str">
        <f>IF(基本情報入力シート!R104="","",基本情報入力シート!R104)</f>
        <v/>
      </c>
      <c r="N82" s="435" t="str">
        <f>IF(基本情報入力シート!W104="","",基本情報入力シート!W104)</f>
        <v/>
      </c>
      <c r="O82" s="430" t="str">
        <f>IF(基本情報入力シート!X104="","",基本情報入力シート!X104)</f>
        <v/>
      </c>
      <c r="P82" s="436" t="str">
        <f>IF(基本情報入力シート!Y104="","",基本情報入力シート!Y104)</f>
        <v/>
      </c>
      <c r="Q82" s="437" t="str">
        <f>IF(基本情報入力シート!AB104="","",基本情報入力シート!AB104)</f>
        <v/>
      </c>
      <c r="R82" s="438"/>
      <c r="S82" s="439"/>
      <c r="T82" s="458" t="str">
        <f>IF(P82="","",VLOOKUP(P82,【参考】数式用!$A$5:$H$34,MATCH(S82,【参考】数式用!$C$4:$E$4,0)+2,0))</f>
        <v/>
      </c>
      <c r="U82" s="80" t="s">
        <v>143</v>
      </c>
      <c r="V82" s="440"/>
      <c r="W82" s="79" t="s">
        <v>144</v>
      </c>
      <c r="X82" s="440"/>
      <c r="Y82" s="236" t="s">
        <v>145</v>
      </c>
      <c r="Z82" s="441"/>
      <c r="AA82" s="79" t="s">
        <v>144</v>
      </c>
      <c r="AB82" s="441"/>
      <c r="AC82" s="79" t="s">
        <v>146</v>
      </c>
      <c r="AD82" s="442" t="s">
        <v>147</v>
      </c>
      <c r="AE82" s="443" t="str">
        <f t="shared" si="4"/>
        <v/>
      </c>
      <c r="AF82" s="446" t="s">
        <v>148</v>
      </c>
      <c r="AG82" s="445" t="str">
        <f t="shared" si="5"/>
        <v/>
      </c>
    </row>
    <row r="83" spans="1:33" ht="36.75" customHeight="1">
      <c r="A83" s="430">
        <f t="shared" si="3"/>
        <v>72</v>
      </c>
      <c r="B83" s="431" t="str">
        <f>IF(基本情報入力シート!C105="","",基本情報入力シート!C105)</f>
        <v/>
      </c>
      <c r="C83" s="432" t="str">
        <f>IF(基本情報入力シート!D105="","",基本情報入力シート!D105)</f>
        <v/>
      </c>
      <c r="D83" s="433" t="str">
        <f>IF(基本情報入力シート!E105="","",基本情報入力シート!E105)</f>
        <v/>
      </c>
      <c r="E83" s="433" t="str">
        <f>IF(基本情報入力シート!F105="","",基本情報入力シート!F105)</f>
        <v/>
      </c>
      <c r="F83" s="433" t="str">
        <f>IF(基本情報入力シート!G105="","",基本情報入力シート!G105)</f>
        <v/>
      </c>
      <c r="G83" s="433" t="str">
        <f>IF(基本情報入力シート!H105="","",基本情報入力シート!H105)</f>
        <v/>
      </c>
      <c r="H83" s="433" t="str">
        <f>IF(基本情報入力シート!I105="","",基本情報入力シート!I105)</f>
        <v/>
      </c>
      <c r="I83" s="433" t="str">
        <f>IF(基本情報入力シート!J105="","",基本情報入力シート!J105)</f>
        <v/>
      </c>
      <c r="J83" s="433" t="str">
        <f>IF(基本情報入力シート!K105="","",基本情報入力シート!K105)</f>
        <v/>
      </c>
      <c r="K83" s="434" t="str">
        <f>IF(基本情報入力シート!L105="","",基本情報入力シート!L105)</f>
        <v/>
      </c>
      <c r="L83" s="435" t="str">
        <f>IF(基本情報入力シート!M105="","",基本情報入力シート!M105)</f>
        <v/>
      </c>
      <c r="M83" s="435" t="str">
        <f>IF(基本情報入力シート!R105="","",基本情報入力シート!R105)</f>
        <v/>
      </c>
      <c r="N83" s="435" t="str">
        <f>IF(基本情報入力シート!W105="","",基本情報入力シート!W105)</f>
        <v/>
      </c>
      <c r="O83" s="430" t="str">
        <f>IF(基本情報入力シート!X105="","",基本情報入力シート!X105)</f>
        <v/>
      </c>
      <c r="P83" s="436" t="str">
        <f>IF(基本情報入力シート!Y105="","",基本情報入力シート!Y105)</f>
        <v/>
      </c>
      <c r="Q83" s="437" t="str">
        <f>IF(基本情報入力シート!AB105="","",基本情報入力シート!AB105)</f>
        <v/>
      </c>
      <c r="R83" s="438"/>
      <c r="S83" s="439"/>
      <c r="T83" s="458" t="str">
        <f>IF(P83="","",VLOOKUP(P83,【参考】数式用!$A$5:$H$34,MATCH(S83,【参考】数式用!$C$4:$E$4,0)+2,0))</f>
        <v/>
      </c>
      <c r="U83" s="80" t="s">
        <v>143</v>
      </c>
      <c r="V83" s="440"/>
      <c r="W83" s="79" t="s">
        <v>144</v>
      </c>
      <c r="X83" s="440"/>
      <c r="Y83" s="236" t="s">
        <v>145</v>
      </c>
      <c r="Z83" s="441"/>
      <c r="AA83" s="79" t="s">
        <v>144</v>
      </c>
      <c r="AB83" s="441"/>
      <c r="AC83" s="79" t="s">
        <v>146</v>
      </c>
      <c r="AD83" s="442" t="s">
        <v>147</v>
      </c>
      <c r="AE83" s="443" t="str">
        <f t="shared" si="4"/>
        <v/>
      </c>
      <c r="AF83" s="446" t="s">
        <v>148</v>
      </c>
      <c r="AG83" s="445" t="str">
        <f t="shared" si="5"/>
        <v/>
      </c>
    </row>
    <row r="84" spans="1:33" ht="36.75" customHeight="1">
      <c r="A84" s="430">
        <f t="shared" si="3"/>
        <v>73</v>
      </c>
      <c r="B84" s="431" t="str">
        <f>IF(基本情報入力シート!C106="","",基本情報入力シート!C106)</f>
        <v/>
      </c>
      <c r="C84" s="432" t="str">
        <f>IF(基本情報入力シート!D106="","",基本情報入力シート!D106)</f>
        <v/>
      </c>
      <c r="D84" s="433" t="str">
        <f>IF(基本情報入力シート!E106="","",基本情報入力シート!E106)</f>
        <v/>
      </c>
      <c r="E84" s="433" t="str">
        <f>IF(基本情報入力シート!F106="","",基本情報入力シート!F106)</f>
        <v/>
      </c>
      <c r="F84" s="433" t="str">
        <f>IF(基本情報入力シート!G106="","",基本情報入力シート!G106)</f>
        <v/>
      </c>
      <c r="G84" s="433" t="str">
        <f>IF(基本情報入力シート!H106="","",基本情報入力シート!H106)</f>
        <v/>
      </c>
      <c r="H84" s="433" t="str">
        <f>IF(基本情報入力シート!I106="","",基本情報入力シート!I106)</f>
        <v/>
      </c>
      <c r="I84" s="433" t="str">
        <f>IF(基本情報入力シート!J106="","",基本情報入力シート!J106)</f>
        <v/>
      </c>
      <c r="J84" s="433" t="str">
        <f>IF(基本情報入力シート!K106="","",基本情報入力シート!K106)</f>
        <v/>
      </c>
      <c r="K84" s="434" t="str">
        <f>IF(基本情報入力シート!L106="","",基本情報入力シート!L106)</f>
        <v/>
      </c>
      <c r="L84" s="435" t="str">
        <f>IF(基本情報入力シート!M106="","",基本情報入力シート!M106)</f>
        <v/>
      </c>
      <c r="M84" s="435" t="str">
        <f>IF(基本情報入力シート!R106="","",基本情報入力シート!R106)</f>
        <v/>
      </c>
      <c r="N84" s="435" t="str">
        <f>IF(基本情報入力シート!W106="","",基本情報入力シート!W106)</f>
        <v/>
      </c>
      <c r="O84" s="430" t="str">
        <f>IF(基本情報入力シート!X106="","",基本情報入力シート!X106)</f>
        <v/>
      </c>
      <c r="P84" s="436" t="str">
        <f>IF(基本情報入力シート!Y106="","",基本情報入力シート!Y106)</f>
        <v/>
      </c>
      <c r="Q84" s="437" t="str">
        <f>IF(基本情報入力シート!AB106="","",基本情報入力シート!AB106)</f>
        <v/>
      </c>
      <c r="R84" s="438"/>
      <c r="S84" s="439"/>
      <c r="T84" s="458" t="str">
        <f>IF(P84="","",VLOOKUP(P84,【参考】数式用!$A$5:$H$34,MATCH(S84,【参考】数式用!$C$4:$E$4,0)+2,0))</f>
        <v/>
      </c>
      <c r="U84" s="80" t="s">
        <v>143</v>
      </c>
      <c r="V84" s="440"/>
      <c r="W84" s="79" t="s">
        <v>144</v>
      </c>
      <c r="X84" s="440"/>
      <c r="Y84" s="236" t="s">
        <v>145</v>
      </c>
      <c r="Z84" s="441"/>
      <c r="AA84" s="79" t="s">
        <v>144</v>
      </c>
      <c r="AB84" s="441"/>
      <c r="AC84" s="79" t="s">
        <v>146</v>
      </c>
      <c r="AD84" s="442" t="s">
        <v>147</v>
      </c>
      <c r="AE84" s="443" t="str">
        <f t="shared" si="4"/>
        <v/>
      </c>
      <c r="AF84" s="446" t="s">
        <v>148</v>
      </c>
      <c r="AG84" s="445" t="str">
        <f t="shared" si="5"/>
        <v/>
      </c>
    </row>
    <row r="85" spans="1:33" ht="36.75" customHeight="1">
      <c r="A85" s="430">
        <f t="shared" si="3"/>
        <v>74</v>
      </c>
      <c r="B85" s="431" t="str">
        <f>IF(基本情報入力シート!C107="","",基本情報入力シート!C107)</f>
        <v/>
      </c>
      <c r="C85" s="432" t="str">
        <f>IF(基本情報入力シート!D107="","",基本情報入力シート!D107)</f>
        <v/>
      </c>
      <c r="D85" s="433" t="str">
        <f>IF(基本情報入力シート!E107="","",基本情報入力シート!E107)</f>
        <v/>
      </c>
      <c r="E85" s="433" t="str">
        <f>IF(基本情報入力シート!F107="","",基本情報入力シート!F107)</f>
        <v/>
      </c>
      <c r="F85" s="433" t="str">
        <f>IF(基本情報入力シート!G107="","",基本情報入力シート!G107)</f>
        <v/>
      </c>
      <c r="G85" s="433" t="str">
        <f>IF(基本情報入力シート!H107="","",基本情報入力シート!H107)</f>
        <v/>
      </c>
      <c r="H85" s="433" t="str">
        <f>IF(基本情報入力シート!I107="","",基本情報入力シート!I107)</f>
        <v/>
      </c>
      <c r="I85" s="433" t="str">
        <f>IF(基本情報入力シート!J107="","",基本情報入力シート!J107)</f>
        <v/>
      </c>
      <c r="J85" s="433" t="str">
        <f>IF(基本情報入力シート!K107="","",基本情報入力シート!K107)</f>
        <v/>
      </c>
      <c r="K85" s="434" t="str">
        <f>IF(基本情報入力シート!L107="","",基本情報入力シート!L107)</f>
        <v/>
      </c>
      <c r="L85" s="435" t="str">
        <f>IF(基本情報入力シート!M107="","",基本情報入力シート!M107)</f>
        <v/>
      </c>
      <c r="M85" s="435" t="str">
        <f>IF(基本情報入力シート!R107="","",基本情報入力シート!R107)</f>
        <v/>
      </c>
      <c r="N85" s="435" t="str">
        <f>IF(基本情報入力シート!W107="","",基本情報入力シート!W107)</f>
        <v/>
      </c>
      <c r="O85" s="430" t="str">
        <f>IF(基本情報入力シート!X107="","",基本情報入力シート!X107)</f>
        <v/>
      </c>
      <c r="P85" s="436" t="str">
        <f>IF(基本情報入力シート!Y107="","",基本情報入力シート!Y107)</f>
        <v/>
      </c>
      <c r="Q85" s="437" t="str">
        <f>IF(基本情報入力シート!AB107="","",基本情報入力シート!AB107)</f>
        <v/>
      </c>
      <c r="R85" s="438"/>
      <c r="S85" s="439"/>
      <c r="T85" s="458" t="str">
        <f>IF(P85="","",VLOOKUP(P85,【参考】数式用!$A$5:$H$34,MATCH(S85,【参考】数式用!$C$4:$E$4,0)+2,0))</f>
        <v/>
      </c>
      <c r="U85" s="80" t="s">
        <v>143</v>
      </c>
      <c r="V85" s="440"/>
      <c r="W85" s="79" t="s">
        <v>144</v>
      </c>
      <c r="X85" s="440"/>
      <c r="Y85" s="236" t="s">
        <v>145</v>
      </c>
      <c r="Z85" s="441"/>
      <c r="AA85" s="79" t="s">
        <v>144</v>
      </c>
      <c r="AB85" s="441"/>
      <c r="AC85" s="79" t="s">
        <v>146</v>
      </c>
      <c r="AD85" s="442" t="s">
        <v>147</v>
      </c>
      <c r="AE85" s="443" t="str">
        <f t="shared" si="4"/>
        <v/>
      </c>
      <c r="AF85" s="446" t="s">
        <v>148</v>
      </c>
      <c r="AG85" s="445" t="str">
        <f t="shared" si="5"/>
        <v/>
      </c>
    </row>
    <row r="86" spans="1:33" ht="36.75" customHeight="1">
      <c r="A86" s="430">
        <f t="shared" si="3"/>
        <v>75</v>
      </c>
      <c r="B86" s="431" t="str">
        <f>IF(基本情報入力シート!C108="","",基本情報入力シート!C108)</f>
        <v/>
      </c>
      <c r="C86" s="432" t="str">
        <f>IF(基本情報入力シート!D108="","",基本情報入力シート!D108)</f>
        <v/>
      </c>
      <c r="D86" s="433" t="str">
        <f>IF(基本情報入力シート!E108="","",基本情報入力シート!E108)</f>
        <v/>
      </c>
      <c r="E86" s="433" t="str">
        <f>IF(基本情報入力シート!F108="","",基本情報入力シート!F108)</f>
        <v/>
      </c>
      <c r="F86" s="433" t="str">
        <f>IF(基本情報入力シート!G108="","",基本情報入力シート!G108)</f>
        <v/>
      </c>
      <c r="G86" s="433" t="str">
        <f>IF(基本情報入力シート!H108="","",基本情報入力シート!H108)</f>
        <v/>
      </c>
      <c r="H86" s="433" t="str">
        <f>IF(基本情報入力シート!I108="","",基本情報入力シート!I108)</f>
        <v/>
      </c>
      <c r="I86" s="433" t="str">
        <f>IF(基本情報入力シート!J108="","",基本情報入力シート!J108)</f>
        <v/>
      </c>
      <c r="J86" s="433" t="str">
        <f>IF(基本情報入力シート!K108="","",基本情報入力シート!K108)</f>
        <v/>
      </c>
      <c r="K86" s="434" t="str">
        <f>IF(基本情報入力シート!L108="","",基本情報入力シート!L108)</f>
        <v/>
      </c>
      <c r="L86" s="435" t="str">
        <f>IF(基本情報入力シート!M108="","",基本情報入力シート!M108)</f>
        <v/>
      </c>
      <c r="M86" s="435" t="str">
        <f>IF(基本情報入力シート!R108="","",基本情報入力シート!R108)</f>
        <v/>
      </c>
      <c r="N86" s="435" t="str">
        <f>IF(基本情報入力シート!W108="","",基本情報入力シート!W108)</f>
        <v/>
      </c>
      <c r="O86" s="430" t="str">
        <f>IF(基本情報入力シート!X108="","",基本情報入力シート!X108)</f>
        <v/>
      </c>
      <c r="P86" s="436" t="str">
        <f>IF(基本情報入力シート!Y108="","",基本情報入力シート!Y108)</f>
        <v/>
      </c>
      <c r="Q86" s="437" t="str">
        <f>IF(基本情報入力シート!AB108="","",基本情報入力シート!AB108)</f>
        <v/>
      </c>
      <c r="R86" s="438"/>
      <c r="S86" s="439"/>
      <c r="T86" s="458" t="str">
        <f>IF(P86="","",VLOOKUP(P86,【参考】数式用!$A$5:$H$34,MATCH(S86,【参考】数式用!$C$4:$E$4,0)+2,0))</f>
        <v/>
      </c>
      <c r="U86" s="80" t="s">
        <v>143</v>
      </c>
      <c r="V86" s="440"/>
      <c r="W86" s="79" t="s">
        <v>144</v>
      </c>
      <c r="X86" s="440"/>
      <c r="Y86" s="236" t="s">
        <v>145</v>
      </c>
      <c r="Z86" s="441"/>
      <c r="AA86" s="79" t="s">
        <v>144</v>
      </c>
      <c r="AB86" s="441"/>
      <c r="AC86" s="79" t="s">
        <v>146</v>
      </c>
      <c r="AD86" s="442" t="s">
        <v>147</v>
      </c>
      <c r="AE86" s="443" t="str">
        <f t="shared" si="4"/>
        <v/>
      </c>
      <c r="AF86" s="446" t="s">
        <v>148</v>
      </c>
      <c r="AG86" s="445" t="str">
        <f t="shared" si="5"/>
        <v/>
      </c>
    </row>
    <row r="87" spans="1:33" ht="36.75" customHeight="1">
      <c r="A87" s="430">
        <f t="shared" si="3"/>
        <v>76</v>
      </c>
      <c r="B87" s="431" t="str">
        <f>IF(基本情報入力シート!C109="","",基本情報入力シート!C109)</f>
        <v/>
      </c>
      <c r="C87" s="432" t="str">
        <f>IF(基本情報入力シート!D109="","",基本情報入力シート!D109)</f>
        <v/>
      </c>
      <c r="D87" s="433" t="str">
        <f>IF(基本情報入力シート!E109="","",基本情報入力シート!E109)</f>
        <v/>
      </c>
      <c r="E87" s="433" t="str">
        <f>IF(基本情報入力シート!F109="","",基本情報入力シート!F109)</f>
        <v/>
      </c>
      <c r="F87" s="433" t="str">
        <f>IF(基本情報入力シート!G109="","",基本情報入力シート!G109)</f>
        <v/>
      </c>
      <c r="G87" s="433" t="str">
        <f>IF(基本情報入力シート!H109="","",基本情報入力シート!H109)</f>
        <v/>
      </c>
      <c r="H87" s="433" t="str">
        <f>IF(基本情報入力シート!I109="","",基本情報入力シート!I109)</f>
        <v/>
      </c>
      <c r="I87" s="433" t="str">
        <f>IF(基本情報入力シート!J109="","",基本情報入力シート!J109)</f>
        <v/>
      </c>
      <c r="J87" s="433" t="str">
        <f>IF(基本情報入力シート!K109="","",基本情報入力シート!K109)</f>
        <v/>
      </c>
      <c r="K87" s="434" t="str">
        <f>IF(基本情報入力シート!L109="","",基本情報入力シート!L109)</f>
        <v/>
      </c>
      <c r="L87" s="435" t="str">
        <f>IF(基本情報入力シート!M109="","",基本情報入力シート!M109)</f>
        <v/>
      </c>
      <c r="M87" s="435" t="str">
        <f>IF(基本情報入力シート!R109="","",基本情報入力シート!R109)</f>
        <v/>
      </c>
      <c r="N87" s="435" t="str">
        <f>IF(基本情報入力シート!W109="","",基本情報入力シート!W109)</f>
        <v/>
      </c>
      <c r="O87" s="430" t="str">
        <f>IF(基本情報入力シート!X109="","",基本情報入力シート!X109)</f>
        <v/>
      </c>
      <c r="P87" s="436" t="str">
        <f>IF(基本情報入力シート!Y109="","",基本情報入力シート!Y109)</f>
        <v/>
      </c>
      <c r="Q87" s="437" t="str">
        <f>IF(基本情報入力シート!AB109="","",基本情報入力シート!AB109)</f>
        <v/>
      </c>
      <c r="R87" s="438"/>
      <c r="S87" s="439"/>
      <c r="T87" s="458" t="str">
        <f>IF(P87="","",VLOOKUP(P87,【参考】数式用!$A$5:$H$34,MATCH(S87,【参考】数式用!$C$4:$E$4,0)+2,0))</f>
        <v/>
      </c>
      <c r="U87" s="80" t="s">
        <v>143</v>
      </c>
      <c r="V87" s="440"/>
      <c r="W87" s="79" t="s">
        <v>144</v>
      </c>
      <c r="X87" s="440"/>
      <c r="Y87" s="236" t="s">
        <v>145</v>
      </c>
      <c r="Z87" s="441"/>
      <c r="AA87" s="79" t="s">
        <v>144</v>
      </c>
      <c r="AB87" s="441"/>
      <c r="AC87" s="79" t="s">
        <v>146</v>
      </c>
      <c r="AD87" s="442" t="s">
        <v>147</v>
      </c>
      <c r="AE87" s="443" t="str">
        <f t="shared" si="4"/>
        <v/>
      </c>
      <c r="AF87" s="446" t="s">
        <v>148</v>
      </c>
      <c r="AG87" s="445" t="str">
        <f t="shared" si="5"/>
        <v/>
      </c>
    </row>
    <row r="88" spans="1:33" ht="36.75" customHeight="1">
      <c r="A88" s="430">
        <f t="shared" si="3"/>
        <v>77</v>
      </c>
      <c r="B88" s="431" t="str">
        <f>IF(基本情報入力シート!C110="","",基本情報入力シート!C110)</f>
        <v/>
      </c>
      <c r="C88" s="432" t="str">
        <f>IF(基本情報入力シート!D110="","",基本情報入力シート!D110)</f>
        <v/>
      </c>
      <c r="D88" s="433" t="str">
        <f>IF(基本情報入力シート!E110="","",基本情報入力シート!E110)</f>
        <v/>
      </c>
      <c r="E88" s="433" t="str">
        <f>IF(基本情報入力シート!F110="","",基本情報入力シート!F110)</f>
        <v/>
      </c>
      <c r="F88" s="433" t="str">
        <f>IF(基本情報入力シート!G110="","",基本情報入力シート!G110)</f>
        <v/>
      </c>
      <c r="G88" s="433" t="str">
        <f>IF(基本情報入力シート!H110="","",基本情報入力シート!H110)</f>
        <v/>
      </c>
      <c r="H88" s="433" t="str">
        <f>IF(基本情報入力シート!I110="","",基本情報入力シート!I110)</f>
        <v/>
      </c>
      <c r="I88" s="433" t="str">
        <f>IF(基本情報入力シート!J110="","",基本情報入力シート!J110)</f>
        <v/>
      </c>
      <c r="J88" s="433" t="str">
        <f>IF(基本情報入力シート!K110="","",基本情報入力シート!K110)</f>
        <v/>
      </c>
      <c r="K88" s="434" t="str">
        <f>IF(基本情報入力シート!L110="","",基本情報入力シート!L110)</f>
        <v/>
      </c>
      <c r="L88" s="435" t="str">
        <f>IF(基本情報入力シート!M110="","",基本情報入力シート!M110)</f>
        <v/>
      </c>
      <c r="M88" s="435" t="str">
        <f>IF(基本情報入力シート!R110="","",基本情報入力シート!R110)</f>
        <v/>
      </c>
      <c r="N88" s="435" t="str">
        <f>IF(基本情報入力シート!W110="","",基本情報入力シート!W110)</f>
        <v/>
      </c>
      <c r="O88" s="430" t="str">
        <f>IF(基本情報入力シート!X110="","",基本情報入力シート!X110)</f>
        <v/>
      </c>
      <c r="P88" s="436" t="str">
        <f>IF(基本情報入力シート!Y110="","",基本情報入力シート!Y110)</f>
        <v/>
      </c>
      <c r="Q88" s="437" t="str">
        <f>IF(基本情報入力シート!AB110="","",基本情報入力シート!AB110)</f>
        <v/>
      </c>
      <c r="R88" s="438"/>
      <c r="S88" s="439"/>
      <c r="T88" s="458" t="str">
        <f>IF(P88="","",VLOOKUP(P88,【参考】数式用!$A$5:$H$34,MATCH(S88,【参考】数式用!$C$4:$E$4,0)+2,0))</f>
        <v/>
      </c>
      <c r="U88" s="80" t="s">
        <v>143</v>
      </c>
      <c r="V88" s="440"/>
      <c r="W88" s="79" t="s">
        <v>144</v>
      </c>
      <c r="X88" s="440"/>
      <c r="Y88" s="236" t="s">
        <v>145</v>
      </c>
      <c r="Z88" s="441"/>
      <c r="AA88" s="79" t="s">
        <v>144</v>
      </c>
      <c r="AB88" s="441"/>
      <c r="AC88" s="79" t="s">
        <v>146</v>
      </c>
      <c r="AD88" s="442" t="s">
        <v>147</v>
      </c>
      <c r="AE88" s="443" t="str">
        <f t="shared" si="4"/>
        <v/>
      </c>
      <c r="AF88" s="446" t="s">
        <v>148</v>
      </c>
      <c r="AG88" s="445" t="str">
        <f t="shared" si="5"/>
        <v/>
      </c>
    </row>
    <row r="89" spans="1:33" ht="36.75" customHeight="1">
      <c r="A89" s="430">
        <f t="shared" si="3"/>
        <v>78</v>
      </c>
      <c r="B89" s="431" t="str">
        <f>IF(基本情報入力シート!C111="","",基本情報入力シート!C111)</f>
        <v/>
      </c>
      <c r="C89" s="432" t="str">
        <f>IF(基本情報入力シート!D111="","",基本情報入力シート!D111)</f>
        <v/>
      </c>
      <c r="D89" s="433" t="str">
        <f>IF(基本情報入力シート!E111="","",基本情報入力シート!E111)</f>
        <v/>
      </c>
      <c r="E89" s="433" t="str">
        <f>IF(基本情報入力シート!F111="","",基本情報入力シート!F111)</f>
        <v/>
      </c>
      <c r="F89" s="433" t="str">
        <f>IF(基本情報入力シート!G111="","",基本情報入力シート!G111)</f>
        <v/>
      </c>
      <c r="G89" s="433" t="str">
        <f>IF(基本情報入力シート!H111="","",基本情報入力シート!H111)</f>
        <v/>
      </c>
      <c r="H89" s="433" t="str">
        <f>IF(基本情報入力シート!I111="","",基本情報入力シート!I111)</f>
        <v/>
      </c>
      <c r="I89" s="433" t="str">
        <f>IF(基本情報入力シート!J111="","",基本情報入力シート!J111)</f>
        <v/>
      </c>
      <c r="J89" s="433" t="str">
        <f>IF(基本情報入力シート!K111="","",基本情報入力シート!K111)</f>
        <v/>
      </c>
      <c r="K89" s="434" t="str">
        <f>IF(基本情報入力シート!L111="","",基本情報入力シート!L111)</f>
        <v/>
      </c>
      <c r="L89" s="435" t="str">
        <f>IF(基本情報入力シート!M111="","",基本情報入力シート!M111)</f>
        <v/>
      </c>
      <c r="M89" s="435" t="str">
        <f>IF(基本情報入力シート!R111="","",基本情報入力シート!R111)</f>
        <v/>
      </c>
      <c r="N89" s="435" t="str">
        <f>IF(基本情報入力シート!W111="","",基本情報入力シート!W111)</f>
        <v/>
      </c>
      <c r="O89" s="430" t="str">
        <f>IF(基本情報入力シート!X111="","",基本情報入力シート!X111)</f>
        <v/>
      </c>
      <c r="P89" s="436" t="str">
        <f>IF(基本情報入力シート!Y111="","",基本情報入力シート!Y111)</f>
        <v/>
      </c>
      <c r="Q89" s="437" t="str">
        <f>IF(基本情報入力シート!AB111="","",基本情報入力シート!AB111)</f>
        <v/>
      </c>
      <c r="R89" s="438"/>
      <c r="S89" s="439"/>
      <c r="T89" s="458" t="str">
        <f>IF(P89="","",VLOOKUP(P89,【参考】数式用!$A$5:$H$34,MATCH(S89,【参考】数式用!$C$4:$E$4,0)+2,0))</f>
        <v/>
      </c>
      <c r="U89" s="80" t="s">
        <v>143</v>
      </c>
      <c r="V89" s="440"/>
      <c r="W89" s="79" t="s">
        <v>144</v>
      </c>
      <c r="X89" s="440"/>
      <c r="Y89" s="236" t="s">
        <v>145</v>
      </c>
      <c r="Z89" s="441"/>
      <c r="AA89" s="79" t="s">
        <v>144</v>
      </c>
      <c r="AB89" s="441"/>
      <c r="AC89" s="79" t="s">
        <v>146</v>
      </c>
      <c r="AD89" s="442" t="s">
        <v>147</v>
      </c>
      <c r="AE89" s="443" t="str">
        <f t="shared" si="4"/>
        <v/>
      </c>
      <c r="AF89" s="446" t="s">
        <v>148</v>
      </c>
      <c r="AG89" s="445" t="str">
        <f t="shared" si="5"/>
        <v/>
      </c>
    </row>
    <row r="90" spans="1:33" ht="36.75" customHeight="1">
      <c r="A90" s="430">
        <f t="shared" si="3"/>
        <v>79</v>
      </c>
      <c r="B90" s="431" t="str">
        <f>IF(基本情報入力シート!C112="","",基本情報入力シート!C112)</f>
        <v/>
      </c>
      <c r="C90" s="432" t="str">
        <f>IF(基本情報入力シート!D112="","",基本情報入力シート!D112)</f>
        <v/>
      </c>
      <c r="D90" s="433" t="str">
        <f>IF(基本情報入力シート!E112="","",基本情報入力シート!E112)</f>
        <v/>
      </c>
      <c r="E90" s="433" t="str">
        <f>IF(基本情報入力シート!F112="","",基本情報入力シート!F112)</f>
        <v/>
      </c>
      <c r="F90" s="433" t="str">
        <f>IF(基本情報入力シート!G112="","",基本情報入力シート!G112)</f>
        <v/>
      </c>
      <c r="G90" s="433" t="str">
        <f>IF(基本情報入力シート!H112="","",基本情報入力シート!H112)</f>
        <v/>
      </c>
      <c r="H90" s="433" t="str">
        <f>IF(基本情報入力シート!I112="","",基本情報入力シート!I112)</f>
        <v/>
      </c>
      <c r="I90" s="433" t="str">
        <f>IF(基本情報入力シート!J112="","",基本情報入力シート!J112)</f>
        <v/>
      </c>
      <c r="J90" s="433" t="str">
        <f>IF(基本情報入力シート!K112="","",基本情報入力シート!K112)</f>
        <v/>
      </c>
      <c r="K90" s="434" t="str">
        <f>IF(基本情報入力シート!L112="","",基本情報入力シート!L112)</f>
        <v/>
      </c>
      <c r="L90" s="435" t="str">
        <f>IF(基本情報入力シート!M112="","",基本情報入力シート!M112)</f>
        <v/>
      </c>
      <c r="M90" s="435" t="str">
        <f>IF(基本情報入力シート!R112="","",基本情報入力シート!R112)</f>
        <v/>
      </c>
      <c r="N90" s="435" t="str">
        <f>IF(基本情報入力シート!W112="","",基本情報入力シート!W112)</f>
        <v/>
      </c>
      <c r="O90" s="430" t="str">
        <f>IF(基本情報入力シート!X112="","",基本情報入力シート!X112)</f>
        <v/>
      </c>
      <c r="P90" s="436" t="str">
        <f>IF(基本情報入力シート!Y112="","",基本情報入力シート!Y112)</f>
        <v/>
      </c>
      <c r="Q90" s="437" t="str">
        <f>IF(基本情報入力シート!AB112="","",基本情報入力シート!AB112)</f>
        <v/>
      </c>
      <c r="R90" s="438"/>
      <c r="S90" s="439"/>
      <c r="T90" s="458" t="str">
        <f>IF(P90="","",VLOOKUP(P90,【参考】数式用!$A$5:$H$34,MATCH(S90,【参考】数式用!$C$4:$E$4,0)+2,0))</f>
        <v/>
      </c>
      <c r="U90" s="80" t="s">
        <v>143</v>
      </c>
      <c r="V90" s="440"/>
      <c r="W90" s="79" t="s">
        <v>144</v>
      </c>
      <c r="X90" s="440"/>
      <c r="Y90" s="236" t="s">
        <v>145</v>
      </c>
      <c r="Z90" s="441"/>
      <c r="AA90" s="79" t="s">
        <v>144</v>
      </c>
      <c r="AB90" s="441"/>
      <c r="AC90" s="79" t="s">
        <v>146</v>
      </c>
      <c r="AD90" s="442" t="s">
        <v>147</v>
      </c>
      <c r="AE90" s="443" t="str">
        <f t="shared" si="4"/>
        <v/>
      </c>
      <c r="AF90" s="446" t="s">
        <v>148</v>
      </c>
      <c r="AG90" s="445" t="str">
        <f t="shared" si="5"/>
        <v/>
      </c>
    </row>
    <row r="91" spans="1:33" ht="36.75" customHeight="1">
      <c r="A91" s="430">
        <f t="shared" ref="A91:A111" si="6">A90+1</f>
        <v>80</v>
      </c>
      <c r="B91" s="431" t="str">
        <f>IF(基本情報入力シート!C113="","",基本情報入力シート!C113)</f>
        <v/>
      </c>
      <c r="C91" s="432" t="str">
        <f>IF(基本情報入力シート!D113="","",基本情報入力シート!D113)</f>
        <v/>
      </c>
      <c r="D91" s="433" t="str">
        <f>IF(基本情報入力シート!E113="","",基本情報入力シート!E113)</f>
        <v/>
      </c>
      <c r="E91" s="433" t="str">
        <f>IF(基本情報入力シート!F113="","",基本情報入力シート!F113)</f>
        <v/>
      </c>
      <c r="F91" s="433" t="str">
        <f>IF(基本情報入力シート!G113="","",基本情報入力シート!G113)</f>
        <v/>
      </c>
      <c r="G91" s="433" t="str">
        <f>IF(基本情報入力シート!H113="","",基本情報入力シート!H113)</f>
        <v/>
      </c>
      <c r="H91" s="433" t="str">
        <f>IF(基本情報入力シート!I113="","",基本情報入力シート!I113)</f>
        <v/>
      </c>
      <c r="I91" s="433" t="str">
        <f>IF(基本情報入力シート!J113="","",基本情報入力シート!J113)</f>
        <v/>
      </c>
      <c r="J91" s="433" t="str">
        <f>IF(基本情報入力シート!K113="","",基本情報入力シート!K113)</f>
        <v/>
      </c>
      <c r="K91" s="434" t="str">
        <f>IF(基本情報入力シート!L113="","",基本情報入力シート!L113)</f>
        <v/>
      </c>
      <c r="L91" s="435" t="str">
        <f>IF(基本情報入力シート!M113="","",基本情報入力シート!M113)</f>
        <v/>
      </c>
      <c r="M91" s="435" t="str">
        <f>IF(基本情報入力シート!R113="","",基本情報入力シート!R113)</f>
        <v/>
      </c>
      <c r="N91" s="435" t="str">
        <f>IF(基本情報入力シート!W113="","",基本情報入力シート!W113)</f>
        <v/>
      </c>
      <c r="O91" s="430" t="str">
        <f>IF(基本情報入力シート!X113="","",基本情報入力シート!X113)</f>
        <v/>
      </c>
      <c r="P91" s="436" t="str">
        <f>IF(基本情報入力シート!Y113="","",基本情報入力シート!Y113)</f>
        <v/>
      </c>
      <c r="Q91" s="437" t="str">
        <f>IF(基本情報入力シート!AB113="","",基本情報入力シート!AB113)</f>
        <v/>
      </c>
      <c r="R91" s="438"/>
      <c r="S91" s="439"/>
      <c r="T91" s="458" t="str">
        <f>IF(P91="","",VLOOKUP(P91,【参考】数式用!$A$5:$H$34,MATCH(S91,【参考】数式用!$C$4:$E$4,0)+2,0))</f>
        <v/>
      </c>
      <c r="U91" s="80" t="s">
        <v>143</v>
      </c>
      <c r="V91" s="440"/>
      <c r="W91" s="79" t="s">
        <v>144</v>
      </c>
      <c r="X91" s="440"/>
      <c r="Y91" s="236" t="s">
        <v>145</v>
      </c>
      <c r="Z91" s="441"/>
      <c r="AA91" s="79" t="s">
        <v>144</v>
      </c>
      <c r="AB91" s="441"/>
      <c r="AC91" s="79" t="s">
        <v>146</v>
      </c>
      <c r="AD91" s="442" t="s">
        <v>147</v>
      </c>
      <c r="AE91" s="443" t="str">
        <f t="shared" si="4"/>
        <v/>
      </c>
      <c r="AF91" s="446" t="s">
        <v>148</v>
      </c>
      <c r="AG91" s="445" t="str">
        <f t="shared" si="5"/>
        <v/>
      </c>
    </row>
    <row r="92" spans="1:33" ht="36.75" customHeight="1">
      <c r="A92" s="430">
        <f t="shared" si="6"/>
        <v>81</v>
      </c>
      <c r="B92" s="431" t="str">
        <f>IF(基本情報入力シート!C114="","",基本情報入力シート!C114)</f>
        <v/>
      </c>
      <c r="C92" s="432" t="str">
        <f>IF(基本情報入力シート!D114="","",基本情報入力シート!D114)</f>
        <v/>
      </c>
      <c r="D92" s="433" t="str">
        <f>IF(基本情報入力シート!E114="","",基本情報入力シート!E114)</f>
        <v/>
      </c>
      <c r="E92" s="433" t="str">
        <f>IF(基本情報入力シート!F114="","",基本情報入力シート!F114)</f>
        <v/>
      </c>
      <c r="F92" s="433" t="str">
        <f>IF(基本情報入力シート!G114="","",基本情報入力シート!G114)</f>
        <v/>
      </c>
      <c r="G92" s="433" t="str">
        <f>IF(基本情報入力シート!H114="","",基本情報入力シート!H114)</f>
        <v/>
      </c>
      <c r="H92" s="433" t="str">
        <f>IF(基本情報入力シート!I114="","",基本情報入力シート!I114)</f>
        <v/>
      </c>
      <c r="I92" s="433" t="str">
        <f>IF(基本情報入力シート!J114="","",基本情報入力シート!J114)</f>
        <v/>
      </c>
      <c r="J92" s="433" t="str">
        <f>IF(基本情報入力シート!K114="","",基本情報入力シート!K114)</f>
        <v/>
      </c>
      <c r="K92" s="434" t="str">
        <f>IF(基本情報入力シート!L114="","",基本情報入力シート!L114)</f>
        <v/>
      </c>
      <c r="L92" s="435" t="str">
        <f>IF(基本情報入力シート!M114="","",基本情報入力シート!M114)</f>
        <v/>
      </c>
      <c r="M92" s="435" t="str">
        <f>IF(基本情報入力シート!R114="","",基本情報入力シート!R114)</f>
        <v/>
      </c>
      <c r="N92" s="435" t="str">
        <f>IF(基本情報入力シート!W114="","",基本情報入力シート!W114)</f>
        <v/>
      </c>
      <c r="O92" s="430" t="str">
        <f>IF(基本情報入力シート!X114="","",基本情報入力シート!X114)</f>
        <v/>
      </c>
      <c r="P92" s="436" t="str">
        <f>IF(基本情報入力シート!Y114="","",基本情報入力シート!Y114)</f>
        <v/>
      </c>
      <c r="Q92" s="437" t="str">
        <f>IF(基本情報入力シート!AB114="","",基本情報入力シート!AB114)</f>
        <v/>
      </c>
      <c r="R92" s="438"/>
      <c r="S92" s="439"/>
      <c r="T92" s="458" t="str">
        <f>IF(P92="","",VLOOKUP(P92,【参考】数式用!$A$5:$H$34,MATCH(S92,【参考】数式用!$C$4:$E$4,0)+2,0))</f>
        <v/>
      </c>
      <c r="U92" s="80" t="s">
        <v>143</v>
      </c>
      <c r="V92" s="440"/>
      <c r="W92" s="79" t="s">
        <v>144</v>
      </c>
      <c r="X92" s="440"/>
      <c r="Y92" s="236" t="s">
        <v>145</v>
      </c>
      <c r="Z92" s="441"/>
      <c r="AA92" s="79" t="s">
        <v>144</v>
      </c>
      <c r="AB92" s="441"/>
      <c r="AC92" s="79" t="s">
        <v>146</v>
      </c>
      <c r="AD92" s="442" t="s">
        <v>147</v>
      </c>
      <c r="AE92" s="443" t="str">
        <f t="shared" si="4"/>
        <v/>
      </c>
      <c r="AF92" s="446" t="s">
        <v>148</v>
      </c>
      <c r="AG92" s="445" t="str">
        <f t="shared" si="5"/>
        <v/>
      </c>
    </row>
    <row r="93" spans="1:33" ht="36.75" customHeight="1">
      <c r="A93" s="430">
        <f t="shared" si="6"/>
        <v>82</v>
      </c>
      <c r="B93" s="431" t="str">
        <f>IF(基本情報入力シート!C115="","",基本情報入力シート!C115)</f>
        <v/>
      </c>
      <c r="C93" s="432" t="str">
        <f>IF(基本情報入力シート!D115="","",基本情報入力シート!D115)</f>
        <v/>
      </c>
      <c r="D93" s="433" t="str">
        <f>IF(基本情報入力シート!E115="","",基本情報入力シート!E115)</f>
        <v/>
      </c>
      <c r="E93" s="433" t="str">
        <f>IF(基本情報入力シート!F115="","",基本情報入力シート!F115)</f>
        <v/>
      </c>
      <c r="F93" s="433" t="str">
        <f>IF(基本情報入力シート!G115="","",基本情報入力シート!G115)</f>
        <v/>
      </c>
      <c r="G93" s="433" t="str">
        <f>IF(基本情報入力シート!H115="","",基本情報入力シート!H115)</f>
        <v/>
      </c>
      <c r="H93" s="433" t="str">
        <f>IF(基本情報入力シート!I115="","",基本情報入力シート!I115)</f>
        <v/>
      </c>
      <c r="I93" s="433" t="str">
        <f>IF(基本情報入力シート!J115="","",基本情報入力シート!J115)</f>
        <v/>
      </c>
      <c r="J93" s="433" t="str">
        <f>IF(基本情報入力シート!K115="","",基本情報入力シート!K115)</f>
        <v/>
      </c>
      <c r="K93" s="434" t="str">
        <f>IF(基本情報入力シート!L115="","",基本情報入力シート!L115)</f>
        <v/>
      </c>
      <c r="L93" s="435" t="str">
        <f>IF(基本情報入力シート!M115="","",基本情報入力シート!M115)</f>
        <v/>
      </c>
      <c r="M93" s="435" t="str">
        <f>IF(基本情報入力シート!R115="","",基本情報入力シート!R115)</f>
        <v/>
      </c>
      <c r="N93" s="435" t="str">
        <f>IF(基本情報入力シート!W115="","",基本情報入力シート!W115)</f>
        <v/>
      </c>
      <c r="O93" s="430" t="str">
        <f>IF(基本情報入力シート!X115="","",基本情報入力シート!X115)</f>
        <v/>
      </c>
      <c r="P93" s="436" t="str">
        <f>IF(基本情報入力シート!Y115="","",基本情報入力シート!Y115)</f>
        <v/>
      </c>
      <c r="Q93" s="437" t="str">
        <f>IF(基本情報入力シート!AB115="","",基本情報入力シート!AB115)</f>
        <v/>
      </c>
      <c r="R93" s="438"/>
      <c r="S93" s="439"/>
      <c r="T93" s="458" t="str">
        <f>IF(P93="","",VLOOKUP(P93,【参考】数式用!$A$5:$H$34,MATCH(S93,【参考】数式用!$C$4:$E$4,0)+2,0))</f>
        <v/>
      </c>
      <c r="U93" s="80" t="s">
        <v>143</v>
      </c>
      <c r="V93" s="440"/>
      <c r="W93" s="79" t="s">
        <v>144</v>
      </c>
      <c r="X93" s="440"/>
      <c r="Y93" s="236" t="s">
        <v>145</v>
      </c>
      <c r="Z93" s="441"/>
      <c r="AA93" s="79" t="s">
        <v>144</v>
      </c>
      <c r="AB93" s="441"/>
      <c r="AC93" s="79" t="s">
        <v>146</v>
      </c>
      <c r="AD93" s="442" t="s">
        <v>147</v>
      </c>
      <c r="AE93" s="443" t="str">
        <f t="shared" si="4"/>
        <v/>
      </c>
      <c r="AF93" s="446" t="s">
        <v>148</v>
      </c>
      <c r="AG93" s="445" t="str">
        <f t="shared" si="5"/>
        <v/>
      </c>
    </row>
    <row r="94" spans="1:33" ht="36.75" customHeight="1">
      <c r="A94" s="430">
        <f t="shared" si="6"/>
        <v>83</v>
      </c>
      <c r="B94" s="431" t="str">
        <f>IF(基本情報入力シート!C116="","",基本情報入力シート!C116)</f>
        <v/>
      </c>
      <c r="C94" s="432" t="str">
        <f>IF(基本情報入力シート!D116="","",基本情報入力シート!D116)</f>
        <v/>
      </c>
      <c r="D94" s="433" t="str">
        <f>IF(基本情報入力シート!E116="","",基本情報入力シート!E116)</f>
        <v/>
      </c>
      <c r="E94" s="433" t="str">
        <f>IF(基本情報入力シート!F116="","",基本情報入力シート!F116)</f>
        <v/>
      </c>
      <c r="F94" s="433" t="str">
        <f>IF(基本情報入力シート!G116="","",基本情報入力シート!G116)</f>
        <v/>
      </c>
      <c r="G94" s="433" t="str">
        <f>IF(基本情報入力シート!H116="","",基本情報入力シート!H116)</f>
        <v/>
      </c>
      <c r="H94" s="433" t="str">
        <f>IF(基本情報入力シート!I116="","",基本情報入力シート!I116)</f>
        <v/>
      </c>
      <c r="I94" s="433" t="str">
        <f>IF(基本情報入力シート!J116="","",基本情報入力シート!J116)</f>
        <v/>
      </c>
      <c r="J94" s="433" t="str">
        <f>IF(基本情報入力シート!K116="","",基本情報入力シート!K116)</f>
        <v/>
      </c>
      <c r="K94" s="434" t="str">
        <f>IF(基本情報入力シート!L116="","",基本情報入力シート!L116)</f>
        <v/>
      </c>
      <c r="L94" s="435" t="str">
        <f>IF(基本情報入力シート!M116="","",基本情報入力シート!M116)</f>
        <v/>
      </c>
      <c r="M94" s="435" t="str">
        <f>IF(基本情報入力シート!R116="","",基本情報入力シート!R116)</f>
        <v/>
      </c>
      <c r="N94" s="435" t="str">
        <f>IF(基本情報入力シート!W116="","",基本情報入力シート!W116)</f>
        <v/>
      </c>
      <c r="O94" s="430" t="str">
        <f>IF(基本情報入力シート!X116="","",基本情報入力シート!X116)</f>
        <v/>
      </c>
      <c r="P94" s="436" t="str">
        <f>IF(基本情報入力シート!Y116="","",基本情報入力シート!Y116)</f>
        <v/>
      </c>
      <c r="Q94" s="437" t="str">
        <f>IF(基本情報入力シート!AB116="","",基本情報入力シート!AB116)</f>
        <v/>
      </c>
      <c r="R94" s="438"/>
      <c r="S94" s="439"/>
      <c r="T94" s="458" t="str">
        <f>IF(P94="","",VLOOKUP(P94,【参考】数式用!$A$5:$H$34,MATCH(S94,【参考】数式用!$C$4:$E$4,0)+2,0))</f>
        <v/>
      </c>
      <c r="U94" s="80" t="s">
        <v>143</v>
      </c>
      <c r="V94" s="440"/>
      <c r="W94" s="79" t="s">
        <v>144</v>
      </c>
      <c r="X94" s="440"/>
      <c r="Y94" s="236" t="s">
        <v>145</v>
      </c>
      <c r="Z94" s="441"/>
      <c r="AA94" s="79" t="s">
        <v>144</v>
      </c>
      <c r="AB94" s="441"/>
      <c r="AC94" s="79" t="s">
        <v>146</v>
      </c>
      <c r="AD94" s="442" t="s">
        <v>147</v>
      </c>
      <c r="AE94" s="443" t="str">
        <f t="shared" si="4"/>
        <v/>
      </c>
      <c r="AF94" s="446" t="s">
        <v>148</v>
      </c>
      <c r="AG94" s="445" t="str">
        <f t="shared" si="5"/>
        <v/>
      </c>
    </row>
    <row r="95" spans="1:33" ht="36.75" customHeight="1">
      <c r="A95" s="430">
        <f t="shared" si="6"/>
        <v>84</v>
      </c>
      <c r="B95" s="431" t="str">
        <f>IF(基本情報入力シート!C117="","",基本情報入力シート!C117)</f>
        <v/>
      </c>
      <c r="C95" s="432" t="str">
        <f>IF(基本情報入力シート!D117="","",基本情報入力シート!D117)</f>
        <v/>
      </c>
      <c r="D95" s="433" t="str">
        <f>IF(基本情報入力シート!E117="","",基本情報入力シート!E117)</f>
        <v/>
      </c>
      <c r="E95" s="433" t="str">
        <f>IF(基本情報入力シート!F117="","",基本情報入力シート!F117)</f>
        <v/>
      </c>
      <c r="F95" s="433" t="str">
        <f>IF(基本情報入力シート!G117="","",基本情報入力シート!G117)</f>
        <v/>
      </c>
      <c r="G95" s="433" t="str">
        <f>IF(基本情報入力シート!H117="","",基本情報入力シート!H117)</f>
        <v/>
      </c>
      <c r="H95" s="433" t="str">
        <f>IF(基本情報入力シート!I117="","",基本情報入力シート!I117)</f>
        <v/>
      </c>
      <c r="I95" s="433" t="str">
        <f>IF(基本情報入力シート!J117="","",基本情報入力シート!J117)</f>
        <v/>
      </c>
      <c r="J95" s="433" t="str">
        <f>IF(基本情報入力シート!K117="","",基本情報入力シート!K117)</f>
        <v/>
      </c>
      <c r="K95" s="434" t="str">
        <f>IF(基本情報入力シート!L117="","",基本情報入力シート!L117)</f>
        <v/>
      </c>
      <c r="L95" s="435" t="str">
        <f>IF(基本情報入力シート!M117="","",基本情報入力シート!M117)</f>
        <v/>
      </c>
      <c r="M95" s="435" t="str">
        <f>IF(基本情報入力シート!R117="","",基本情報入力シート!R117)</f>
        <v/>
      </c>
      <c r="N95" s="435" t="str">
        <f>IF(基本情報入力シート!W117="","",基本情報入力シート!W117)</f>
        <v/>
      </c>
      <c r="O95" s="430" t="str">
        <f>IF(基本情報入力シート!X117="","",基本情報入力シート!X117)</f>
        <v/>
      </c>
      <c r="P95" s="436" t="str">
        <f>IF(基本情報入力シート!Y117="","",基本情報入力シート!Y117)</f>
        <v/>
      </c>
      <c r="Q95" s="437" t="str">
        <f>IF(基本情報入力シート!AB117="","",基本情報入力シート!AB117)</f>
        <v/>
      </c>
      <c r="R95" s="438"/>
      <c r="S95" s="439"/>
      <c r="T95" s="458" t="str">
        <f>IF(P95="","",VLOOKUP(P95,【参考】数式用!$A$5:$H$34,MATCH(S95,【参考】数式用!$C$4:$E$4,0)+2,0))</f>
        <v/>
      </c>
      <c r="U95" s="80" t="s">
        <v>143</v>
      </c>
      <c r="V95" s="440"/>
      <c r="W95" s="79" t="s">
        <v>144</v>
      </c>
      <c r="X95" s="440"/>
      <c r="Y95" s="236" t="s">
        <v>145</v>
      </c>
      <c r="Z95" s="441"/>
      <c r="AA95" s="79" t="s">
        <v>144</v>
      </c>
      <c r="AB95" s="441"/>
      <c r="AC95" s="79" t="s">
        <v>146</v>
      </c>
      <c r="AD95" s="442" t="s">
        <v>147</v>
      </c>
      <c r="AE95" s="443" t="str">
        <f t="shared" si="4"/>
        <v/>
      </c>
      <c r="AF95" s="446" t="s">
        <v>148</v>
      </c>
      <c r="AG95" s="445" t="str">
        <f t="shared" si="5"/>
        <v/>
      </c>
    </row>
    <row r="96" spans="1:33" ht="36.75" customHeight="1">
      <c r="A96" s="430">
        <f t="shared" si="6"/>
        <v>85</v>
      </c>
      <c r="B96" s="431" t="str">
        <f>IF(基本情報入力シート!C118="","",基本情報入力シート!C118)</f>
        <v/>
      </c>
      <c r="C96" s="432" t="str">
        <f>IF(基本情報入力シート!D118="","",基本情報入力シート!D118)</f>
        <v/>
      </c>
      <c r="D96" s="433" t="str">
        <f>IF(基本情報入力シート!E118="","",基本情報入力シート!E118)</f>
        <v/>
      </c>
      <c r="E96" s="433" t="str">
        <f>IF(基本情報入力シート!F118="","",基本情報入力シート!F118)</f>
        <v/>
      </c>
      <c r="F96" s="433" t="str">
        <f>IF(基本情報入力シート!G118="","",基本情報入力シート!G118)</f>
        <v/>
      </c>
      <c r="G96" s="433" t="str">
        <f>IF(基本情報入力シート!H118="","",基本情報入力シート!H118)</f>
        <v/>
      </c>
      <c r="H96" s="433" t="str">
        <f>IF(基本情報入力シート!I118="","",基本情報入力シート!I118)</f>
        <v/>
      </c>
      <c r="I96" s="433" t="str">
        <f>IF(基本情報入力シート!J118="","",基本情報入力シート!J118)</f>
        <v/>
      </c>
      <c r="J96" s="433" t="str">
        <f>IF(基本情報入力シート!K118="","",基本情報入力シート!K118)</f>
        <v/>
      </c>
      <c r="K96" s="434" t="str">
        <f>IF(基本情報入力シート!L118="","",基本情報入力シート!L118)</f>
        <v/>
      </c>
      <c r="L96" s="435" t="str">
        <f>IF(基本情報入力シート!M118="","",基本情報入力シート!M118)</f>
        <v/>
      </c>
      <c r="M96" s="435" t="str">
        <f>IF(基本情報入力シート!R118="","",基本情報入力シート!R118)</f>
        <v/>
      </c>
      <c r="N96" s="435" t="str">
        <f>IF(基本情報入力シート!W118="","",基本情報入力シート!W118)</f>
        <v/>
      </c>
      <c r="O96" s="430" t="str">
        <f>IF(基本情報入力シート!X118="","",基本情報入力シート!X118)</f>
        <v/>
      </c>
      <c r="P96" s="436" t="str">
        <f>IF(基本情報入力シート!Y118="","",基本情報入力シート!Y118)</f>
        <v/>
      </c>
      <c r="Q96" s="437" t="str">
        <f>IF(基本情報入力シート!AB118="","",基本情報入力シート!AB118)</f>
        <v/>
      </c>
      <c r="R96" s="438"/>
      <c r="S96" s="439"/>
      <c r="T96" s="458" t="str">
        <f>IF(P96="","",VLOOKUP(P96,【参考】数式用!$A$5:$H$34,MATCH(S96,【参考】数式用!$C$4:$E$4,0)+2,0))</f>
        <v/>
      </c>
      <c r="U96" s="80" t="s">
        <v>143</v>
      </c>
      <c r="V96" s="440"/>
      <c r="W96" s="79" t="s">
        <v>144</v>
      </c>
      <c r="X96" s="440"/>
      <c r="Y96" s="236" t="s">
        <v>145</v>
      </c>
      <c r="Z96" s="441"/>
      <c r="AA96" s="79" t="s">
        <v>144</v>
      </c>
      <c r="AB96" s="441"/>
      <c r="AC96" s="79" t="s">
        <v>146</v>
      </c>
      <c r="AD96" s="442" t="s">
        <v>147</v>
      </c>
      <c r="AE96" s="443" t="str">
        <f t="shared" si="4"/>
        <v/>
      </c>
      <c r="AF96" s="446" t="s">
        <v>148</v>
      </c>
      <c r="AG96" s="445" t="str">
        <f t="shared" si="5"/>
        <v/>
      </c>
    </row>
    <row r="97" spans="1:33" ht="36.75" customHeight="1">
      <c r="A97" s="430">
        <f t="shared" si="6"/>
        <v>86</v>
      </c>
      <c r="B97" s="431" t="str">
        <f>IF(基本情報入力シート!C119="","",基本情報入力シート!C119)</f>
        <v/>
      </c>
      <c r="C97" s="432" t="str">
        <f>IF(基本情報入力シート!D119="","",基本情報入力シート!D119)</f>
        <v/>
      </c>
      <c r="D97" s="433" t="str">
        <f>IF(基本情報入力シート!E119="","",基本情報入力シート!E119)</f>
        <v/>
      </c>
      <c r="E97" s="433" t="str">
        <f>IF(基本情報入力シート!F119="","",基本情報入力シート!F119)</f>
        <v/>
      </c>
      <c r="F97" s="433" t="str">
        <f>IF(基本情報入力シート!G119="","",基本情報入力シート!G119)</f>
        <v/>
      </c>
      <c r="G97" s="433" t="str">
        <f>IF(基本情報入力シート!H119="","",基本情報入力シート!H119)</f>
        <v/>
      </c>
      <c r="H97" s="433" t="str">
        <f>IF(基本情報入力シート!I119="","",基本情報入力シート!I119)</f>
        <v/>
      </c>
      <c r="I97" s="433" t="str">
        <f>IF(基本情報入力シート!J119="","",基本情報入力シート!J119)</f>
        <v/>
      </c>
      <c r="J97" s="433" t="str">
        <f>IF(基本情報入力シート!K119="","",基本情報入力シート!K119)</f>
        <v/>
      </c>
      <c r="K97" s="434" t="str">
        <f>IF(基本情報入力シート!L119="","",基本情報入力シート!L119)</f>
        <v/>
      </c>
      <c r="L97" s="435" t="str">
        <f>IF(基本情報入力シート!M119="","",基本情報入力シート!M119)</f>
        <v/>
      </c>
      <c r="M97" s="435" t="str">
        <f>IF(基本情報入力シート!R119="","",基本情報入力シート!R119)</f>
        <v/>
      </c>
      <c r="N97" s="435" t="str">
        <f>IF(基本情報入力シート!W119="","",基本情報入力シート!W119)</f>
        <v/>
      </c>
      <c r="O97" s="430" t="str">
        <f>IF(基本情報入力シート!X119="","",基本情報入力シート!X119)</f>
        <v/>
      </c>
      <c r="P97" s="436" t="str">
        <f>IF(基本情報入力シート!Y119="","",基本情報入力シート!Y119)</f>
        <v/>
      </c>
      <c r="Q97" s="437" t="str">
        <f>IF(基本情報入力シート!AB119="","",基本情報入力シート!AB119)</f>
        <v/>
      </c>
      <c r="R97" s="438"/>
      <c r="S97" s="439"/>
      <c r="T97" s="458" t="str">
        <f>IF(P97="","",VLOOKUP(P97,【参考】数式用!$A$5:$H$34,MATCH(S97,【参考】数式用!$C$4:$E$4,0)+2,0))</f>
        <v/>
      </c>
      <c r="U97" s="80" t="s">
        <v>143</v>
      </c>
      <c r="V97" s="440"/>
      <c r="W97" s="79" t="s">
        <v>144</v>
      </c>
      <c r="X97" s="440"/>
      <c r="Y97" s="236" t="s">
        <v>145</v>
      </c>
      <c r="Z97" s="441"/>
      <c r="AA97" s="79" t="s">
        <v>144</v>
      </c>
      <c r="AB97" s="441"/>
      <c r="AC97" s="79" t="s">
        <v>146</v>
      </c>
      <c r="AD97" s="442" t="s">
        <v>147</v>
      </c>
      <c r="AE97" s="443" t="str">
        <f t="shared" si="4"/>
        <v/>
      </c>
      <c r="AF97" s="446" t="s">
        <v>148</v>
      </c>
      <c r="AG97" s="445" t="str">
        <f t="shared" si="5"/>
        <v/>
      </c>
    </row>
    <row r="98" spans="1:33" ht="36.75" customHeight="1">
      <c r="A98" s="430">
        <f t="shared" si="6"/>
        <v>87</v>
      </c>
      <c r="B98" s="431" t="str">
        <f>IF(基本情報入力シート!C120="","",基本情報入力シート!C120)</f>
        <v/>
      </c>
      <c r="C98" s="432" t="str">
        <f>IF(基本情報入力シート!D120="","",基本情報入力シート!D120)</f>
        <v/>
      </c>
      <c r="D98" s="433" t="str">
        <f>IF(基本情報入力シート!E120="","",基本情報入力シート!E120)</f>
        <v/>
      </c>
      <c r="E98" s="433" t="str">
        <f>IF(基本情報入力シート!F120="","",基本情報入力シート!F120)</f>
        <v/>
      </c>
      <c r="F98" s="433" t="str">
        <f>IF(基本情報入力シート!G120="","",基本情報入力シート!G120)</f>
        <v/>
      </c>
      <c r="G98" s="433" t="str">
        <f>IF(基本情報入力シート!H120="","",基本情報入力シート!H120)</f>
        <v/>
      </c>
      <c r="H98" s="433" t="str">
        <f>IF(基本情報入力シート!I120="","",基本情報入力シート!I120)</f>
        <v/>
      </c>
      <c r="I98" s="433" t="str">
        <f>IF(基本情報入力シート!J120="","",基本情報入力シート!J120)</f>
        <v/>
      </c>
      <c r="J98" s="433" t="str">
        <f>IF(基本情報入力シート!K120="","",基本情報入力シート!K120)</f>
        <v/>
      </c>
      <c r="K98" s="434" t="str">
        <f>IF(基本情報入力シート!L120="","",基本情報入力シート!L120)</f>
        <v/>
      </c>
      <c r="L98" s="435" t="str">
        <f>IF(基本情報入力シート!M120="","",基本情報入力シート!M120)</f>
        <v/>
      </c>
      <c r="M98" s="435" t="str">
        <f>IF(基本情報入力シート!R120="","",基本情報入力シート!R120)</f>
        <v/>
      </c>
      <c r="N98" s="435" t="str">
        <f>IF(基本情報入力シート!W120="","",基本情報入力シート!W120)</f>
        <v/>
      </c>
      <c r="O98" s="430" t="str">
        <f>IF(基本情報入力シート!X120="","",基本情報入力シート!X120)</f>
        <v/>
      </c>
      <c r="P98" s="436" t="str">
        <f>IF(基本情報入力シート!Y120="","",基本情報入力シート!Y120)</f>
        <v/>
      </c>
      <c r="Q98" s="437" t="str">
        <f>IF(基本情報入力シート!AB120="","",基本情報入力シート!AB120)</f>
        <v/>
      </c>
      <c r="R98" s="438"/>
      <c r="S98" s="439"/>
      <c r="T98" s="458" t="str">
        <f>IF(P98="","",VLOOKUP(P98,【参考】数式用!$A$5:$H$34,MATCH(S98,【参考】数式用!$C$4:$E$4,0)+2,0))</f>
        <v/>
      </c>
      <c r="U98" s="80" t="s">
        <v>143</v>
      </c>
      <c r="V98" s="440"/>
      <c r="W98" s="79" t="s">
        <v>144</v>
      </c>
      <c r="X98" s="440"/>
      <c r="Y98" s="236" t="s">
        <v>145</v>
      </c>
      <c r="Z98" s="441"/>
      <c r="AA98" s="79" t="s">
        <v>144</v>
      </c>
      <c r="AB98" s="441"/>
      <c r="AC98" s="79" t="s">
        <v>146</v>
      </c>
      <c r="AD98" s="442" t="s">
        <v>147</v>
      </c>
      <c r="AE98" s="443" t="str">
        <f t="shared" si="4"/>
        <v/>
      </c>
      <c r="AF98" s="446" t="s">
        <v>148</v>
      </c>
      <c r="AG98" s="445" t="str">
        <f t="shared" si="5"/>
        <v/>
      </c>
    </row>
    <row r="99" spans="1:33" ht="36.75" customHeight="1">
      <c r="A99" s="430">
        <f t="shared" si="6"/>
        <v>88</v>
      </c>
      <c r="B99" s="431" t="str">
        <f>IF(基本情報入力シート!C121="","",基本情報入力シート!C121)</f>
        <v/>
      </c>
      <c r="C99" s="432" t="str">
        <f>IF(基本情報入力シート!D121="","",基本情報入力シート!D121)</f>
        <v/>
      </c>
      <c r="D99" s="433" t="str">
        <f>IF(基本情報入力シート!E121="","",基本情報入力シート!E121)</f>
        <v/>
      </c>
      <c r="E99" s="433" t="str">
        <f>IF(基本情報入力シート!F121="","",基本情報入力シート!F121)</f>
        <v/>
      </c>
      <c r="F99" s="433" t="str">
        <f>IF(基本情報入力シート!G121="","",基本情報入力シート!G121)</f>
        <v/>
      </c>
      <c r="G99" s="433" t="str">
        <f>IF(基本情報入力シート!H121="","",基本情報入力シート!H121)</f>
        <v/>
      </c>
      <c r="H99" s="433" t="str">
        <f>IF(基本情報入力シート!I121="","",基本情報入力シート!I121)</f>
        <v/>
      </c>
      <c r="I99" s="433" t="str">
        <f>IF(基本情報入力シート!J121="","",基本情報入力シート!J121)</f>
        <v/>
      </c>
      <c r="J99" s="433" t="str">
        <f>IF(基本情報入力シート!K121="","",基本情報入力シート!K121)</f>
        <v/>
      </c>
      <c r="K99" s="434" t="str">
        <f>IF(基本情報入力シート!L121="","",基本情報入力シート!L121)</f>
        <v/>
      </c>
      <c r="L99" s="435" t="str">
        <f>IF(基本情報入力シート!M121="","",基本情報入力シート!M121)</f>
        <v/>
      </c>
      <c r="M99" s="435" t="str">
        <f>IF(基本情報入力シート!R121="","",基本情報入力シート!R121)</f>
        <v/>
      </c>
      <c r="N99" s="435" t="str">
        <f>IF(基本情報入力シート!W121="","",基本情報入力シート!W121)</f>
        <v/>
      </c>
      <c r="O99" s="430" t="str">
        <f>IF(基本情報入力シート!X121="","",基本情報入力シート!X121)</f>
        <v/>
      </c>
      <c r="P99" s="436" t="str">
        <f>IF(基本情報入力シート!Y121="","",基本情報入力シート!Y121)</f>
        <v/>
      </c>
      <c r="Q99" s="437" t="str">
        <f>IF(基本情報入力シート!AB121="","",基本情報入力シート!AB121)</f>
        <v/>
      </c>
      <c r="R99" s="438"/>
      <c r="S99" s="439"/>
      <c r="T99" s="458" t="str">
        <f>IF(P99="","",VLOOKUP(P99,【参考】数式用!$A$5:$H$34,MATCH(S99,【参考】数式用!$C$4:$E$4,0)+2,0))</f>
        <v/>
      </c>
      <c r="U99" s="80" t="s">
        <v>143</v>
      </c>
      <c r="V99" s="440"/>
      <c r="W99" s="79" t="s">
        <v>144</v>
      </c>
      <c r="X99" s="440"/>
      <c r="Y99" s="236" t="s">
        <v>145</v>
      </c>
      <c r="Z99" s="441"/>
      <c r="AA99" s="79" t="s">
        <v>144</v>
      </c>
      <c r="AB99" s="441"/>
      <c r="AC99" s="79" t="s">
        <v>146</v>
      </c>
      <c r="AD99" s="442" t="s">
        <v>147</v>
      </c>
      <c r="AE99" s="443" t="str">
        <f t="shared" si="4"/>
        <v/>
      </c>
      <c r="AF99" s="446" t="s">
        <v>148</v>
      </c>
      <c r="AG99" s="445" t="str">
        <f t="shared" si="5"/>
        <v/>
      </c>
    </row>
    <row r="100" spans="1:33" ht="36.75" customHeight="1">
      <c r="A100" s="430">
        <f t="shared" si="6"/>
        <v>89</v>
      </c>
      <c r="B100" s="431" t="str">
        <f>IF(基本情報入力シート!C122="","",基本情報入力シート!C122)</f>
        <v/>
      </c>
      <c r="C100" s="432" t="str">
        <f>IF(基本情報入力シート!D122="","",基本情報入力シート!D122)</f>
        <v/>
      </c>
      <c r="D100" s="433" t="str">
        <f>IF(基本情報入力シート!E122="","",基本情報入力シート!E122)</f>
        <v/>
      </c>
      <c r="E100" s="433" t="str">
        <f>IF(基本情報入力シート!F122="","",基本情報入力シート!F122)</f>
        <v/>
      </c>
      <c r="F100" s="433" t="str">
        <f>IF(基本情報入力シート!G122="","",基本情報入力シート!G122)</f>
        <v/>
      </c>
      <c r="G100" s="433" t="str">
        <f>IF(基本情報入力シート!H122="","",基本情報入力シート!H122)</f>
        <v/>
      </c>
      <c r="H100" s="433" t="str">
        <f>IF(基本情報入力シート!I122="","",基本情報入力シート!I122)</f>
        <v/>
      </c>
      <c r="I100" s="433" t="str">
        <f>IF(基本情報入力シート!J122="","",基本情報入力シート!J122)</f>
        <v/>
      </c>
      <c r="J100" s="433" t="str">
        <f>IF(基本情報入力シート!K122="","",基本情報入力シート!K122)</f>
        <v/>
      </c>
      <c r="K100" s="434" t="str">
        <f>IF(基本情報入力シート!L122="","",基本情報入力シート!L122)</f>
        <v/>
      </c>
      <c r="L100" s="435" t="str">
        <f>IF(基本情報入力シート!M122="","",基本情報入力シート!M122)</f>
        <v/>
      </c>
      <c r="M100" s="435" t="str">
        <f>IF(基本情報入力シート!R122="","",基本情報入力シート!R122)</f>
        <v/>
      </c>
      <c r="N100" s="435" t="str">
        <f>IF(基本情報入力シート!W122="","",基本情報入力シート!W122)</f>
        <v/>
      </c>
      <c r="O100" s="430" t="str">
        <f>IF(基本情報入力シート!X122="","",基本情報入力シート!X122)</f>
        <v/>
      </c>
      <c r="P100" s="436" t="str">
        <f>IF(基本情報入力シート!Y122="","",基本情報入力シート!Y122)</f>
        <v/>
      </c>
      <c r="Q100" s="437" t="str">
        <f>IF(基本情報入力シート!AB122="","",基本情報入力シート!AB122)</f>
        <v/>
      </c>
      <c r="R100" s="438"/>
      <c r="S100" s="439"/>
      <c r="T100" s="458" t="str">
        <f>IF(P100="","",VLOOKUP(P100,【参考】数式用!$A$5:$H$34,MATCH(S100,【参考】数式用!$C$4:$E$4,0)+2,0))</f>
        <v/>
      </c>
      <c r="U100" s="80" t="s">
        <v>143</v>
      </c>
      <c r="V100" s="440"/>
      <c r="W100" s="79" t="s">
        <v>144</v>
      </c>
      <c r="X100" s="440"/>
      <c r="Y100" s="236" t="s">
        <v>145</v>
      </c>
      <c r="Z100" s="441"/>
      <c r="AA100" s="79" t="s">
        <v>144</v>
      </c>
      <c r="AB100" s="441"/>
      <c r="AC100" s="79" t="s">
        <v>146</v>
      </c>
      <c r="AD100" s="442" t="s">
        <v>147</v>
      </c>
      <c r="AE100" s="443" t="str">
        <f t="shared" si="4"/>
        <v/>
      </c>
      <c r="AF100" s="446" t="s">
        <v>148</v>
      </c>
      <c r="AG100" s="445" t="str">
        <f t="shared" si="5"/>
        <v/>
      </c>
    </row>
    <row r="101" spans="1:33" ht="36.75" customHeight="1">
      <c r="A101" s="430">
        <f t="shared" si="6"/>
        <v>90</v>
      </c>
      <c r="B101" s="431" t="str">
        <f>IF(基本情報入力シート!C123="","",基本情報入力シート!C123)</f>
        <v/>
      </c>
      <c r="C101" s="432" t="str">
        <f>IF(基本情報入力シート!D123="","",基本情報入力シート!D123)</f>
        <v/>
      </c>
      <c r="D101" s="433" t="str">
        <f>IF(基本情報入力シート!E123="","",基本情報入力シート!E123)</f>
        <v/>
      </c>
      <c r="E101" s="433" t="str">
        <f>IF(基本情報入力シート!F123="","",基本情報入力シート!F123)</f>
        <v/>
      </c>
      <c r="F101" s="433" t="str">
        <f>IF(基本情報入力シート!G123="","",基本情報入力シート!G123)</f>
        <v/>
      </c>
      <c r="G101" s="433" t="str">
        <f>IF(基本情報入力シート!H123="","",基本情報入力シート!H123)</f>
        <v/>
      </c>
      <c r="H101" s="433" t="str">
        <f>IF(基本情報入力シート!I123="","",基本情報入力シート!I123)</f>
        <v/>
      </c>
      <c r="I101" s="433" t="str">
        <f>IF(基本情報入力シート!J123="","",基本情報入力シート!J123)</f>
        <v/>
      </c>
      <c r="J101" s="433" t="str">
        <f>IF(基本情報入力シート!K123="","",基本情報入力シート!K123)</f>
        <v/>
      </c>
      <c r="K101" s="434" t="str">
        <f>IF(基本情報入力シート!L123="","",基本情報入力シート!L123)</f>
        <v/>
      </c>
      <c r="L101" s="435" t="str">
        <f>IF(基本情報入力シート!M123="","",基本情報入力シート!M123)</f>
        <v/>
      </c>
      <c r="M101" s="435" t="str">
        <f>IF(基本情報入力シート!R123="","",基本情報入力シート!R123)</f>
        <v/>
      </c>
      <c r="N101" s="435" t="str">
        <f>IF(基本情報入力シート!W123="","",基本情報入力シート!W123)</f>
        <v/>
      </c>
      <c r="O101" s="430" t="str">
        <f>IF(基本情報入力シート!X123="","",基本情報入力シート!X123)</f>
        <v/>
      </c>
      <c r="P101" s="436" t="str">
        <f>IF(基本情報入力シート!Y123="","",基本情報入力シート!Y123)</f>
        <v/>
      </c>
      <c r="Q101" s="437" t="str">
        <f>IF(基本情報入力シート!AB123="","",基本情報入力シート!AB123)</f>
        <v/>
      </c>
      <c r="R101" s="438"/>
      <c r="S101" s="439"/>
      <c r="T101" s="458" t="str">
        <f>IF(P101="","",VLOOKUP(P101,【参考】数式用!$A$5:$H$34,MATCH(S101,【参考】数式用!$C$4:$E$4,0)+2,0))</f>
        <v/>
      </c>
      <c r="U101" s="80" t="s">
        <v>143</v>
      </c>
      <c r="V101" s="440"/>
      <c r="W101" s="79" t="s">
        <v>144</v>
      </c>
      <c r="X101" s="440"/>
      <c r="Y101" s="236" t="s">
        <v>145</v>
      </c>
      <c r="Z101" s="441"/>
      <c r="AA101" s="79" t="s">
        <v>144</v>
      </c>
      <c r="AB101" s="441"/>
      <c r="AC101" s="79" t="s">
        <v>146</v>
      </c>
      <c r="AD101" s="442" t="s">
        <v>147</v>
      </c>
      <c r="AE101" s="443" t="str">
        <f t="shared" si="4"/>
        <v/>
      </c>
      <c r="AF101" s="446" t="s">
        <v>148</v>
      </c>
      <c r="AG101" s="445" t="str">
        <f t="shared" si="5"/>
        <v/>
      </c>
    </row>
    <row r="102" spans="1:33" ht="36.75" customHeight="1">
      <c r="A102" s="430">
        <f t="shared" si="6"/>
        <v>91</v>
      </c>
      <c r="B102" s="431" t="str">
        <f>IF(基本情報入力シート!C124="","",基本情報入力シート!C124)</f>
        <v/>
      </c>
      <c r="C102" s="432" t="str">
        <f>IF(基本情報入力シート!D124="","",基本情報入力シート!D124)</f>
        <v/>
      </c>
      <c r="D102" s="433" t="str">
        <f>IF(基本情報入力シート!E124="","",基本情報入力シート!E124)</f>
        <v/>
      </c>
      <c r="E102" s="433" t="str">
        <f>IF(基本情報入力シート!F124="","",基本情報入力シート!F124)</f>
        <v/>
      </c>
      <c r="F102" s="433" t="str">
        <f>IF(基本情報入力シート!G124="","",基本情報入力シート!G124)</f>
        <v/>
      </c>
      <c r="G102" s="433" t="str">
        <f>IF(基本情報入力シート!H124="","",基本情報入力シート!H124)</f>
        <v/>
      </c>
      <c r="H102" s="433" t="str">
        <f>IF(基本情報入力シート!I124="","",基本情報入力シート!I124)</f>
        <v/>
      </c>
      <c r="I102" s="433" t="str">
        <f>IF(基本情報入力シート!J124="","",基本情報入力シート!J124)</f>
        <v/>
      </c>
      <c r="J102" s="433" t="str">
        <f>IF(基本情報入力シート!K124="","",基本情報入力シート!K124)</f>
        <v/>
      </c>
      <c r="K102" s="434" t="str">
        <f>IF(基本情報入力シート!L124="","",基本情報入力シート!L124)</f>
        <v/>
      </c>
      <c r="L102" s="435" t="str">
        <f>IF(基本情報入力シート!M124="","",基本情報入力シート!M124)</f>
        <v/>
      </c>
      <c r="M102" s="435" t="str">
        <f>IF(基本情報入力シート!R124="","",基本情報入力シート!R124)</f>
        <v/>
      </c>
      <c r="N102" s="435" t="str">
        <f>IF(基本情報入力シート!W124="","",基本情報入力シート!W124)</f>
        <v/>
      </c>
      <c r="O102" s="430" t="str">
        <f>IF(基本情報入力シート!X124="","",基本情報入力シート!X124)</f>
        <v/>
      </c>
      <c r="P102" s="436" t="str">
        <f>IF(基本情報入力シート!Y124="","",基本情報入力シート!Y124)</f>
        <v/>
      </c>
      <c r="Q102" s="437" t="str">
        <f>IF(基本情報入力シート!AB124="","",基本情報入力シート!AB124)</f>
        <v/>
      </c>
      <c r="R102" s="438"/>
      <c r="S102" s="439"/>
      <c r="T102" s="458" t="str">
        <f>IF(P102="","",VLOOKUP(P102,【参考】数式用!$A$5:$H$34,MATCH(S102,【参考】数式用!$C$4:$E$4,0)+2,0))</f>
        <v/>
      </c>
      <c r="U102" s="80" t="s">
        <v>143</v>
      </c>
      <c r="V102" s="440"/>
      <c r="W102" s="79" t="s">
        <v>144</v>
      </c>
      <c r="X102" s="440"/>
      <c r="Y102" s="236" t="s">
        <v>145</v>
      </c>
      <c r="Z102" s="441"/>
      <c r="AA102" s="79" t="s">
        <v>144</v>
      </c>
      <c r="AB102" s="441"/>
      <c r="AC102" s="79" t="s">
        <v>146</v>
      </c>
      <c r="AD102" s="442" t="s">
        <v>147</v>
      </c>
      <c r="AE102" s="443" t="str">
        <f t="shared" si="4"/>
        <v/>
      </c>
      <c r="AF102" s="446" t="s">
        <v>148</v>
      </c>
      <c r="AG102" s="445" t="str">
        <f t="shared" si="5"/>
        <v/>
      </c>
    </row>
    <row r="103" spans="1:33" ht="36.75" customHeight="1">
      <c r="A103" s="430">
        <f t="shared" si="6"/>
        <v>92</v>
      </c>
      <c r="B103" s="431" t="str">
        <f>IF(基本情報入力シート!C125="","",基本情報入力シート!C125)</f>
        <v/>
      </c>
      <c r="C103" s="432" t="str">
        <f>IF(基本情報入力シート!D125="","",基本情報入力シート!D125)</f>
        <v/>
      </c>
      <c r="D103" s="433" t="str">
        <f>IF(基本情報入力シート!E125="","",基本情報入力シート!E125)</f>
        <v/>
      </c>
      <c r="E103" s="433" t="str">
        <f>IF(基本情報入力シート!F125="","",基本情報入力シート!F125)</f>
        <v/>
      </c>
      <c r="F103" s="433" t="str">
        <f>IF(基本情報入力シート!G125="","",基本情報入力シート!G125)</f>
        <v/>
      </c>
      <c r="G103" s="433" t="str">
        <f>IF(基本情報入力シート!H125="","",基本情報入力シート!H125)</f>
        <v/>
      </c>
      <c r="H103" s="433" t="str">
        <f>IF(基本情報入力シート!I125="","",基本情報入力シート!I125)</f>
        <v/>
      </c>
      <c r="I103" s="433" t="str">
        <f>IF(基本情報入力シート!J125="","",基本情報入力シート!J125)</f>
        <v/>
      </c>
      <c r="J103" s="433" t="str">
        <f>IF(基本情報入力シート!K125="","",基本情報入力シート!K125)</f>
        <v/>
      </c>
      <c r="K103" s="434" t="str">
        <f>IF(基本情報入力シート!L125="","",基本情報入力シート!L125)</f>
        <v/>
      </c>
      <c r="L103" s="435" t="str">
        <f>IF(基本情報入力シート!M125="","",基本情報入力シート!M125)</f>
        <v/>
      </c>
      <c r="M103" s="435" t="str">
        <f>IF(基本情報入力シート!R125="","",基本情報入力シート!R125)</f>
        <v/>
      </c>
      <c r="N103" s="435" t="str">
        <f>IF(基本情報入力シート!W125="","",基本情報入力シート!W125)</f>
        <v/>
      </c>
      <c r="O103" s="430" t="str">
        <f>IF(基本情報入力シート!X125="","",基本情報入力シート!X125)</f>
        <v/>
      </c>
      <c r="P103" s="436" t="str">
        <f>IF(基本情報入力シート!Y125="","",基本情報入力シート!Y125)</f>
        <v/>
      </c>
      <c r="Q103" s="437" t="str">
        <f>IF(基本情報入力シート!AB125="","",基本情報入力シート!AB125)</f>
        <v/>
      </c>
      <c r="R103" s="438"/>
      <c r="S103" s="439"/>
      <c r="T103" s="458" t="str">
        <f>IF(P103="","",VLOOKUP(P103,【参考】数式用!$A$5:$H$34,MATCH(S103,【参考】数式用!$C$4:$E$4,0)+2,0))</f>
        <v/>
      </c>
      <c r="U103" s="80" t="s">
        <v>143</v>
      </c>
      <c r="V103" s="440"/>
      <c r="W103" s="79" t="s">
        <v>144</v>
      </c>
      <c r="X103" s="440"/>
      <c r="Y103" s="236" t="s">
        <v>145</v>
      </c>
      <c r="Z103" s="441"/>
      <c r="AA103" s="79" t="s">
        <v>144</v>
      </c>
      <c r="AB103" s="441"/>
      <c r="AC103" s="79" t="s">
        <v>146</v>
      </c>
      <c r="AD103" s="442" t="s">
        <v>147</v>
      </c>
      <c r="AE103" s="443" t="str">
        <f t="shared" si="4"/>
        <v/>
      </c>
      <c r="AF103" s="446" t="s">
        <v>148</v>
      </c>
      <c r="AG103" s="445" t="str">
        <f t="shared" si="5"/>
        <v/>
      </c>
    </row>
    <row r="104" spans="1:33" ht="36.75" customHeight="1">
      <c r="A104" s="430">
        <f t="shared" si="6"/>
        <v>93</v>
      </c>
      <c r="B104" s="431" t="str">
        <f>IF(基本情報入力シート!C126="","",基本情報入力シート!C126)</f>
        <v/>
      </c>
      <c r="C104" s="432" t="str">
        <f>IF(基本情報入力シート!D126="","",基本情報入力シート!D126)</f>
        <v/>
      </c>
      <c r="D104" s="433" t="str">
        <f>IF(基本情報入力シート!E126="","",基本情報入力シート!E126)</f>
        <v/>
      </c>
      <c r="E104" s="433" t="str">
        <f>IF(基本情報入力シート!F126="","",基本情報入力シート!F126)</f>
        <v/>
      </c>
      <c r="F104" s="433" t="str">
        <f>IF(基本情報入力シート!G126="","",基本情報入力シート!G126)</f>
        <v/>
      </c>
      <c r="G104" s="433" t="str">
        <f>IF(基本情報入力シート!H126="","",基本情報入力シート!H126)</f>
        <v/>
      </c>
      <c r="H104" s="433" t="str">
        <f>IF(基本情報入力シート!I126="","",基本情報入力シート!I126)</f>
        <v/>
      </c>
      <c r="I104" s="433" t="str">
        <f>IF(基本情報入力シート!J126="","",基本情報入力シート!J126)</f>
        <v/>
      </c>
      <c r="J104" s="433" t="str">
        <f>IF(基本情報入力シート!K126="","",基本情報入力シート!K126)</f>
        <v/>
      </c>
      <c r="K104" s="434" t="str">
        <f>IF(基本情報入力シート!L126="","",基本情報入力シート!L126)</f>
        <v/>
      </c>
      <c r="L104" s="435" t="str">
        <f>IF(基本情報入力シート!M126="","",基本情報入力シート!M126)</f>
        <v/>
      </c>
      <c r="M104" s="435" t="str">
        <f>IF(基本情報入力シート!R126="","",基本情報入力シート!R126)</f>
        <v/>
      </c>
      <c r="N104" s="435" t="str">
        <f>IF(基本情報入力シート!W126="","",基本情報入力シート!W126)</f>
        <v/>
      </c>
      <c r="O104" s="430" t="str">
        <f>IF(基本情報入力シート!X126="","",基本情報入力シート!X126)</f>
        <v/>
      </c>
      <c r="P104" s="436" t="str">
        <f>IF(基本情報入力シート!Y126="","",基本情報入力シート!Y126)</f>
        <v/>
      </c>
      <c r="Q104" s="437" t="str">
        <f>IF(基本情報入力シート!AB126="","",基本情報入力シート!AB126)</f>
        <v/>
      </c>
      <c r="R104" s="438"/>
      <c r="S104" s="439"/>
      <c r="T104" s="458" t="str">
        <f>IF(P104="","",VLOOKUP(P104,【参考】数式用!$A$5:$H$34,MATCH(S104,【参考】数式用!$C$4:$E$4,0)+2,0))</f>
        <v/>
      </c>
      <c r="U104" s="80" t="s">
        <v>143</v>
      </c>
      <c r="V104" s="440"/>
      <c r="W104" s="79" t="s">
        <v>144</v>
      </c>
      <c r="X104" s="440"/>
      <c r="Y104" s="236" t="s">
        <v>145</v>
      </c>
      <c r="Z104" s="441"/>
      <c r="AA104" s="79" t="s">
        <v>144</v>
      </c>
      <c r="AB104" s="441"/>
      <c r="AC104" s="79" t="s">
        <v>146</v>
      </c>
      <c r="AD104" s="442" t="s">
        <v>147</v>
      </c>
      <c r="AE104" s="443" t="str">
        <f t="shared" si="4"/>
        <v/>
      </c>
      <c r="AF104" s="446" t="s">
        <v>148</v>
      </c>
      <c r="AG104" s="445" t="str">
        <f t="shared" si="5"/>
        <v/>
      </c>
    </row>
    <row r="105" spans="1:33" ht="36.75" customHeight="1">
      <c r="A105" s="430">
        <f t="shared" si="6"/>
        <v>94</v>
      </c>
      <c r="B105" s="431" t="str">
        <f>IF(基本情報入力シート!C127="","",基本情報入力シート!C127)</f>
        <v/>
      </c>
      <c r="C105" s="432" t="str">
        <f>IF(基本情報入力シート!D127="","",基本情報入力シート!D127)</f>
        <v/>
      </c>
      <c r="D105" s="433" t="str">
        <f>IF(基本情報入力シート!E127="","",基本情報入力シート!E127)</f>
        <v/>
      </c>
      <c r="E105" s="433" t="str">
        <f>IF(基本情報入力シート!F127="","",基本情報入力シート!F127)</f>
        <v/>
      </c>
      <c r="F105" s="433" t="str">
        <f>IF(基本情報入力シート!G127="","",基本情報入力シート!G127)</f>
        <v/>
      </c>
      <c r="G105" s="433" t="str">
        <f>IF(基本情報入力シート!H127="","",基本情報入力シート!H127)</f>
        <v/>
      </c>
      <c r="H105" s="433" t="str">
        <f>IF(基本情報入力シート!I127="","",基本情報入力シート!I127)</f>
        <v/>
      </c>
      <c r="I105" s="433" t="str">
        <f>IF(基本情報入力シート!J127="","",基本情報入力シート!J127)</f>
        <v/>
      </c>
      <c r="J105" s="433" t="str">
        <f>IF(基本情報入力シート!K127="","",基本情報入力シート!K127)</f>
        <v/>
      </c>
      <c r="K105" s="434" t="str">
        <f>IF(基本情報入力シート!L127="","",基本情報入力シート!L127)</f>
        <v/>
      </c>
      <c r="L105" s="435" t="str">
        <f>IF(基本情報入力シート!M127="","",基本情報入力シート!M127)</f>
        <v/>
      </c>
      <c r="M105" s="435" t="str">
        <f>IF(基本情報入力シート!R127="","",基本情報入力シート!R127)</f>
        <v/>
      </c>
      <c r="N105" s="435" t="str">
        <f>IF(基本情報入力シート!W127="","",基本情報入力シート!W127)</f>
        <v/>
      </c>
      <c r="O105" s="430" t="str">
        <f>IF(基本情報入力シート!X127="","",基本情報入力シート!X127)</f>
        <v/>
      </c>
      <c r="P105" s="436" t="str">
        <f>IF(基本情報入力シート!Y127="","",基本情報入力シート!Y127)</f>
        <v/>
      </c>
      <c r="Q105" s="437" t="str">
        <f>IF(基本情報入力シート!AB127="","",基本情報入力シート!AB127)</f>
        <v/>
      </c>
      <c r="R105" s="438"/>
      <c r="S105" s="439"/>
      <c r="T105" s="458" t="str">
        <f>IF(P105="","",VLOOKUP(P105,【参考】数式用!$A$5:$H$34,MATCH(S105,【参考】数式用!$C$4:$E$4,0)+2,0))</f>
        <v/>
      </c>
      <c r="U105" s="80" t="s">
        <v>143</v>
      </c>
      <c r="V105" s="440"/>
      <c r="W105" s="79" t="s">
        <v>144</v>
      </c>
      <c r="X105" s="440"/>
      <c r="Y105" s="236" t="s">
        <v>145</v>
      </c>
      <c r="Z105" s="441"/>
      <c r="AA105" s="79" t="s">
        <v>144</v>
      </c>
      <c r="AB105" s="441"/>
      <c r="AC105" s="79" t="s">
        <v>146</v>
      </c>
      <c r="AD105" s="442" t="s">
        <v>147</v>
      </c>
      <c r="AE105" s="443" t="str">
        <f t="shared" si="4"/>
        <v/>
      </c>
      <c r="AF105" s="446" t="s">
        <v>148</v>
      </c>
      <c r="AG105" s="445" t="str">
        <f t="shared" si="5"/>
        <v/>
      </c>
    </row>
    <row r="106" spans="1:33" ht="36.75" customHeight="1">
      <c r="A106" s="430">
        <f t="shared" si="6"/>
        <v>95</v>
      </c>
      <c r="B106" s="431" t="str">
        <f>IF(基本情報入力シート!C128="","",基本情報入力シート!C128)</f>
        <v/>
      </c>
      <c r="C106" s="432" t="str">
        <f>IF(基本情報入力シート!D128="","",基本情報入力シート!D128)</f>
        <v/>
      </c>
      <c r="D106" s="433" t="str">
        <f>IF(基本情報入力シート!E128="","",基本情報入力シート!E128)</f>
        <v/>
      </c>
      <c r="E106" s="433" t="str">
        <f>IF(基本情報入力シート!F128="","",基本情報入力シート!F128)</f>
        <v/>
      </c>
      <c r="F106" s="433" t="str">
        <f>IF(基本情報入力シート!G128="","",基本情報入力シート!G128)</f>
        <v/>
      </c>
      <c r="G106" s="433" t="str">
        <f>IF(基本情報入力シート!H128="","",基本情報入力シート!H128)</f>
        <v/>
      </c>
      <c r="H106" s="433" t="str">
        <f>IF(基本情報入力シート!I128="","",基本情報入力シート!I128)</f>
        <v/>
      </c>
      <c r="I106" s="433" t="str">
        <f>IF(基本情報入力シート!J128="","",基本情報入力シート!J128)</f>
        <v/>
      </c>
      <c r="J106" s="433" t="str">
        <f>IF(基本情報入力シート!K128="","",基本情報入力シート!K128)</f>
        <v/>
      </c>
      <c r="K106" s="434" t="str">
        <f>IF(基本情報入力シート!L128="","",基本情報入力シート!L128)</f>
        <v/>
      </c>
      <c r="L106" s="435" t="str">
        <f>IF(基本情報入力シート!M128="","",基本情報入力シート!M128)</f>
        <v/>
      </c>
      <c r="M106" s="435" t="str">
        <f>IF(基本情報入力シート!R128="","",基本情報入力シート!R128)</f>
        <v/>
      </c>
      <c r="N106" s="435" t="str">
        <f>IF(基本情報入力シート!W128="","",基本情報入力シート!W128)</f>
        <v/>
      </c>
      <c r="O106" s="430" t="str">
        <f>IF(基本情報入力シート!X128="","",基本情報入力シート!X128)</f>
        <v/>
      </c>
      <c r="P106" s="436" t="str">
        <f>IF(基本情報入力シート!Y128="","",基本情報入力シート!Y128)</f>
        <v/>
      </c>
      <c r="Q106" s="437" t="str">
        <f>IF(基本情報入力シート!AB128="","",基本情報入力シート!AB128)</f>
        <v/>
      </c>
      <c r="R106" s="438"/>
      <c r="S106" s="439"/>
      <c r="T106" s="458" t="str">
        <f>IF(P106="","",VLOOKUP(P106,【参考】数式用!$A$5:$H$34,MATCH(S106,【参考】数式用!$C$4:$E$4,0)+2,0))</f>
        <v/>
      </c>
      <c r="U106" s="80" t="s">
        <v>143</v>
      </c>
      <c r="V106" s="440"/>
      <c r="W106" s="79" t="s">
        <v>144</v>
      </c>
      <c r="X106" s="440"/>
      <c r="Y106" s="236" t="s">
        <v>145</v>
      </c>
      <c r="Z106" s="441"/>
      <c r="AA106" s="79" t="s">
        <v>144</v>
      </c>
      <c r="AB106" s="441"/>
      <c r="AC106" s="79" t="s">
        <v>146</v>
      </c>
      <c r="AD106" s="442" t="s">
        <v>147</v>
      </c>
      <c r="AE106" s="443" t="str">
        <f t="shared" si="4"/>
        <v/>
      </c>
      <c r="AF106" s="446" t="s">
        <v>148</v>
      </c>
      <c r="AG106" s="445" t="str">
        <f t="shared" si="5"/>
        <v/>
      </c>
    </row>
    <row r="107" spans="1:33" ht="36.75" customHeight="1">
      <c r="A107" s="430">
        <f t="shared" si="6"/>
        <v>96</v>
      </c>
      <c r="B107" s="431" t="str">
        <f>IF(基本情報入力シート!C129="","",基本情報入力シート!C129)</f>
        <v/>
      </c>
      <c r="C107" s="432" t="str">
        <f>IF(基本情報入力シート!D129="","",基本情報入力シート!D129)</f>
        <v/>
      </c>
      <c r="D107" s="433" t="str">
        <f>IF(基本情報入力シート!E129="","",基本情報入力シート!E129)</f>
        <v/>
      </c>
      <c r="E107" s="433" t="str">
        <f>IF(基本情報入力シート!F129="","",基本情報入力シート!F129)</f>
        <v/>
      </c>
      <c r="F107" s="433" t="str">
        <f>IF(基本情報入力シート!G129="","",基本情報入力シート!G129)</f>
        <v/>
      </c>
      <c r="G107" s="433" t="str">
        <f>IF(基本情報入力シート!H129="","",基本情報入力シート!H129)</f>
        <v/>
      </c>
      <c r="H107" s="433" t="str">
        <f>IF(基本情報入力シート!I129="","",基本情報入力シート!I129)</f>
        <v/>
      </c>
      <c r="I107" s="433" t="str">
        <f>IF(基本情報入力シート!J129="","",基本情報入力シート!J129)</f>
        <v/>
      </c>
      <c r="J107" s="433" t="str">
        <f>IF(基本情報入力シート!K129="","",基本情報入力シート!K129)</f>
        <v/>
      </c>
      <c r="K107" s="434" t="str">
        <f>IF(基本情報入力シート!L129="","",基本情報入力シート!L129)</f>
        <v/>
      </c>
      <c r="L107" s="435" t="str">
        <f>IF(基本情報入力シート!M129="","",基本情報入力シート!M129)</f>
        <v/>
      </c>
      <c r="M107" s="435" t="str">
        <f>IF(基本情報入力シート!R129="","",基本情報入力シート!R129)</f>
        <v/>
      </c>
      <c r="N107" s="435" t="str">
        <f>IF(基本情報入力シート!W129="","",基本情報入力シート!W129)</f>
        <v/>
      </c>
      <c r="O107" s="430" t="str">
        <f>IF(基本情報入力シート!X129="","",基本情報入力シート!X129)</f>
        <v/>
      </c>
      <c r="P107" s="436" t="str">
        <f>IF(基本情報入力シート!Y129="","",基本情報入力シート!Y129)</f>
        <v/>
      </c>
      <c r="Q107" s="437" t="str">
        <f>IF(基本情報入力シート!AB129="","",基本情報入力シート!AB129)</f>
        <v/>
      </c>
      <c r="R107" s="438"/>
      <c r="S107" s="439"/>
      <c r="T107" s="458" t="str">
        <f>IF(P107="","",VLOOKUP(P107,【参考】数式用!$A$5:$H$34,MATCH(S107,【参考】数式用!$C$4:$E$4,0)+2,0))</f>
        <v/>
      </c>
      <c r="U107" s="80" t="s">
        <v>143</v>
      </c>
      <c r="V107" s="440"/>
      <c r="W107" s="79" t="s">
        <v>144</v>
      </c>
      <c r="X107" s="440"/>
      <c r="Y107" s="236" t="s">
        <v>145</v>
      </c>
      <c r="Z107" s="441"/>
      <c r="AA107" s="79" t="s">
        <v>144</v>
      </c>
      <c r="AB107" s="441"/>
      <c r="AC107" s="79" t="s">
        <v>146</v>
      </c>
      <c r="AD107" s="442" t="s">
        <v>147</v>
      </c>
      <c r="AE107" s="443" t="str">
        <f t="shared" si="4"/>
        <v/>
      </c>
      <c r="AF107" s="446" t="s">
        <v>148</v>
      </c>
      <c r="AG107" s="445" t="str">
        <f t="shared" si="5"/>
        <v/>
      </c>
    </row>
    <row r="108" spans="1:33" ht="36.75" customHeight="1">
      <c r="A108" s="430">
        <f t="shared" si="6"/>
        <v>97</v>
      </c>
      <c r="B108" s="431" t="str">
        <f>IF(基本情報入力シート!C130="","",基本情報入力シート!C130)</f>
        <v/>
      </c>
      <c r="C108" s="432" t="str">
        <f>IF(基本情報入力シート!D130="","",基本情報入力シート!D130)</f>
        <v/>
      </c>
      <c r="D108" s="433" t="str">
        <f>IF(基本情報入力シート!E130="","",基本情報入力シート!E130)</f>
        <v/>
      </c>
      <c r="E108" s="433" t="str">
        <f>IF(基本情報入力シート!F130="","",基本情報入力シート!F130)</f>
        <v/>
      </c>
      <c r="F108" s="433" t="str">
        <f>IF(基本情報入力シート!G130="","",基本情報入力シート!G130)</f>
        <v/>
      </c>
      <c r="G108" s="433" t="str">
        <f>IF(基本情報入力シート!H130="","",基本情報入力シート!H130)</f>
        <v/>
      </c>
      <c r="H108" s="433" t="str">
        <f>IF(基本情報入力シート!I130="","",基本情報入力シート!I130)</f>
        <v/>
      </c>
      <c r="I108" s="433" t="str">
        <f>IF(基本情報入力シート!J130="","",基本情報入力シート!J130)</f>
        <v/>
      </c>
      <c r="J108" s="433" t="str">
        <f>IF(基本情報入力シート!K130="","",基本情報入力シート!K130)</f>
        <v/>
      </c>
      <c r="K108" s="434" t="str">
        <f>IF(基本情報入力シート!L130="","",基本情報入力シート!L130)</f>
        <v/>
      </c>
      <c r="L108" s="435" t="str">
        <f>IF(基本情報入力シート!M130="","",基本情報入力シート!M130)</f>
        <v/>
      </c>
      <c r="M108" s="435" t="str">
        <f>IF(基本情報入力シート!R130="","",基本情報入力シート!R130)</f>
        <v/>
      </c>
      <c r="N108" s="435" t="str">
        <f>IF(基本情報入力シート!W130="","",基本情報入力シート!W130)</f>
        <v/>
      </c>
      <c r="O108" s="430" t="str">
        <f>IF(基本情報入力シート!X130="","",基本情報入力シート!X130)</f>
        <v/>
      </c>
      <c r="P108" s="436" t="str">
        <f>IF(基本情報入力シート!Y130="","",基本情報入力シート!Y130)</f>
        <v/>
      </c>
      <c r="Q108" s="437" t="str">
        <f>IF(基本情報入力シート!AB130="","",基本情報入力シート!AB130)</f>
        <v/>
      </c>
      <c r="R108" s="438"/>
      <c r="S108" s="439"/>
      <c r="T108" s="458" t="str">
        <f>IF(P108="","",VLOOKUP(P108,【参考】数式用!$A$5:$H$34,MATCH(S108,【参考】数式用!$C$4:$E$4,0)+2,0))</f>
        <v/>
      </c>
      <c r="U108" s="80" t="s">
        <v>143</v>
      </c>
      <c r="V108" s="440"/>
      <c r="W108" s="79" t="s">
        <v>144</v>
      </c>
      <c r="X108" s="440"/>
      <c r="Y108" s="236" t="s">
        <v>145</v>
      </c>
      <c r="Z108" s="441"/>
      <c r="AA108" s="79" t="s">
        <v>144</v>
      </c>
      <c r="AB108" s="441"/>
      <c r="AC108" s="79" t="s">
        <v>146</v>
      </c>
      <c r="AD108" s="442" t="s">
        <v>147</v>
      </c>
      <c r="AE108" s="443" t="str">
        <f t="shared" si="4"/>
        <v/>
      </c>
      <c r="AF108" s="446" t="s">
        <v>148</v>
      </c>
      <c r="AG108" s="445" t="str">
        <f t="shared" si="5"/>
        <v/>
      </c>
    </row>
    <row r="109" spans="1:33" ht="36.75" customHeight="1">
      <c r="A109" s="430">
        <f t="shared" si="6"/>
        <v>98</v>
      </c>
      <c r="B109" s="431" t="str">
        <f>IF(基本情報入力シート!C131="","",基本情報入力シート!C131)</f>
        <v/>
      </c>
      <c r="C109" s="432" t="str">
        <f>IF(基本情報入力シート!D131="","",基本情報入力シート!D131)</f>
        <v/>
      </c>
      <c r="D109" s="433" t="str">
        <f>IF(基本情報入力シート!E131="","",基本情報入力シート!E131)</f>
        <v/>
      </c>
      <c r="E109" s="433" t="str">
        <f>IF(基本情報入力シート!F131="","",基本情報入力シート!F131)</f>
        <v/>
      </c>
      <c r="F109" s="433" t="str">
        <f>IF(基本情報入力シート!G131="","",基本情報入力シート!G131)</f>
        <v/>
      </c>
      <c r="G109" s="433" t="str">
        <f>IF(基本情報入力シート!H131="","",基本情報入力シート!H131)</f>
        <v/>
      </c>
      <c r="H109" s="433" t="str">
        <f>IF(基本情報入力シート!I131="","",基本情報入力シート!I131)</f>
        <v/>
      </c>
      <c r="I109" s="433" t="str">
        <f>IF(基本情報入力シート!J131="","",基本情報入力シート!J131)</f>
        <v/>
      </c>
      <c r="J109" s="433" t="str">
        <f>IF(基本情報入力シート!K131="","",基本情報入力シート!K131)</f>
        <v/>
      </c>
      <c r="K109" s="434" t="str">
        <f>IF(基本情報入力シート!L131="","",基本情報入力シート!L131)</f>
        <v/>
      </c>
      <c r="L109" s="435" t="str">
        <f>IF(基本情報入力シート!M131="","",基本情報入力シート!M131)</f>
        <v/>
      </c>
      <c r="M109" s="435" t="str">
        <f>IF(基本情報入力シート!R131="","",基本情報入力シート!R131)</f>
        <v/>
      </c>
      <c r="N109" s="435" t="str">
        <f>IF(基本情報入力シート!W131="","",基本情報入力シート!W131)</f>
        <v/>
      </c>
      <c r="O109" s="430" t="str">
        <f>IF(基本情報入力シート!X131="","",基本情報入力シート!X131)</f>
        <v/>
      </c>
      <c r="P109" s="436" t="str">
        <f>IF(基本情報入力シート!Y131="","",基本情報入力シート!Y131)</f>
        <v/>
      </c>
      <c r="Q109" s="437" t="str">
        <f>IF(基本情報入力シート!AB131="","",基本情報入力シート!AB131)</f>
        <v/>
      </c>
      <c r="R109" s="438"/>
      <c r="S109" s="439"/>
      <c r="T109" s="458" t="str">
        <f>IF(P109="","",VLOOKUP(P109,【参考】数式用!$A$5:$H$34,MATCH(S109,【参考】数式用!$C$4:$E$4,0)+2,0))</f>
        <v/>
      </c>
      <c r="U109" s="80" t="s">
        <v>143</v>
      </c>
      <c r="V109" s="440"/>
      <c r="W109" s="79" t="s">
        <v>144</v>
      </c>
      <c r="X109" s="440"/>
      <c r="Y109" s="236" t="s">
        <v>145</v>
      </c>
      <c r="Z109" s="441"/>
      <c r="AA109" s="79" t="s">
        <v>144</v>
      </c>
      <c r="AB109" s="441"/>
      <c r="AC109" s="79" t="s">
        <v>146</v>
      </c>
      <c r="AD109" s="442" t="s">
        <v>147</v>
      </c>
      <c r="AE109" s="443" t="str">
        <f t="shared" si="4"/>
        <v/>
      </c>
      <c r="AF109" s="446" t="s">
        <v>148</v>
      </c>
      <c r="AG109" s="445" t="str">
        <f t="shared" si="5"/>
        <v/>
      </c>
    </row>
    <row r="110" spans="1:33" ht="36.75" customHeight="1">
      <c r="A110" s="430">
        <f t="shared" si="6"/>
        <v>99</v>
      </c>
      <c r="B110" s="431" t="str">
        <f>IF(基本情報入力シート!C132="","",基本情報入力シート!C132)</f>
        <v/>
      </c>
      <c r="C110" s="432" t="str">
        <f>IF(基本情報入力シート!D132="","",基本情報入力シート!D132)</f>
        <v/>
      </c>
      <c r="D110" s="433" t="str">
        <f>IF(基本情報入力シート!E132="","",基本情報入力シート!E132)</f>
        <v/>
      </c>
      <c r="E110" s="433" t="str">
        <f>IF(基本情報入力シート!F132="","",基本情報入力シート!F132)</f>
        <v/>
      </c>
      <c r="F110" s="433" t="str">
        <f>IF(基本情報入力シート!G132="","",基本情報入力シート!G132)</f>
        <v/>
      </c>
      <c r="G110" s="433" t="str">
        <f>IF(基本情報入力シート!H132="","",基本情報入力シート!H132)</f>
        <v/>
      </c>
      <c r="H110" s="433" t="str">
        <f>IF(基本情報入力シート!I132="","",基本情報入力シート!I132)</f>
        <v/>
      </c>
      <c r="I110" s="433" t="str">
        <f>IF(基本情報入力シート!J132="","",基本情報入力シート!J132)</f>
        <v/>
      </c>
      <c r="J110" s="433" t="str">
        <f>IF(基本情報入力シート!K132="","",基本情報入力シート!K132)</f>
        <v/>
      </c>
      <c r="K110" s="434" t="str">
        <f>IF(基本情報入力シート!L132="","",基本情報入力シート!L132)</f>
        <v/>
      </c>
      <c r="L110" s="435" t="str">
        <f>IF(基本情報入力シート!M132="","",基本情報入力シート!M132)</f>
        <v/>
      </c>
      <c r="M110" s="435" t="str">
        <f>IF(基本情報入力シート!R132="","",基本情報入力シート!R132)</f>
        <v/>
      </c>
      <c r="N110" s="435" t="str">
        <f>IF(基本情報入力シート!W132="","",基本情報入力シート!W132)</f>
        <v/>
      </c>
      <c r="O110" s="430" t="str">
        <f>IF(基本情報入力シート!X132="","",基本情報入力シート!X132)</f>
        <v/>
      </c>
      <c r="P110" s="436" t="str">
        <f>IF(基本情報入力シート!Y132="","",基本情報入力シート!Y132)</f>
        <v/>
      </c>
      <c r="Q110" s="437" t="str">
        <f>IF(基本情報入力シート!AB132="","",基本情報入力シート!AB132)</f>
        <v/>
      </c>
      <c r="R110" s="438"/>
      <c r="S110" s="439"/>
      <c r="T110" s="458" t="str">
        <f>IF(P110="","",VLOOKUP(P110,【参考】数式用!$A$5:$H$34,MATCH(S110,【参考】数式用!$C$4:$E$4,0)+2,0))</f>
        <v/>
      </c>
      <c r="U110" s="80" t="s">
        <v>143</v>
      </c>
      <c r="V110" s="440"/>
      <c r="W110" s="79" t="s">
        <v>144</v>
      </c>
      <c r="X110" s="440"/>
      <c r="Y110" s="236" t="s">
        <v>145</v>
      </c>
      <c r="Z110" s="441"/>
      <c r="AA110" s="79" t="s">
        <v>144</v>
      </c>
      <c r="AB110" s="441"/>
      <c r="AC110" s="79" t="s">
        <v>146</v>
      </c>
      <c r="AD110" s="442" t="s">
        <v>147</v>
      </c>
      <c r="AE110" s="443" t="str">
        <f t="shared" si="4"/>
        <v/>
      </c>
      <c r="AF110" s="446" t="s">
        <v>148</v>
      </c>
      <c r="AG110" s="445" t="str">
        <f t="shared" si="5"/>
        <v/>
      </c>
    </row>
    <row r="111" spans="1:33" ht="36.75" customHeight="1">
      <c r="A111" s="430">
        <f t="shared" si="6"/>
        <v>100</v>
      </c>
      <c r="B111" s="431" t="str">
        <f>IF(基本情報入力シート!C133="","",基本情報入力シート!C133)</f>
        <v/>
      </c>
      <c r="C111" s="432" t="str">
        <f>IF(基本情報入力シート!D133="","",基本情報入力シート!D133)</f>
        <v/>
      </c>
      <c r="D111" s="433" t="str">
        <f>IF(基本情報入力シート!E133="","",基本情報入力シート!E133)</f>
        <v/>
      </c>
      <c r="E111" s="433" t="str">
        <f>IF(基本情報入力シート!F133="","",基本情報入力シート!F133)</f>
        <v/>
      </c>
      <c r="F111" s="433" t="str">
        <f>IF(基本情報入力シート!G133="","",基本情報入力シート!G133)</f>
        <v/>
      </c>
      <c r="G111" s="433" t="str">
        <f>IF(基本情報入力シート!H133="","",基本情報入力シート!H133)</f>
        <v/>
      </c>
      <c r="H111" s="433" t="str">
        <f>IF(基本情報入力シート!I133="","",基本情報入力シート!I133)</f>
        <v/>
      </c>
      <c r="I111" s="433" t="str">
        <f>IF(基本情報入力シート!J133="","",基本情報入力シート!J133)</f>
        <v/>
      </c>
      <c r="J111" s="433" t="str">
        <f>IF(基本情報入力シート!K133="","",基本情報入力シート!K133)</f>
        <v/>
      </c>
      <c r="K111" s="434" t="str">
        <f>IF(基本情報入力シート!L133="","",基本情報入力シート!L133)</f>
        <v/>
      </c>
      <c r="L111" s="435" t="str">
        <f>IF(基本情報入力シート!M133="","",基本情報入力シート!M133)</f>
        <v/>
      </c>
      <c r="M111" s="435" t="str">
        <f>IF(基本情報入力シート!R133="","",基本情報入力シート!R133)</f>
        <v/>
      </c>
      <c r="N111" s="435" t="str">
        <f>IF(基本情報入力シート!W133="","",基本情報入力シート!W133)</f>
        <v/>
      </c>
      <c r="O111" s="430" t="str">
        <f>IF(基本情報入力シート!X133="","",基本情報入力シート!X133)</f>
        <v/>
      </c>
      <c r="P111" s="436" t="str">
        <f>IF(基本情報入力シート!Y133="","",基本情報入力シート!Y133)</f>
        <v/>
      </c>
      <c r="Q111" s="437" t="str">
        <f>IF(基本情報入力シート!AB133="","",基本情報入力シート!AB133)</f>
        <v/>
      </c>
      <c r="R111" s="438"/>
      <c r="S111" s="439"/>
      <c r="T111" s="458" t="str">
        <f>IF(P111="","",VLOOKUP(P111,【参考】数式用!$A$5:$H$34,MATCH(S111,【参考】数式用!$C$4:$E$4,0)+2,0))</f>
        <v/>
      </c>
      <c r="U111" s="80" t="s">
        <v>143</v>
      </c>
      <c r="V111" s="440"/>
      <c r="W111" s="79" t="s">
        <v>144</v>
      </c>
      <c r="X111" s="440"/>
      <c r="Y111" s="236" t="s">
        <v>145</v>
      </c>
      <c r="Z111" s="441"/>
      <c r="AA111" s="79" t="s">
        <v>144</v>
      </c>
      <c r="AB111" s="441"/>
      <c r="AC111" s="79" t="s">
        <v>146</v>
      </c>
      <c r="AD111" s="442" t="s">
        <v>147</v>
      </c>
      <c r="AE111" s="443" t="str">
        <f t="shared" si="4"/>
        <v/>
      </c>
      <c r="AF111" s="446" t="s">
        <v>148</v>
      </c>
      <c r="AG111" s="445"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9"/>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S115"/>
  <sheetViews>
    <sheetView topLeftCell="K1" zoomScale="85" zoomScaleNormal="85" zoomScaleSheetLayoutView="70" workbookViewId="0">
      <selection activeCell="P19" sqref="P19"/>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02"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03"/>
      <c r="AE2" s="403"/>
      <c r="AF2" s="403"/>
      <c r="AG2" s="403"/>
      <c r="AH2" s="403"/>
    </row>
    <row r="3" spans="1:45" ht="27" customHeight="1" thickBot="1">
      <c r="A3" s="1510" t="s">
        <v>6</v>
      </c>
      <c r="B3" s="1510"/>
      <c r="C3" s="1511"/>
      <c r="D3" s="1507" t="str">
        <f>IF(基本情報入力シート!M16="","",基本情報入力シート!M16)</f>
        <v/>
      </c>
      <c r="E3" s="1508"/>
      <c r="F3" s="1508"/>
      <c r="G3" s="1508"/>
      <c r="H3" s="1508"/>
      <c r="I3" s="1508"/>
      <c r="J3" s="1508"/>
      <c r="K3" s="1508"/>
      <c r="L3" s="1508"/>
      <c r="M3" s="1508"/>
      <c r="N3" s="1508"/>
      <c r="O3" s="1509"/>
      <c r="P3" s="404"/>
      <c r="Q3" s="405"/>
      <c r="V3" s="405"/>
      <c r="W3" s="405"/>
      <c r="X3" s="405"/>
      <c r="Y3" s="405"/>
    </row>
    <row r="4" spans="1:45" ht="21" customHeight="1" thickBot="1">
      <c r="A4" s="406"/>
      <c r="B4" s="406"/>
      <c r="C4" s="406"/>
      <c r="D4" s="407"/>
      <c r="E4" s="407"/>
      <c r="F4" s="407"/>
      <c r="G4" s="407"/>
      <c r="H4" s="407"/>
      <c r="I4" s="407"/>
      <c r="J4" s="407"/>
      <c r="K4" s="407"/>
      <c r="L4" s="407"/>
      <c r="M4" s="407"/>
      <c r="N4" s="407"/>
      <c r="O4" s="407"/>
      <c r="P4" s="407"/>
      <c r="Q4" s="405"/>
      <c r="V4" s="405"/>
      <c r="W4" s="405"/>
      <c r="X4" s="405"/>
      <c r="Y4" s="405"/>
    </row>
    <row r="5" spans="1:45" ht="27" customHeight="1" thickBot="1">
      <c r="A5" s="1539" t="s">
        <v>454</v>
      </c>
      <c r="B5" s="1540"/>
      <c r="C5" s="1540"/>
      <c r="D5" s="1540"/>
      <c r="E5" s="1540"/>
      <c r="F5" s="1540"/>
      <c r="G5" s="1540"/>
      <c r="H5" s="1540"/>
      <c r="I5" s="1540"/>
      <c r="J5" s="1540"/>
      <c r="K5" s="1540"/>
      <c r="L5" s="1540"/>
      <c r="M5" s="1540"/>
      <c r="N5" s="1541"/>
      <c r="O5" s="447" t="str">
        <f>IF((SUM(AH12:AH111))=0,"",SUM(AH12:AH111))</f>
        <v/>
      </c>
      <c r="P5" s="407"/>
      <c r="R5" s="56"/>
      <c r="S5" s="56"/>
      <c r="T5" s="56"/>
      <c r="U5" s="56"/>
      <c r="V5" s="405"/>
      <c r="W5" s="405"/>
      <c r="X5" s="405"/>
      <c r="Y5" s="405"/>
      <c r="Z5" s="56"/>
      <c r="AA5" s="56"/>
      <c r="AB5" s="56"/>
      <c r="AC5" s="56"/>
      <c r="AD5" s="56"/>
      <c r="AE5" s="56"/>
      <c r="AF5" s="56"/>
      <c r="AG5" s="56"/>
      <c r="AH5" s="56"/>
    </row>
    <row r="6" spans="1:45" ht="21" customHeight="1" thickBot="1">
      <c r="Q6" s="81"/>
    </row>
    <row r="7" spans="1:45" ht="18" customHeight="1">
      <c r="A7" s="1512"/>
      <c r="B7" s="1514" t="s">
        <v>267</v>
      </c>
      <c r="C7" s="1515"/>
      <c r="D7" s="1515"/>
      <c r="E7" s="1515"/>
      <c r="F7" s="1515"/>
      <c r="G7" s="1515"/>
      <c r="H7" s="1515"/>
      <c r="I7" s="1515"/>
      <c r="J7" s="1515"/>
      <c r="K7" s="1516"/>
      <c r="L7" s="1520" t="s">
        <v>86</v>
      </c>
      <c r="M7" s="1500" t="s">
        <v>153</v>
      </c>
      <c r="N7" s="1501"/>
      <c r="O7" s="1522" t="s">
        <v>99</v>
      </c>
      <c r="P7" s="1532" t="s">
        <v>52</v>
      </c>
      <c r="Q7" s="1534" t="s">
        <v>463</v>
      </c>
      <c r="R7" s="448" t="s">
        <v>253</v>
      </c>
      <c r="S7" s="449"/>
      <c r="T7" s="449"/>
      <c r="U7" s="450"/>
      <c r="V7" s="450"/>
      <c r="W7" s="450"/>
      <c r="X7" s="450"/>
      <c r="Y7" s="450"/>
      <c r="Z7" s="450"/>
      <c r="AA7" s="450"/>
      <c r="AB7" s="450"/>
      <c r="AC7" s="450"/>
      <c r="AD7" s="450"/>
      <c r="AE7" s="450"/>
      <c r="AF7" s="450"/>
      <c r="AG7" s="450"/>
      <c r="AH7" s="451"/>
    </row>
    <row r="8" spans="1:45" ht="14.25" customHeight="1">
      <c r="A8" s="1513"/>
      <c r="B8" s="1517"/>
      <c r="C8" s="1518"/>
      <c r="D8" s="1518"/>
      <c r="E8" s="1518"/>
      <c r="F8" s="1518"/>
      <c r="G8" s="1518"/>
      <c r="H8" s="1518"/>
      <c r="I8" s="1518"/>
      <c r="J8" s="1518"/>
      <c r="K8" s="1519"/>
      <c r="L8" s="1521"/>
      <c r="M8" s="1502"/>
      <c r="N8" s="1503"/>
      <c r="O8" s="1523"/>
      <c r="P8" s="1533"/>
      <c r="Q8" s="1535"/>
      <c r="R8" s="452"/>
      <c r="S8" s="1534" t="s">
        <v>269</v>
      </c>
      <c r="T8" s="1526" t="s">
        <v>465</v>
      </c>
      <c r="U8" s="751"/>
      <c r="V8" s="1536"/>
      <c r="W8" s="1537"/>
      <c r="X8" s="1537"/>
      <c r="Y8" s="1537"/>
      <c r="Z8" s="1537"/>
      <c r="AA8" s="1537"/>
      <c r="AB8" s="1537"/>
      <c r="AC8" s="1537"/>
      <c r="AD8" s="1537"/>
      <c r="AE8" s="1537"/>
      <c r="AF8" s="1537"/>
      <c r="AG8" s="1538"/>
      <c r="AH8" s="752"/>
    </row>
    <row r="9" spans="1:45" ht="13.5" customHeight="1">
      <c r="A9" s="1513"/>
      <c r="B9" s="1517"/>
      <c r="C9" s="1518"/>
      <c r="D9" s="1518"/>
      <c r="E9" s="1518"/>
      <c r="F9" s="1518"/>
      <c r="G9" s="1518"/>
      <c r="H9" s="1518"/>
      <c r="I9" s="1518"/>
      <c r="J9" s="1518"/>
      <c r="K9" s="1519"/>
      <c r="L9" s="1521"/>
      <c r="M9" s="1504"/>
      <c r="N9" s="1505"/>
      <c r="O9" s="1523"/>
      <c r="P9" s="1533"/>
      <c r="Q9" s="1535"/>
      <c r="R9" s="1506" t="s">
        <v>78</v>
      </c>
      <c r="S9" s="1542"/>
      <c r="T9" s="1527"/>
      <c r="U9" s="1503" t="s">
        <v>226</v>
      </c>
      <c r="V9" s="1502" t="s">
        <v>466</v>
      </c>
      <c r="W9" s="1529"/>
      <c r="X9" s="1529"/>
      <c r="Y9" s="1529"/>
      <c r="Z9" s="1529"/>
      <c r="AA9" s="1529"/>
      <c r="AB9" s="1529"/>
      <c r="AC9" s="1529"/>
      <c r="AD9" s="1529"/>
      <c r="AE9" s="1529"/>
      <c r="AF9" s="1529"/>
      <c r="AG9" s="1529"/>
      <c r="AH9" s="1531" t="s">
        <v>467</v>
      </c>
    </row>
    <row r="10" spans="1:45" ht="120" customHeight="1">
      <c r="A10" s="1513"/>
      <c r="B10" s="1517"/>
      <c r="C10" s="1518"/>
      <c r="D10" s="1518"/>
      <c r="E10" s="1518"/>
      <c r="F10" s="1518"/>
      <c r="G10" s="1518"/>
      <c r="H10" s="1518"/>
      <c r="I10" s="1518"/>
      <c r="J10" s="1518"/>
      <c r="K10" s="1519"/>
      <c r="L10" s="1521"/>
      <c r="M10" s="415" t="s">
        <v>154</v>
      </c>
      <c r="N10" s="415" t="s">
        <v>155</v>
      </c>
      <c r="O10" s="1523"/>
      <c r="P10" s="1533"/>
      <c r="Q10" s="1535"/>
      <c r="R10" s="1506"/>
      <c r="S10" s="1542"/>
      <c r="T10" s="1527"/>
      <c r="U10" s="1503"/>
      <c r="V10" s="1502"/>
      <c r="W10" s="1529"/>
      <c r="X10" s="1529"/>
      <c r="Y10" s="1529"/>
      <c r="Z10" s="1529"/>
      <c r="AA10" s="1529"/>
      <c r="AB10" s="1529"/>
      <c r="AC10" s="1529"/>
      <c r="AD10" s="1529"/>
      <c r="AE10" s="1529"/>
      <c r="AF10" s="1529"/>
      <c r="AG10" s="1529"/>
      <c r="AH10" s="1531"/>
    </row>
    <row r="11" spans="1:45" ht="15" thickBot="1">
      <c r="A11" s="416"/>
      <c r="B11" s="417"/>
      <c r="C11" s="418"/>
      <c r="D11" s="418"/>
      <c r="E11" s="418"/>
      <c r="F11" s="418"/>
      <c r="G11" s="418"/>
      <c r="H11" s="418"/>
      <c r="I11" s="418"/>
      <c r="J11" s="418"/>
      <c r="K11" s="419"/>
      <c r="L11" s="420"/>
      <c r="M11" s="420"/>
      <c r="N11" s="420"/>
      <c r="O11" s="421"/>
      <c r="P11" s="422"/>
      <c r="Q11" s="423"/>
      <c r="R11" s="414"/>
      <c r="S11" s="453"/>
      <c r="T11" s="454"/>
      <c r="U11" s="455"/>
      <c r="V11" s="472"/>
      <c r="W11" s="429"/>
      <c r="X11" s="429"/>
      <c r="Y11" s="429"/>
      <c r="Z11" s="429"/>
      <c r="AA11" s="429"/>
      <c r="AB11" s="429"/>
      <c r="AC11" s="429"/>
      <c r="AD11" s="429"/>
      <c r="AE11" s="429"/>
      <c r="AF11" s="429"/>
      <c r="AG11" s="429"/>
      <c r="AH11" s="424"/>
    </row>
    <row r="12" spans="1:45" ht="33" customHeight="1" thickBot="1">
      <c r="A12" s="430">
        <v>1</v>
      </c>
      <c r="B12" s="431" t="str">
        <f>IF(基本情報入力シート!C34="","",基本情報入力シート!C34)</f>
        <v/>
      </c>
      <c r="C12" s="432" t="str">
        <f>IF(基本情報入力シート!D34="","",基本情報入力シート!D34)</f>
        <v/>
      </c>
      <c r="D12" s="433" t="str">
        <f>IF(基本情報入力シート!E34="","",基本情報入力シート!E34)</f>
        <v/>
      </c>
      <c r="E12" s="433" t="str">
        <f>IF(基本情報入力シート!F34="","",基本情報入力シート!F34)</f>
        <v/>
      </c>
      <c r="F12" s="433" t="str">
        <f>IF(基本情報入力シート!G34="","",基本情報入力シート!G34)</f>
        <v/>
      </c>
      <c r="G12" s="433" t="str">
        <f>IF(基本情報入力シート!H34="","",基本情報入力シート!H34)</f>
        <v/>
      </c>
      <c r="H12" s="433" t="str">
        <f>IF(基本情報入力シート!I34="","",基本情報入力シート!I34)</f>
        <v/>
      </c>
      <c r="I12" s="433" t="str">
        <f>IF(基本情報入力シート!J34="","",基本情報入力シート!J34)</f>
        <v/>
      </c>
      <c r="J12" s="433" t="str">
        <f>IF(基本情報入力シート!K34="","",基本情報入力シート!K34)</f>
        <v/>
      </c>
      <c r="K12" s="434" t="str">
        <f>IF(基本情報入力シート!L34="","",基本情報入力シート!L34)</f>
        <v/>
      </c>
      <c r="L12" s="435" t="str">
        <f>IF(基本情報入力シート!M34="","",基本情報入力シート!M34)</f>
        <v/>
      </c>
      <c r="M12" s="435" t="str">
        <f>IF(基本情報入力シート!R34="","",基本情報入力シート!R34)</f>
        <v/>
      </c>
      <c r="N12" s="435" t="str">
        <f>IF(基本情報入力シート!W34="","",基本情報入力シート!W34)</f>
        <v/>
      </c>
      <c r="O12" s="430" t="str">
        <f>IF(基本情報入力シート!X34="","",基本情報入力シート!X34)</f>
        <v/>
      </c>
      <c r="P12" s="436" t="str">
        <f>IF(基本情報入力シート!Y34="","",基本情報入力シート!Y34)</f>
        <v/>
      </c>
      <c r="Q12" s="437" t="str">
        <f>IF(基本情報入力シート!AB34="","",基本情報入力シート!AB34)</f>
        <v/>
      </c>
      <c r="R12" s="456"/>
      <c r="S12" s="457"/>
      <c r="T12" s="458" t="str">
        <f>IFERROR(IF(R12="","",VLOOKUP(P12,【参考】数式用!$A$5:$H$34,MATCH(S12,【参考】数式用!$F$4:$H$4,0)+5,0)),"")</f>
        <v/>
      </c>
      <c r="U12" s="474" t="str">
        <f>IF(S12="特定加算Ⅰ",VLOOKUP(P12,【参考】数式用!$A$5:$I$28,9,FALSE),"-")</f>
        <v>-</v>
      </c>
      <c r="V12" s="80" t="s">
        <v>17</v>
      </c>
      <c r="W12" s="459"/>
      <c r="X12" s="95" t="s">
        <v>11</v>
      </c>
      <c r="Y12" s="459"/>
      <c r="Z12" s="236" t="s">
        <v>66</v>
      </c>
      <c r="AA12" s="459"/>
      <c r="AB12" s="95" t="s">
        <v>11</v>
      </c>
      <c r="AC12" s="459"/>
      <c r="AD12" s="95" t="s">
        <v>14</v>
      </c>
      <c r="AE12" s="442" t="s">
        <v>27</v>
      </c>
      <c r="AF12" s="444" t="str">
        <f>IF(AND(W12&gt;=1,Y12&gt;=1,AA12&gt;=1,AC12&gt;=1),(AA12*12+AC12)-(W12*12+Y12)+1,"")</f>
        <v/>
      </c>
      <c r="AG12" s="444" t="s">
        <v>46</v>
      </c>
      <c r="AH12" s="445"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60"/>
    </row>
    <row r="13" spans="1:45" ht="33" customHeight="1" thickBot="1">
      <c r="A13" s="430">
        <f>A12+1</f>
        <v>2</v>
      </c>
      <c r="B13" s="431" t="str">
        <f>IF(基本情報入力シート!C35="","",基本情報入力シート!C35)</f>
        <v/>
      </c>
      <c r="C13" s="432" t="str">
        <f>IF(基本情報入力シート!D35="","",基本情報入力シート!D35)</f>
        <v/>
      </c>
      <c r="D13" s="433" t="str">
        <f>IF(基本情報入力シート!E35="","",基本情報入力シート!E35)</f>
        <v/>
      </c>
      <c r="E13" s="433" t="str">
        <f>IF(基本情報入力シート!F35="","",基本情報入力シート!F35)</f>
        <v/>
      </c>
      <c r="F13" s="433" t="str">
        <f>IF(基本情報入力シート!G35="","",基本情報入力シート!G35)</f>
        <v/>
      </c>
      <c r="G13" s="433" t="str">
        <f>IF(基本情報入力シート!H35="","",基本情報入力シート!H35)</f>
        <v/>
      </c>
      <c r="H13" s="433" t="str">
        <f>IF(基本情報入力シート!I35="","",基本情報入力シート!I35)</f>
        <v/>
      </c>
      <c r="I13" s="433" t="str">
        <f>IF(基本情報入力シート!J35="","",基本情報入力シート!J35)</f>
        <v/>
      </c>
      <c r="J13" s="433" t="str">
        <f>IF(基本情報入力シート!K35="","",基本情報入力シート!K35)</f>
        <v/>
      </c>
      <c r="K13" s="434" t="str">
        <f>IF(基本情報入力シート!L35="","",基本情報入力シート!L35)</f>
        <v/>
      </c>
      <c r="L13" s="435" t="str">
        <f>IF(基本情報入力シート!M35="","",基本情報入力シート!M35)</f>
        <v/>
      </c>
      <c r="M13" s="435" t="str">
        <f>IF(基本情報入力シート!R35="","",基本情報入力シート!R35)</f>
        <v/>
      </c>
      <c r="N13" s="435" t="str">
        <f>IF(基本情報入力シート!W35="","",基本情報入力シート!W35)</f>
        <v/>
      </c>
      <c r="O13" s="430" t="str">
        <f>IF(基本情報入力シート!X35="","",基本情報入力シート!X35)</f>
        <v/>
      </c>
      <c r="P13" s="436" t="str">
        <f>IF(基本情報入力シート!Y35="","",基本情報入力シート!Y35)</f>
        <v/>
      </c>
      <c r="Q13" s="437" t="str">
        <f>IF(基本情報入力シート!AB35="","",基本情報入力シート!AB35)</f>
        <v/>
      </c>
      <c r="R13" s="456"/>
      <c r="S13" s="457"/>
      <c r="T13" s="458" t="str">
        <f>IFERROR(IF(R13="","",VLOOKUP(P13,【参考】数式用!$A$5:$H$34,MATCH(S13,【参考】数式用!$F$4:$H$4,0)+5,0)),"")</f>
        <v/>
      </c>
      <c r="U13" s="474" t="str">
        <f>IF(S13="特定加算Ⅰ",VLOOKUP(P13,【参考】数式用!$A$5:$I$28,9,FALSE),"-")</f>
        <v>-</v>
      </c>
      <c r="V13" s="80" t="s">
        <v>17</v>
      </c>
      <c r="W13" s="459"/>
      <c r="X13" s="95" t="s">
        <v>11</v>
      </c>
      <c r="Y13" s="459"/>
      <c r="Z13" s="236" t="s">
        <v>66</v>
      </c>
      <c r="AA13" s="459"/>
      <c r="AB13" s="95" t="s">
        <v>11</v>
      </c>
      <c r="AC13" s="459"/>
      <c r="AD13" s="95" t="s">
        <v>14</v>
      </c>
      <c r="AE13" s="442" t="s">
        <v>27</v>
      </c>
      <c r="AF13" s="443" t="str">
        <f t="shared" ref="AF13:AF76" si="1">IF(AND(W13&gt;=1,Y13&gt;=1,AA13&gt;=1,AC13&gt;=1),(AA13*12+AC13)-(W13*12+Y13)+1,"")</f>
        <v/>
      </c>
      <c r="AG13" s="444" t="s">
        <v>46</v>
      </c>
      <c r="AH13" s="445" t="str">
        <f t="shared" ref="AH13:AH76" si="2">IFERROR(ROUNDDOWN(Q13*T13,0)*AF13,"")</f>
        <v/>
      </c>
      <c r="AJ13" s="82" t="str">
        <f t="shared" ref="AJ13:AJ76" si="3">IFERROR(IF(T13="エラー","☓","○"),"")</f>
        <v>○</v>
      </c>
      <c r="AK13" s="83" t="str">
        <f t="shared" si="0"/>
        <v/>
      </c>
      <c r="AL13" s="83"/>
      <c r="AM13" s="83"/>
      <c r="AN13" s="83"/>
      <c r="AO13" s="83"/>
      <c r="AP13" s="83"/>
      <c r="AQ13" s="83"/>
      <c r="AR13" s="83"/>
      <c r="AS13" s="460"/>
    </row>
    <row r="14" spans="1:45" ht="33" customHeight="1" thickBot="1">
      <c r="A14" s="430">
        <f t="shared" ref="A14:A111" si="4">A13+1</f>
        <v>3</v>
      </c>
      <c r="B14" s="431" t="str">
        <f>IF(基本情報入力シート!C36="","",基本情報入力シート!C36)</f>
        <v/>
      </c>
      <c r="C14" s="432" t="str">
        <f>IF(基本情報入力シート!D36="","",基本情報入力シート!D36)</f>
        <v/>
      </c>
      <c r="D14" s="433" t="str">
        <f>IF(基本情報入力シート!E36="","",基本情報入力シート!E36)</f>
        <v/>
      </c>
      <c r="E14" s="433" t="str">
        <f>IF(基本情報入力シート!F36="","",基本情報入力シート!F36)</f>
        <v/>
      </c>
      <c r="F14" s="433" t="str">
        <f>IF(基本情報入力シート!G36="","",基本情報入力シート!G36)</f>
        <v/>
      </c>
      <c r="G14" s="433" t="str">
        <f>IF(基本情報入力シート!H36="","",基本情報入力シート!H36)</f>
        <v/>
      </c>
      <c r="H14" s="433" t="str">
        <f>IF(基本情報入力シート!I36="","",基本情報入力シート!I36)</f>
        <v/>
      </c>
      <c r="I14" s="433" t="str">
        <f>IF(基本情報入力シート!J36="","",基本情報入力シート!J36)</f>
        <v/>
      </c>
      <c r="J14" s="433" t="str">
        <f>IF(基本情報入力シート!K36="","",基本情報入力シート!K36)</f>
        <v/>
      </c>
      <c r="K14" s="434" t="str">
        <f>IF(基本情報入力シート!L36="","",基本情報入力シート!L36)</f>
        <v/>
      </c>
      <c r="L14" s="435" t="str">
        <f>IF(基本情報入力シート!M36="","",基本情報入力シート!M36)</f>
        <v/>
      </c>
      <c r="M14" s="435" t="str">
        <f>IF(基本情報入力シート!R36="","",基本情報入力シート!R36)</f>
        <v/>
      </c>
      <c r="N14" s="435" t="str">
        <f>IF(基本情報入力シート!W36="","",基本情報入力シート!W36)</f>
        <v/>
      </c>
      <c r="O14" s="430" t="str">
        <f>IF(基本情報入力シート!X36="","",基本情報入力シート!X36)</f>
        <v/>
      </c>
      <c r="P14" s="436" t="str">
        <f>IF(基本情報入力シート!Y36="","",基本情報入力シート!Y36)</f>
        <v/>
      </c>
      <c r="Q14" s="437" t="str">
        <f>IF(基本情報入力シート!AB36="","",基本情報入力シート!AB36)</f>
        <v/>
      </c>
      <c r="R14" s="456"/>
      <c r="S14" s="457"/>
      <c r="T14" s="458" t="str">
        <f>IFERROR(IF(R14="","",VLOOKUP(P14,【参考】数式用!$A$5:$H$34,MATCH(S14,【参考】数式用!$F$4:$H$4,0)+5,0)),"")</f>
        <v/>
      </c>
      <c r="U14" s="474" t="str">
        <f>IF(S14="特定加算Ⅰ",VLOOKUP(P14,【参考】数式用!$A$5:$I$28,9,FALSE),"-")</f>
        <v>-</v>
      </c>
      <c r="V14" s="80" t="s">
        <v>17</v>
      </c>
      <c r="W14" s="459"/>
      <c r="X14" s="95" t="s">
        <v>11</v>
      </c>
      <c r="Y14" s="459"/>
      <c r="Z14" s="236" t="s">
        <v>66</v>
      </c>
      <c r="AA14" s="459"/>
      <c r="AB14" s="95" t="s">
        <v>11</v>
      </c>
      <c r="AC14" s="459"/>
      <c r="AD14" s="95" t="s">
        <v>14</v>
      </c>
      <c r="AE14" s="442" t="s">
        <v>27</v>
      </c>
      <c r="AF14" s="443" t="str">
        <f t="shared" si="1"/>
        <v/>
      </c>
      <c r="AG14" s="444" t="s">
        <v>46</v>
      </c>
      <c r="AH14" s="445" t="str">
        <f t="shared" si="2"/>
        <v/>
      </c>
      <c r="AJ14" s="82" t="str">
        <f t="shared" si="3"/>
        <v>○</v>
      </c>
      <c r="AK14" s="83" t="str">
        <f t="shared" si="0"/>
        <v/>
      </c>
      <c r="AL14" s="83"/>
      <c r="AM14" s="83"/>
      <c r="AN14" s="83"/>
      <c r="AO14" s="83"/>
      <c r="AP14" s="83"/>
      <c r="AQ14" s="83"/>
      <c r="AR14" s="83"/>
      <c r="AS14" s="460"/>
    </row>
    <row r="15" spans="1:45" ht="33" customHeight="1" thickBot="1">
      <c r="A15" s="430">
        <f t="shared" si="4"/>
        <v>4</v>
      </c>
      <c r="B15" s="431" t="str">
        <f>IF(基本情報入力シート!C37="","",基本情報入力シート!C37)</f>
        <v/>
      </c>
      <c r="C15" s="432" t="str">
        <f>IF(基本情報入力シート!D37="","",基本情報入力シート!D37)</f>
        <v/>
      </c>
      <c r="D15" s="433" t="str">
        <f>IF(基本情報入力シート!E37="","",基本情報入力シート!E37)</f>
        <v/>
      </c>
      <c r="E15" s="433" t="str">
        <f>IF(基本情報入力シート!F37="","",基本情報入力シート!F37)</f>
        <v/>
      </c>
      <c r="F15" s="433" t="str">
        <f>IF(基本情報入力シート!G37="","",基本情報入力シート!G37)</f>
        <v/>
      </c>
      <c r="G15" s="433" t="str">
        <f>IF(基本情報入力シート!H37="","",基本情報入力シート!H37)</f>
        <v/>
      </c>
      <c r="H15" s="433" t="str">
        <f>IF(基本情報入力シート!I37="","",基本情報入力シート!I37)</f>
        <v/>
      </c>
      <c r="I15" s="433" t="str">
        <f>IF(基本情報入力シート!J37="","",基本情報入力シート!J37)</f>
        <v/>
      </c>
      <c r="J15" s="433" t="str">
        <f>IF(基本情報入力シート!K37="","",基本情報入力シート!K37)</f>
        <v/>
      </c>
      <c r="K15" s="434" t="str">
        <f>IF(基本情報入力シート!L37="","",基本情報入力シート!L37)</f>
        <v/>
      </c>
      <c r="L15" s="435" t="str">
        <f>IF(基本情報入力シート!M37="","",基本情報入力シート!M37)</f>
        <v/>
      </c>
      <c r="M15" s="435" t="str">
        <f>IF(基本情報入力シート!R37="","",基本情報入力シート!R37)</f>
        <v/>
      </c>
      <c r="N15" s="435" t="str">
        <f>IF(基本情報入力シート!W37="","",基本情報入力シート!W37)</f>
        <v/>
      </c>
      <c r="O15" s="430" t="str">
        <f>IF(基本情報入力シート!X37="","",基本情報入力シート!X37)</f>
        <v/>
      </c>
      <c r="P15" s="436" t="str">
        <f>IF(基本情報入力シート!Y37="","",基本情報入力シート!Y37)</f>
        <v/>
      </c>
      <c r="Q15" s="437" t="str">
        <f>IF(基本情報入力シート!AB37="","",基本情報入力シート!AB37)</f>
        <v/>
      </c>
      <c r="R15" s="456"/>
      <c r="S15" s="457"/>
      <c r="T15" s="458" t="str">
        <f>IFERROR(IF(R15="","",VLOOKUP(P15,【参考】数式用!$A$5:$H$34,MATCH(S15,【参考】数式用!$F$4:$H$4,0)+5,0)),"")</f>
        <v/>
      </c>
      <c r="U15" s="474" t="str">
        <f>IF(S15="特定加算Ⅰ",VLOOKUP(P15,【参考】数式用!$A$5:$I$28,9,FALSE),"-")</f>
        <v>-</v>
      </c>
      <c r="V15" s="80" t="s">
        <v>17</v>
      </c>
      <c r="W15" s="459"/>
      <c r="X15" s="95" t="s">
        <v>11</v>
      </c>
      <c r="Y15" s="459"/>
      <c r="Z15" s="236" t="s">
        <v>66</v>
      </c>
      <c r="AA15" s="459"/>
      <c r="AB15" s="95" t="s">
        <v>11</v>
      </c>
      <c r="AC15" s="459"/>
      <c r="AD15" s="95" t="s">
        <v>14</v>
      </c>
      <c r="AE15" s="442" t="s">
        <v>27</v>
      </c>
      <c r="AF15" s="443" t="str">
        <f t="shared" si="1"/>
        <v/>
      </c>
      <c r="AG15" s="444" t="s">
        <v>46</v>
      </c>
      <c r="AH15" s="445" t="str">
        <f t="shared" si="2"/>
        <v/>
      </c>
      <c r="AJ15" s="82" t="str">
        <f t="shared" si="3"/>
        <v>○</v>
      </c>
      <c r="AK15" s="83" t="str">
        <f t="shared" si="0"/>
        <v/>
      </c>
      <c r="AL15" s="83"/>
      <c r="AM15" s="83"/>
      <c r="AN15" s="83"/>
      <c r="AO15" s="83"/>
      <c r="AP15" s="83"/>
      <c r="AQ15" s="83"/>
      <c r="AR15" s="83"/>
      <c r="AS15" s="460"/>
    </row>
    <row r="16" spans="1:45" ht="33" customHeight="1" thickBot="1">
      <c r="A16" s="430">
        <f t="shared" si="4"/>
        <v>5</v>
      </c>
      <c r="B16" s="431" t="str">
        <f>IF(基本情報入力シート!C38="","",基本情報入力シート!C38)</f>
        <v/>
      </c>
      <c r="C16" s="432" t="str">
        <f>IF(基本情報入力シート!D38="","",基本情報入力シート!D38)</f>
        <v/>
      </c>
      <c r="D16" s="433" t="str">
        <f>IF(基本情報入力シート!E38="","",基本情報入力シート!E38)</f>
        <v/>
      </c>
      <c r="E16" s="433" t="str">
        <f>IF(基本情報入力シート!F38="","",基本情報入力シート!F38)</f>
        <v/>
      </c>
      <c r="F16" s="433" t="str">
        <f>IF(基本情報入力シート!G38="","",基本情報入力シート!G38)</f>
        <v/>
      </c>
      <c r="G16" s="433" t="str">
        <f>IF(基本情報入力シート!H38="","",基本情報入力シート!H38)</f>
        <v/>
      </c>
      <c r="H16" s="433" t="str">
        <f>IF(基本情報入力シート!I38="","",基本情報入力シート!I38)</f>
        <v/>
      </c>
      <c r="I16" s="433" t="str">
        <f>IF(基本情報入力シート!J38="","",基本情報入力シート!J38)</f>
        <v/>
      </c>
      <c r="J16" s="433" t="str">
        <f>IF(基本情報入力シート!K38="","",基本情報入力シート!K38)</f>
        <v/>
      </c>
      <c r="K16" s="434" t="str">
        <f>IF(基本情報入力シート!L38="","",基本情報入力シート!L38)</f>
        <v/>
      </c>
      <c r="L16" s="435" t="str">
        <f>IF(基本情報入力シート!M38="","",基本情報入力シート!M38)</f>
        <v/>
      </c>
      <c r="M16" s="435" t="str">
        <f>IF(基本情報入力シート!R38="","",基本情報入力シート!R38)</f>
        <v/>
      </c>
      <c r="N16" s="435" t="str">
        <f>IF(基本情報入力シート!W38="","",基本情報入力シート!W38)</f>
        <v/>
      </c>
      <c r="O16" s="430" t="str">
        <f>IF(基本情報入力シート!X38="","",基本情報入力シート!X38)</f>
        <v/>
      </c>
      <c r="P16" s="436" t="str">
        <f>IF(基本情報入力シート!Y38="","",基本情報入力シート!Y38)</f>
        <v/>
      </c>
      <c r="Q16" s="437" t="str">
        <f>IF(基本情報入力シート!AB38="","",基本情報入力シート!AB38)</f>
        <v/>
      </c>
      <c r="R16" s="456"/>
      <c r="S16" s="457"/>
      <c r="T16" s="458" t="str">
        <f>IFERROR(IF(R16="","",VLOOKUP(P16,【参考】数式用!$A$5:$H$34,MATCH(S16,【参考】数式用!$F$4:$H$4,0)+5,0)),"")</f>
        <v/>
      </c>
      <c r="U16" s="474" t="str">
        <f>IF(S16="特定加算Ⅰ",VLOOKUP(P16,【参考】数式用!$A$5:$I$28,9,FALSE),"-")</f>
        <v>-</v>
      </c>
      <c r="V16" s="80" t="s">
        <v>17</v>
      </c>
      <c r="W16" s="459"/>
      <c r="X16" s="95" t="s">
        <v>11</v>
      </c>
      <c r="Y16" s="459"/>
      <c r="Z16" s="236" t="s">
        <v>66</v>
      </c>
      <c r="AA16" s="459"/>
      <c r="AB16" s="95" t="s">
        <v>11</v>
      </c>
      <c r="AC16" s="459"/>
      <c r="AD16" s="95" t="s">
        <v>14</v>
      </c>
      <c r="AE16" s="442" t="s">
        <v>27</v>
      </c>
      <c r="AF16" s="443" t="str">
        <f t="shared" si="1"/>
        <v/>
      </c>
      <c r="AG16" s="444" t="s">
        <v>46</v>
      </c>
      <c r="AH16" s="445" t="str">
        <f t="shared" si="2"/>
        <v/>
      </c>
      <c r="AJ16" s="82" t="str">
        <f t="shared" si="3"/>
        <v>○</v>
      </c>
      <c r="AK16" s="83" t="str">
        <f t="shared" si="0"/>
        <v/>
      </c>
      <c r="AL16" s="83"/>
      <c r="AM16" s="83"/>
      <c r="AN16" s="83"/>
      <c r="AO16" s="83"/>
      <c r="AP16" s="83"/>
      <c r="AQ16" s="83"/>
      <c r="AR16" s="83"/>
      <c r="AS16" s="460"/>
    </row>
    <row r="17" spans="1:45" ht="33" customHeight="1" thickBot="1">
      <c r="A17" s="430">
        <f t="shared" si="4"/>
        <v>6</v>
      </c>
      <c r="B17" s="431" t="str">
        <f>IF(基本情報入力シート!C39="","",基本情報入力シート!C39)</f>
        <v/>
      </c>
      <c r="C17" s="432" t="str">
        <f>IF(基本情報入力シート!D39="","",基本情報入力シート!D39)</f>
        <v/>
      </c>
      <c r="D17" s="433" t="str">
        <f>IF(基本情報入力シート!E39="","",基本情報入力シート!E39)</f>
        <v/>
      </c>
      <c r="E17" s="433" t="str">
        <f>IF(基本情報入力シート!F39="","",基本情報入力シート!F39)</f>
        <v/>
      </c>
      <c r="F17" s="433" t="str">
        <f>IF(基本情報入力シート!G39="","",基本情報入力シート!G39)</f>
        <v/>
      </c>
      <c r="G17" s="433" t="str">
        <f>IF(基本情報入力シート!H39="","",基本情報入力シート!H39)</f>
        <v/>
      </c>
      <c r="H17" s="433" t="str">
        <f>IF(基本情報入力シート!I39="","",基本情報入力シート!I39)</f>
        <v/>
      </c>
      <c r="I17" s="433" t="str">
        <f>IF(基本情報入力シート!J39="","",基本情報入力シート!J39)</f>
        <v/>
      </c>
      <c r="J17" s="433" t="str">
        <f>IF(基本情報入力シート!K39="","",基本情報入力シート!K39)</f>
        <v/>
      </c>
      <c r="K17" s="434" t="str">
        <f>IF(基本情報入力シート!L39="","",基本情報入力シート!L39)</f>
        <v/>
      </c>
      <c r="L17" s="435" t="str">
        <f>IF(基本情報入力シート!M39="","",基本情報入力シート!M39)</f>
        <v/>
      </c>
      <c r="M17" s="435" t="str">
        <f>IF(基本情報入力シート!R39="","",基本情報入力シート!R39)</f>
        <v/>
      </c>
      <c r="N17" s="435" t="str">
        <f>IF(基本情報入力シート!W39="","",基本情報入力シート!W39)</f>
        <v/>
      </c>
      <c r="O17" s="430" t="str">
        <f>IF(基本情報入力シート!X39="","",基本情報入力シート!X39)</f>
        <v/>
      </c>
      <c r="P17" s="436" t="str">
        <f>IF(基本情報入力シート!Y39="","",基本情報入力シート!Y39)</f>
        <v/>
      </c>
      <c r="Q17" s="437" t="str">
        <f>IF(基本情報入力シート!AB39="","",基本情報入力シート!AB39)</f>
        <v/>
      </c>
      <c r="R17" s="456"/>
      <c r="S17" s="457"/>
      <c r="T17" s="458" t="str">
        <f>IFERROR(IF(R17="","",VLOOKUP(P17,【参考】数式用!$A$5:$H$34,MATCH(S17,【参考】数式用!$F$4:$H$4,0)+5,0)),"")</f>
        <v/>
      </c>
      <c r="U17" s="474" t="str">
        <f>IF(S17="特定加算Ⅰ",VLOOKUP(P17,【参考】数式用!$A$5:$I$28,9,FALSE),"-")</f>
        <v>-</v>
      </c>
      <c r="V17" s="80" t="s">
        <v>143</v>
      </c>
      <c r="W17" s="459"/>
      <c r="X17" s="95" t="s">
        <v>144</v>
      </c>
      <c r="Y17" s="459"/>
      <c r="Z17" s="236" t="s">
        <v>145</v>
      </c>
      <c r="AA17" s="459"/>
      <c r="AB17" s="95" t="s">
        <v>144</v>
      </c>
      <c r="AC17" s="459"/>
      <c r="AD17" s="95" t="s">
        <v>146</v>
      </c>
      <c r="AE17" s="442" t="s">
        <v>147</v>
      </c>
      <c r="AF17" s="443" t="str">
        <f t="shared" si="1"/>
        <v/>
      </c>
      <c r="AG17" s="444" t="s">
        <v>148</v>
      </c>
      <c r="AH17" s="445" t="str">
        <f t="shared" si="2"/>
        <v/>
      </c>
      <c r="AJ17" s="82" t="str">
        <f t="shared" si="3"/>
        <v>○</v>
      </c>
      <c r="AK17" s="83" t="str">
        <f t="shared" si="0"/>
        <v/>
      </c>
      <c r="AL17" s="83"/>
      <c r="AM17" s="83"/>
      <c r="AN17" s="83"/>
      <c r="AO17" s="83"/>
      <c r="AP17" s="83"/>
      <c r="AQ17" s="83"/>
      <c r="AR17" s="83"/>
      <c r="AS17" s="460"/>
    </row>
    <row r="18" spans="1:45" ht="33" customHeight="1" thickBot="1">
      <c r="A18" s="430">
        <f t="shared" si="4"/>
        <v>7</v>
      </c>
      <c r="B18" s="431" t="str">
        <f>IF(基本情報入力シート!C40="","",基本情報入力シート!C40)</f>
        <v/>
      </c>
      <c r="C18" s="432" t="str">
        <f>IF(基本情報入力シート!D40="","",基本情報入力シート!D40)</f>
        <v/>
      </c>
      <c r="D18" s="433" t="str">
        <f>IF(基本情報入力シート!E40="","",基本情報入力シート!E40)</f>
        <v/>
      </c>
      <c r="E18" s="433" t="str">
        <f>IF(基本情報入力シート!F40="","",基本情報入力シート!F40)</f>
        <v/>
      </c>
      <c r="F18" s="433" t="str">
        <f>IF(基本情報入力シート!G40="","",基本情報入力シート!G40)</f>
        <v/>
      </c>
      <c r="G18" s="433" t="str">
        <f>IF(基本情報入力シート!H40="","",基本情報入力シート!H40)</f>
        <v/>
      </c>
      <c r="H18" s="433" t="str">
        <f>IF(基本情報入力シート!I40="","",基本情報入力シート!I40)</f>
        <v/>
      </c>
      <c r="I18" s="433" t="str">
        <f>IF(基本情報入力シート!J40="","",基本情報入力シート!J40)</f>
        <v/>
      </c>
      <c r="J18" s="433" t="str">
        <f>IF(基本情報入力シート!K40="","",基本情報入力シート!K40)</f>
        <v/>
      </c>
      <c r="K18" s="434" t="str">
        <f>IF(基本情報入力シート!L40="","",基本情報入力シート!L40)</f>
        <v/>
      </c>
      <c r="L18" s="435" t="str">
        <f>IF(基本情報入力シート!M40="","",基本情報入力シート!M40)</f>
        <v/>
      </c>
      <c r="M18" s="435" t="str">
        <f>IF(基本情報入力シート!R40="","",基本情報入力シート!R40)</f>
        <v/>
      </c>
      <c r="N18" s="435" t="str">
        <f>IF(基本情報入力シート!W40="","",基本情報入力シート!W40)</f>
        <v/>
      </c>
      <c r="O18" s="430" t="str">
        <f>IF(基本情報入力シート!X40="","",基本情報入力シート!X40)</f>
        <v/>
      </c>
      <c r="P18" s="436" t="str">
        <f>IF(基本情報入力シート!Y40="","",基本情報入力シート!Y40)</f>
        <v/>
      </c>
      <c r="Q18" s="437" t="str">
        <f>IF(基本情報入力シート!AB40="","",基本情報入力シート!AB40)</f>
        <v/>
      </c>
      <c r="R18" s="456"/>
      <c r="S18" s="457"/>
      <c r="T18" s="458" t="str">
        <f>IFERROR(IF(R18="","",VLOOKUP(P18,【参考】数式用!$A$5:$H$34,MATCH(S18,【参考】数式用!$F$4:$H$4,0)+5,0)),"")</f>
        <v/>
      </c>
      <c r="U18" s="474" t="str">
        <f>IF(S18="特定加算Ⅰ",VLOOKUP(P18,【参考】数式用!$A$5:$I$28,9,FALSE),"-")</f>
        <v>-</v>
      </c>
      <c r="V18" s="80" t="s">
        <v>143</v>
      </c>
      <c r="W18" s="459"/>
      <c r="X18" s="95" t="s">
        <v>144</v>
      </c>
      <c r="Y18" s="459"/>
      <c r="Z18" s="236" t="s">
        <v>145</v>
      </c>
      <c r="AA18" s="459"/>
      <c r="AB18" s="95" t="s">
        <v>144</v>
      </c>
      <c r="AC18" s="459"/>
      <c r="AD18" s="95" t="s">
        <v>146</v>
      </c>
      <c r="AE18" s="442" t="s">
        <v>147</v>
      </c>
      <c r="AF18" s="443" t="str">
        <f t="shared" si="1"/>
        <v/>
      </c>
      <c r="AG18" s="444" t="s">
        <v>148</v>
      </c>
      <c r="AH18" s="445" t="str">
        <f t="shared" si="2"/>
        <v/>
      </c>
      <c r="AJ18" s="82" t="str">
        <f t="shared" si="3"/>
        <v>○</v>
      </c>
      <c r="AK18" s="83" t="str">
        <f t="shared" si="0"/>
        <v/>
      </c>
      <c r="AL18" s="83"/>
      <c r="AM18" s="83"/>
      <c r="AN18" s="83"/>
      <c r="AO18" s="83"/>
      <c r="AP18" s="83"/>
      <c r="AQ18" s="83"/>
      <c r="AR18" s="83"/>
      <c r="AS18" s="460"/>
    </row>
    <row r="19" spans="1:45" ht="33" customHeight="1" thickBot="1">
      <c r="A19" s="430">
        <f t="shared" si="4"/>
        <v>8</v>
      </c>
      <c r="B19" s="431" t="str">
        <f>IF(基本情報入力シート!C41="","",基本情報入力シート!C41)</f>
        <v/>
      </c>
      <c r="C19" s="432" t="str">
        <f>IF(基本情報入力シート!D41="","",基本情報入力シート!D41)</f>
        <v/>
      </c>
      <c r="D19" s="433" t="str">
        <f>IF(基本情報入力シート!E41="","",基本情報入力シート!E41)</f>
        <v/>
      </c>
      <c r="E19" s="433" t="str">
        <f>IF(基本情報入力シート!F41="","",基本情報入力シート!F41)</f>
        <v/>
      </c>
      <c r="F19" s="433" t="str">
        <f>IF(基本情報入力シート!G41="","",基本情報入力シート!G41)</f>
        <v/>
      </c>
      <c r="G19" s="433" t="str">
        <f>IF(基本情報入力シート!H41="","",基本情報入力シート!H41)</f>
        <v/>
      </c>
      <c r="H19" s="433" t="str">
        <f>IF(基本情報入力シート!I41="","",基本情報入力シート!I41)</f>
        <v/>
      </c>
      <c r="I19" s="433" t="str">
        <f>IF(基本情報入力シート!J41="","",基本情報入力シート!J41)</f>
        <v/>
      </c>
      <c r="J19" s="433" t="str">
        <f>IF(基本情報入力シート!K41="","",基本情報入力シート!K41)</f>
        <v/>
      </c>
      <c r="K19" s="434" t="str">
        <f>IF(基本情報入力シート!L41="","",基本情報入力シート!L41)</f>
        <v/>
      </c>
      <c r="L19" s="435" t="str">
        <f>IF(基本情報入力シート!M41="","",基本情報入力シート!M41)</f>
        <v/>
      </c>
      <c r="M19" s="435" t="str">
        <f>IF(基本情報入力シート!R41="","",基本情報入力シート!R41)</f>
        <v/>
      </c>
      <c r="N19" s="435" t="str">
        <f>IF(基本情報入力シート!W41="","",基本情報入力シート!W41)</f>
        <v/>
      </c>
      <c r="O19" s="430" t="str">
        <f>IF(基本情報入力シート!X41="","",基本情報入力シート!X41)</f>
        <v/>
      </c>
      <c r="P19" s="436" t="str">
        <f>IF(基本情報入力シート!Y41="","",基本情報入力シート!Y41)</f>
        <v/>
      </c>
      <c r="Q19" s="437" t="str">
        <f>IF(基本情報入力シート!AB41="","",基本情報入力シート!AB41)</f>
        <v/>
      </c>
      <c r="R19" s="456"/>
      <c r="S19" s="457"/>
      <c r="T19" s="458" t="str">
        <f>IFERROR(IF(R19="","",VLOOKUP(P19,【参考】数式用!$A$5:$H$34,MATCH(S19,【参考】数式用!$F$4:$H$4,0)+5,0)),"")</f>
        <v/>
      </c>
      <c r="U19" s="474" t="str">
        <f>IF(S19="特定加算Ⅰ",VLOOKUP(P19,【参考】数式用!$A$5:$I$28,9,FALSE),"-")</f>
        <v>-</v>
      </c>
      <c r="V19" s="80" t="s">
        <v>143</v>
      </c>
      <c r="W19" s="459"/>
      <c r="X19" s="95" t="s">
        <v>144</v>
      </c>
      <c r="Y19" s="459"/>
      <c r="Z19" s="236" t="s">
        <v>145</v>
      </c>
      <c r="AA19" s="459"/>
      <c r="AB19" s="95" t="s">
        <v>144</v>
      </c>
      <c r="AC19" s="459"/>
      <c r="AD19" s="95" t="s">
        <v>146</v>
      </c>
      <c r="AE19" s="442" t="s">
        <v>147</v>
      </c>
      <c r="AF19" s="443" t="str">
        <f t="shared" si="1"/>
        <v/>
      </c>
      <c r="AG19" s="444" t="s">
        <v>148</v>
      </c>
      <c r="AH19" s="445" t="str">
        <f t="shared" si="2"/>
        <v/>
      </c>
      <c r="AJ19" s="82" t="str">
        <f t="shared" si="3"/>
        <v>○</v>
      </c>
      <c r="AK19" s="83" t="str">
        <f t="shared" si="0"/>
        <v/>
      </c>
      <c r="AL19" s="83"/>
      <c r="AM19" s="83"/>
      <c r="AN19" s="83"/>
      <c r="AO19" s="83"/>
      <c r="AP19" s="83"/>
      <c r="AQ19" s="83"/>
      <c r="AR19" s="83"/>
      <c r="AS19" s="460"/>
    </row>
    <row r="20" spans="1:45" ht="33" customHeight="1" thickBot="1">
      <c r="A20" s="430">
        <f t="shared" si="4"/>
        <v>9</v>
      </c>
      <c r="B20" s="431" t="str">
        <f>IF(基本情報入力シート!C42="","",基本情報入力シート!C42)</f>
        <v/>
      </c>
      <c r="C20" s="432" t="str">
        <f>IF(基本情報入力シート!D42="","",基本情報入力シート!D42)</f>
        <v/>
      </c>
      <c r="D20" s="433" t="str">
        <f>IF(基本情報入力シート!E42="","",基本情報入力シート!E42)</f>
        <v/>
      </c>
      <c r="E20" s="433" t="str">
        <f>IF(基本情報入力シート!F42="","",基本情報入力シート!F42)</f>
        <v/>
      </c>
      <c r="F20" s="433" t="str">
        <f>IF(基本情報入力シート!G42="","",基本情報入力シート!G42)</f>
        <v/>
      </c>
      <c r="G20" s="433" t="str">
        <f>IF(基本情報入力シート!H42="","",基本情報入力シート!H42)</f>
        <v/>
      </c>
      <c r="H20" s="433" t="str">
        <f>IF(基本情報入力シート!I42="","",基本情報入力シート!I42)</f>
        <v/>
      </c>
      <c r="I20" s="433" t="str">
        <f>IF(基本情報入力シート!J42="","",基本情報入力シート!J42)</f>
        <v/>
      </c>
      <c r="J20" s="433" t="str">
        <f>IF(基本情報入力シート!K42="","",基本情報入力シート!K42)</f>
        <v/>
      </c>
      <c r="K20" s="434" t="str">
        <f>IF(基本情報入力シート!L42="","",基本情報入力シート!L42)</f>
        <v/>
      </c>
      <c r="L20" s="435" t="str">
        <f>IF(基本情報入力シート!M42="","",基本情報入力シート!M42)</f>
        <v/>
      </c>
      <c r="M20" s="435" t="str">
        <f>IF(基本情報入力シート!R42="","",基本情報入力シート!R42)</f>
        <v/>
      </c>
      <c r="N20" s="435" t="str">
        <f>IF(基本情報入力シート!W42="","",基本情報入力シート!W42)</f>
        <v/>
      </c>
      <c r="O20" s="430" t="str">
        <f>IF(基本情報入力シート!X42="","",基本情報入力シート!X42)</f>
        <v/>
      </c>
      <c r="P20" s="436" t="str">
        <f>IF(基本情報入力シート!Y42="","",基本情報入力シート!Y42)</f>
        <v/>
      </c>
      <c r="Q20" s="437" t="str">
        <f>IF(基本情報入力シート!AB42="","",基本情報入力シート!AB42)</f>
        <v/>
      </c>
      <c r="R20" s="456"/>
      <c r="S20" s="457"/>
      <c r="T20" s="458" t="str">
        <f>IFERROR(IF(R20="","",VLOOKUP(P20,【参考】数式用!$A$5:$H$34,MATCH(S20,【参考】数式用!$F$4:$H$4,0)+5,0)),"")</f>
        <v/>
      </c>
      <c r="U20" s="474" t="str">
        <f>IF(S20="特定加算Ⅰ",VLOOKUP(P20,【参考】数式用!$A$5:$I$28,9,FALSE),"-")</f>
        <v>-</v>
      </c>
      <c r="V20" s="80" t="s">
        <v>143</v>
      </c>
      <c r="W20" s="459"/>
      <c r="X20" s="95" t="s">
        <v>144</v>
      </c>
      <c r="Y20" s="459"/>
      <c r="Z20" s="236" t="s">
        <v>145</v>
      </c>
      <c r="AA20" s="459"/>
      <c r="AB20" s="95" t="s">
        <v>144</v>
      </c>
      <c r="AC20" s="459"/>
      <c r="AD20" s="95" t="s">
        <v>146</v>
      </c>
      <c r="AE20" s="442" t="s">
        <v>147</v>
      </c>
      <c r="AF20" s="443" t="str">
        <f t="shared" si="1"/>
        <v/>
      </c>
      <c r="AG20" s="444" t="s">
        <v>148</v>
      </c>
      <c r="AH20" s="445" t="str">
        <f t="shared" si="2"/>
        <v/>
      </c>
      <c r="AJ20" s="82" t="str">
        <f t="shared" si="3"/>
        <v>○</v>
      </c>
      <c r="AK20" s="83" t="str">
        <f t="shared" si="0"/>
        <v/>
      </c>
      <c r="AL20" s="83"/>
      <c r="AM20" s="83"/>
      <c r="AN20" s="83"/>
      <c r="AO20" s="83"/>
      <c r="AP20" s="83"/>
      <c r="AQ20" s="83"/>
      <c r="AR20" s="83"/>
      <c r="AS20" s="460"/>
    </row>
    <row r="21" spans="1:45" ht="33" customHeight="1" thickBot="1">
      <c r="A21" s="430">
        <f t="shared" si="4"/>
        <v>10</v>
      </c>
      <c r="B21" s="431" t="str">
        <f>IF(基本情報入力シート!C43="","",基本情報入力シート!C43)</f>
        <v/>
      </c>
      <c r="C21" s="432" t="str">
        <f>IF(基本情報入力シート!D43="","",基本情報入力シート!D43)</f>
        <v/>
      </c>
      <c r="D21" s="433" t="str">
        <f>IF(基本情報入力シート!E43="","",基本情報入力シート!E43)</f>
        <v/>
      </c>
      <c r="E21" s="433" t="str">
        <f>IF(基本情報入力シート!F43="","",基本情報入力シート!F43)</f>
        <v/>
      </c>
      <c r="F21" s="433" t="str">
        <f>IF(基本情報入力シート!G43="","",基本情報入力シート!G43)</f>
        <v/>
      </c>
      <c r="G21" s="433" t="str">
        <f>IF(基本情報入力シート!H43="","",基本情報入力シート!H43)</f>
        <v/>
      </c>
      <c r="H21" s="433" t="str">
        <f>IF(基本情報入力シート!I43="","",基本情報入力シート!I43)</f>
        <v/>
      </c>
      <c r="I21" s="433" t="str">
        <f>IF(基本情報入力シート!J43="","",基本情報入力シート!J43)</f>
        <v/>
      </c>
      <c r="J21" s="433" t="str">
        <f>IF(基本情報入力シート!K43="","",基本情報入力シート!K43)</f>
        <v/>
      </c>
      <c r="K21" s="434" t="str">
        <f>IF(基本情報入力シート!L43="","",基本情報入力シート!L43)</f>
        <v/>
      </c>
      <c r="L21" s="435" t="str">
        <f>IF(基本情報入力シート!M43="","",基本情報入力シート!M43)</f>
        <v/>
      </c>
      <c r="M21" s="435" t="str">
        <f>IF(基本情報入力シート!R43="","",基本情報入力シート!R43)</f>
        <v/>
      </c>
      <c r="N21" s="435" t="str">
        <f>IF(基本情報入力シート!W43="","",基本情報入力シート!W43)</f>
        <v/>
      </c>
      <c r="O21" s="430" t="str">
        <f>IF(基本情報入力シート!X43="","",基本情報入力シート!X43)</f>
        <v/>
      </c>
      <c r="P21" s="436" t="str">
        <f>IF(基本情報入力シート!Y43="","",基本情報入力シート!Y43)</f>
        <v/>
      </c>
      <c r="Q21" s="437" t="str">
        <f>IF(基本情報入力シート!AB43="","",基本情報入力シート!AB43)</f>
        <v/>
      </c>
      <c r="R21" s="456"/>
      <c r="S21" s="457"/>
      <c r="T21" s="458" t="str">
        <f>IFERROR(IF(R21="","",VLOOKUP(P21,【参考】数式用!$A$5:$H$34,MATCH(S21,【参考】数式用!$F$4:$H$4,0)+5,0)),"")</f>
        <v/>
      </c>
      <c r="U21" s="474" t="str">
        <f>IF(S21="特定加算Ⅰ",VLOOKUP(P21,【参考】数式用!$A$5:$I$28,9,FALSE),"-")</f>
        <v>-</v>
      </c>
      <c r="V21" s="80" t="s">
        <v>143</v>
      </c>
      <c r="W21" s="459"/>
      <c r="X21" s="95" t="s">
        <v>144</v>
      </c>
      <c r="Y21" s="459"/>
      <c r="Z21" s="236" t="s">
        <v>145</v>
      </c>
      <c r="AA21" s="459"/>
      <c r="AB21" s="95" t="s">
        <v>144</v>
      </c>
      <c r="AC21" s="459"/>
      <c r="AD21" s="95" t="s">
        <v>146</v>
      </c>
      <c r="AE21" s="442" t="s">
        <v>147</v>
      </c>
      <c r="AF21" s="443" t="str">
        <f t="shared" si="1"/>
        <v/>
      </c>
      <c r="AG21" s="444" t="s">
        <v>148</v>
      </c>
      <c r="AH21" s="445" t="str">
        <f t="shared" si="2"/>
        <v/>
      </c>
      <c r="AJ21" s="82" t="str">
        <f t="shared" si="3"/>
        <v>○</v>
      </c>
      <c r="AK21" s="83" t="str">
        <f t="shared" si="0"/>
        <v/>
      </c>
      <c r="AL21" s="83"/>
      <c r="AM21" s="83"/>
      <c r="AN21" s="83"/>
      <c r="AO21" s="83"/>
      <c r="AP21" s="83"/>
      <c r="AQ21" s="83"/>
      <c r="AR21" s="83"/>
      <c r="AS21" s="460"/>
    </row>
    <row r="22" spans="1:45" ht="33" customHeight="1" thickBot="1">
      <c r="A22" s="430">
        <f t="shared" si="4"/>
        <v>11</v>
      </c>
      <c r="B22" s="431" t="str">
        <f>IF(基本情報入力シート!C44="","",基本情報入力シート!C44)</f>
        <v/>
      </c>
      <c r="C22" s="432" t="str">
        <f>IF(基本情報入力シート!D44="","",基本情報入力シート!D44)</f>
        <v/>
      </c>
      <c r="D22" s="433" t="str">
        <f>IF(基本情報入力シート!E44="","",基本情報入力シート!E44)</f>
        <v/>
      </c>
      <c r="E22" s="433" t="str">
        <f>IF(基本情報入力シート!F44="","",基本情報入力シート!F44)</f>
        <v/>
      </c>
      <c r="F22" s="433" t="str">
        <f>IF(基本情報入力シート!G44="","",基本情報入力シート!G44)</f>
        <v/>
      </c>
      <c r="G22" s="433" t="str">
        <f>IF(基本情報入力シート!H44="","",基本情報入力シート!H44)</f>
        <v/>
      </c>
      <c r="H22" s="433" t="str">
        <f>IF(基本情報入力シート!I44="","",基本情報入力シート!I44)</f>
        <v/>
      </c>
      <c r="I22" s="433" t="str">
        <f>IF(基本情報入力シート!J44="","",基本情報入力シート!J44)</f>
        <v/>
      </c>
      <c r="J22" s="433" t="str">
        <f>IF(基本情報入力シート!K44="","",基本情報入力シート!K44)</f>
        <v/>
      </c>
      <c r="K22" s="434" t="str">
        <f>IF(基本情報入力シート!L44="","",基本情報入力シート!L44)</f>
        <v/>
      </c>
      <c r="L22" s="435" t="str">
        <f>IF(基本情報入力シート!M44="","",基本情報入力シート!M44)</f>
        <v/>
      </c>
      <c r="M22" s="435" t="str">
        <f>IF(基本情報入力シート!R44="","",基本情報入力シート!R44)</f>
        <v/>
      </c>
      <c r="N22" s="435" t="str">
        <f>IF(基本情報入力シート!W44="","",基本情報入力シート!W44)</f>
        <v/>
      </c>
      <c r="O22" s="430" t="str">
        <f>IF(基本情報入力シート!X44="","",基本情報入力シート!X44)</f>
        <v/>
      </c>
      <c r="P22" s="436" t="str">
        <f>IF(基本情報入力シート!Y44="","",基本情報入力シート!Y44)</f>
        <v/>
      </c>
      <c r="Q22" s="437" t="str">
        <f>IF(基本情報入力シート!AB44="","",基本情報入力シート!AB44)</f>
        <v/>
      </c>
      <c r="R22" s="456"/>
      <c r="S22" s="457"/>
      <c r="T22" s="458" t="str">
        <f>IFERROR(IF(R22="","",VLOOKUP(P22,【参考】数式用!$A$5:$H$34,MATCH(S22,【参考】数式用!$F$4:$H$4,0)+5,0)),"")</f>
        <v/>
      </c>
      <c r="U22" s="474" t="str">
        <f>IF(S22="特定加算Ⅰ",VLOOKUP(P22,【参考】数式用!$A$5:$I$28,9,FALSE),"-")</f>
        <v>-</v>
      </c>
      <c r="V22" s="80" t="s">
        <v>143</v>
      </c>
      <c r="W22" s="459"/>
      <c r="X22" s="95" t="s">
        <v>144</v>
      </c>
      <c r="Y22" s="459"/>
      <c r="Z22" s="236" t="s">
        <v>145</v>
      </c>
      <c r="AA22" s="459"/>
      <c r="AB22" s="95" t="s">
        <v>144</v>
      </c>
      <c r="AC22" s="459"/>
      <c r="AD22" s="95" t="s">
        <v>146</v>
      </c>
      <c r="AE22" s="442" t="s">
        <v>147</v>
      </c>
      <c r="AF22" s="443" t="str">
        <f t="shared" si="1"/>
        <v/>
      </c>
      <c r="AG22" s="444" t="s">
        <v>148</v>
      </c>
      <c r="AH22" s="445" t="str">
        <f t="shared" si="2"/>
        <v/>
      </c>
      <c r="AJ22" s="82" t="str">
        <f t="shared" si="3"/>
        <v>○</v>
      </c>
      <c r="AK22" s="83" t="str">
        <f t="shared" si="0"/>
        <v/>
      </c>
      <c r="AL22" s="83"/>
      <c r="AM22" s="83"/>
      <c r="AN22" s="83"/>
      <c r="AO22" s="83"/>
      <c r="AP22" s="83"/>
      <c r="AQ22" s="83"/>
      <c r="AR22" s="83"/>
      <c r="AS22" s="460"/>
    </row>
    <row r="23" spans="1:45" ht="33" customHeight="1" thickBot="1">
      <c r="A23" s="430">
        <f t="shared" si="4"/>
        <v>12</v>
      </c>
      <c r="B23" s="431" t="str">
        <f>IF(基本情報入力シート!C45="","",基本情報入力シート!C45)</f>
        <v/>
      </c>
      <c r="C23" s="432" t="str">
        <f>IF(基本情報入力シート!D45="","",基本情報入力シート!D45)</f>
        <v/>
      </c>
      <c r="D23" s="433" t="str">
        <f>IF(基本情報入力シート!E45="","",基本情報入力シート!E45)</f>
        <v/>
      </c>
      <c r="E23" s="433" t="str">
        <f>IF(基本情報入力シート!F45="","",基本情報入力シート!F45)</f>
        <v/>
      </c>
      <c r="F23" s="433" t="str">
        <f>IF(基本情報入力シート!G45="","",基本情報入力シート!G45)</f>
        <v/>
      </c>
      <c r="G23" s="433" t="str">
        <f>IF(基本情報入力シート!H45="","",基本情報入力シート!H45)</f>
        <v/>
      </c>
      <c r="H23" s="433" t="str">
        <f>IF(基本情報入力シート!I45="","",基本情報入力シート!I45)</f>
        <v/>
      </c>
      <c r="I23" s="433" t="str">
        <f>IF(基本情報入力シート!J45="","",基本情報入力シート!J45)</f>
        <v/>
      </c>
      <c r="J23" s="433" t="str">
        <f>IF(基本情報入力シート!K45="","",基本情報入力シート!K45)</f>
        <v/>
      </c>
      <c r="K23" s="434" t="str">
        <f>IF(基本情報入力シート!L45="","",基本情報入力シート!L45)</f>
        <v/>
      </c>
      <c r="L23" s="435" t="str">
        <f>IF(基本情報入力シート!M45="","",基本情報入力シート!M45)</f>
        <v/>
      </c>
      <c r="M23" s="435" t="str">
        <f>IF(基本情報入力シート!R45="","",基本情報入力シート!R45)</f>
        <v/>
      </c>
      <c r="N23" s="435" t="str">
        <f>IF(基本情報入力シート!W45="","",基本情報入力シート!W45)</f>
        <v/>
      </c>
      <c r="O23" s="430" t="str">
        <f>IF(基本情報入力シート!X45="","",基本情報入力シート!X45)</f>
        <v/>
      </c>
      <c r="P23" s="436" t="str">
        <f>IF(基本情報入力シート!Y45="","",基本情報入力シート!Y45)</f>
        <v/>
      </c>
      <c r="Q23" s="437" t="str">
        <f>IF(基本情報入力シート!AB45="","",基本情報入力シート!AB45)</f>
        <v/>
      </c>
      <c r="R23" s="456"/>
      <c r="S23" s="457"/>
      <c r="T23" s="458" t="str">
        <f>IFERROR(IF(R23="","",VLOOKUP(P23,【参考】数式用!$A$5:$H$34,MATCH(S23,【参考】数式用!$F$4:$H$4,0)+5,0)),"")</f>
        <v/>
      </c>
      <c r="U23" s="474" t="str">
        <f>IF(S23="特定加算Ⅰ",VLOOKUP(P23,【参考】数式用!$A$5:$I$28,9,FALSE),"-")</f>
        <v>-</v>
      </c>
      <c r="V23" s="80" t="s">
        <v>143</v>
      </c>
      <c r="W23" s="459"/>
      <c r="X23" s="95" t="s">
        <v>144</v>
      </c>
      <c r="Y23" s="459"/>
      <c r="Z23" s="236" t="s">
        <v>145</v>
      </c>
      <c r="AA23" s="459"/>
      <c r="AB23" s="95" t="s">
        <v>144</v>
      </c>
      <c r="AC23" s="459"/>
      <c r="AD23" s="95" t="s">
        <v>146</v>
      </c>
      <c r="AE23" s="442" t="s">
        <v>147</v>
      </c>
      <c r="AF23" s="443" t="str">
        <f t="shared" si="1"/>
        <v/>
      </c>
      <c r="AG23" s="444" t="s">
        <v>148</v>
      </c>
      <c r="AH23" s="445" t="str">
        <f t="shared" si="2"/>
        <v/>
      </c>
      <c r="AJ23" s="82" t="str">
        <f t="shared" si="3"/>
        <v>○</v>
      </c>
      <c r="AK23" s="83" t="str">
        <f t="shared" si="0"/>
        <v/>
      </c>
      <c r="AL23" s="83"/>
      <c r="AM23" s="83"/>
      <c r="AN23" s="83"/>
      <c r="AO23" s="83"/>
      <c r="AP23" s="83"/>
      <c r="AQ23" s="83"/>
      <c r="AR23" s="83"/>
      <c r="AS23" s="460"/>
    </row>
    <row r="24" spans="1:45" ht="33" customHeight="1" thickBot="1">
      <c r="A24" s="430">
        <f t="shared" si="4"/>
        <v>13</v>
      </c>
      <c r="B24" s="431" t="str">
        <f>IF(基本情報入力シート!C46="","",基本情報入力シート!C46)</f>
        <v/>
      </c>
      <c r="C24" s="432" t="str">
        <f>IF(基本情報入力シート!D46="","",基本情報入力シート!D46)</f>
        <v/>
      </c>
      <c r="D24" s="433" t="str">
        <f>IF(基本情報入力シート!E46="","",基本情報入力シート!E46)</f>
        <v/>
      </c>
      <c r="E24" s="433" t="str">
        <f>IF(基本情報入力シート!F46="","",基本情報入力シート!F46)</f>
        <v/>
      </c>
      <c r="F24" s="433" t="str">
        <f>IF(基本情報入力シート!G46="","",基本情報入力シート!G46)</f>
        <v/>
      </c>
      <c r="G24" s="433" t="str">
        <f>IF(基本情報入力シート!H46="","",基本情報入力シート!H46)</f>
        <v/>
      </c>
      <c r="H24" s="433" t="str">
        <f>IF(基本情報入力シート!I46="","",基本情報入力シート!I46)</f>
        <v/>
      </c>
      <c r="I24" s="433" t="str">
        <f>IF(基本情報入力シート!J46="","",基本情報入力シート!J46)</f>
        <v/>
      </c>
      <c r="J24" s="433" t="str">
        <f>IF(基本情報入力シート!K46="","",基本情報入力シート!K46)</f>
        <v/>
      </c>
      <c r="K24" s="434" t="str">
        <f>IF(基本情報入力シート!L46="","",基本情報入力シート!L46)</f>
        <v/>
      </c>
      <c r="L24" s="435" t="str">
        <f>IF(基本情報入力シート!M46="","",基本情報入力シート!M46)</f>
        <v/>
      </c>
      <c r="M24" s="435" t="str">
        <f>IF(基本情報入力シート!R46="","",基本情報入力シート!R46)</f>
        <v/>
      </c>
      <c r="N24" s="435" t="str">
        <f>IF(基本情報入力シート!W46="","",基本情報入力シート!W46)</f>
        <v/>
      </c>
      <c r="O24" s="430" t="str">
        <f>IF(基本情報入力シート!X46="","",基本情報入力シート!X46)</f>
        <v/>
      </c>
      <c r="P24" s="436" t="str">
        <f>IF(基本情報入力シート!Y46="","",基本情報入力シート!Y46)</f>
        <v/>
      </c>
      <c r="Q24" s="437" t="str">
        <f>IF(基本情報入力シート!AB46="","",基本情報入力シート!AB46)</f>
        <v/>
      </c>
      <c r="R24" s="456"/>
      <c r="S24" s="457"/>
      <c r="T24" s="458" t="str">
        <f>IFERROR(IF(R24="","",VLOOKUP(P24,【参考】数式用!$A$5:$H$34,MATCH(S24,【参考】数式用!$F$4:$H$4,0)+5,0)),"")</f>
        <v/>
      </c>
      <c r="U24" s="474" t="str">
        <f>IF(S24="特定加算Ⅰ",VLOOKUP(P24,【参考】数式用!$A$5:$I$28,9,FALSE),"-")</f>
        <v>-</v>
      </c>
      <c r="V24" s="80" t="s">
        <v>143</v>
      </c>
      <c r="W24" s="459"/>
      <c r="X24" s="95" t="s">
        <v>144</v>
      </c>
      <c r="Y24" s="459"/>
      <c r="Z24" s="236" t="s">
        <v>145</v>
      </c>
      <c r="AA24" s="459"/>
      <c r="AB24" s="95" t="s">
        <v>144</v>
      </c>
      <c r="AC24" s="459"/>
      <c r="AD24" s="95" t="s">
        <v>146</v>
      </c>
      <c r="AE24" s="442" t="s">
        <v>147</v>
      </c>
      <c r="AF24" s="443" t="str">
        <f t="shared" si="1"/>
        <v/>
      </c>
      <c r="AG24" s="444" t="s">
        <v>148</v>
      </c>
      <c r="AH24" s="445" t="str">
        <f t="shared" si="2"/>
        <v/>
      </c>
      <c r="AJ24" s="82" t="str">
        <f t="shared" si="3"/>
        <v>○</v>
      </c>
      <c r="AK24" s="83" t="str">
        <f t="shared" si="0"/>
        <v/>
      </c>
      <c r="AL24" s="83"/>
      <c r="AM24" s="83"/>
      <c r="AN24" s="83"/>
      <c r="AO24" s="83"/>
      <c r="AP24" s="83"/>
      <c r="AQ24" s="83"/>
      <c r="AR24" s="83"/>
      <c r="AS24" s="460"/>
    </row>
    <row r="25" spans="1:45" ht="33" customHeight="1" thickBot="1">
      <c r="A25" s="430">
        <f t="shared" si="4"/>
        <v>14</v>
      </c>
      <c r="B25" s="431" t="str">
        <f>IF(基本情報入力シート!C47="","",基本情報入力シート!C47)</f>
        <v/>
      </c>
      <c r="C25" s="432" t="str">
        <f>IF(基本情報入力シート!D47="","",基本情報入力シート!D47)</f>
        <v/>
      </c>
      <c r="D25" s="433" t="str">
        <f>IF(基本情報入力シート!E47="","",基本情報入力シート!E47)</f>
        <v/>
      </c>
      <c r="E25" s="433" t="str">
        <f>IF(基本情報入力シート!F47="","",基本情報入力シート!F47)</f>
        <v/>
      </c>
      <c r="F25" s="433" t="str">
        <f>IF(基本情報入力シート!G47="","",基本情報入力シート!G47)</f>
        <v/>
      </c>
      <c r="G25" s="433" t="str">
        <f>IF(基本情報入力シート!H47="","",基本情報入力シート!H47)</f>
        <v/>
      </c>
      <c r="H25" s="433" t="str">
        <f>IF(基本情報入力シート!I47="","",基本情報入力シート!I47)</f>
        <v/>
      </c>
      <c r="I25" s="433" t="str">
        <f>IF(基本情報入力シート!J47="","",基本情報入力シート!J47)</f>
        <v/>
      </c>
      <c r="J25" s="433" t="str">
        <f>IF(基本情報入力シート!K47="","",基本情報入力シート!K47)</f>
        <v/>
      </c>
      <c r="K25" s="434" t="str">
        <f>IF(基本情報入力シート!L47="","",基本情報入力シート!L47)</f>
        <v/>
      </c>
      <c r="L25" s="435" t="str">
        <f>IF(基本情報入力シート!M47="","",基本情報入力シート!M47)</f>
        <v/>
      </c>
      <c r="M25" s="435" t="str">
        <f>IF(基本情報入力シート!R47="","",基本情報入力シート!R47)</f>
        <v/>
      </c>
      <c r="N25" s="435" t="str">
        <f>IF(基本情報入力シート!W47="","",基本情報入力シート!W47)</f>
        <v/>
      </c>
      <c r="O25" s="430" t="str">
        <f>IF(基本情報入力シート!X47="","",基本情報入力シート!X47)</f>
        <v/>
      </c>
      <c r="P25" s="436" t="str">
        <f>IF(基本情報入力シート!Y47="","",基本情報入力シート!Y47)</f>
        <v/>
      </c>
      <c r="Q25" s="437" t="str">
        <f>IF(基本情報入力シート!AB47="","",基本情報入力シート!AB47)</f>
        <v/>
      </c>
      <c r="R25" s="456"/>
      <c r="S25" s="457"/>
      <c r="T25" s="458" t="str">
        <f>IFERROR(IF(R25="","",VLOOKUP(P25,【参考】数式用!$A$5:$H$34,MATCH(S25,【参考】数式用!$F$4:$H$4,0)+5,0)),"")</f>
        <v/>
      </c>
      <c r="U25" s="474" t="str">
        <f>IF(S25="特定加算Ⅰ",VLOOKUP(P25,【参考】数式用!$A$5:$I$28,9,FALSE),"-")</f>
        <v>-</v>
      </c>
      <c r="V25" s="80" t="s">
        <v>143</v>
      </c>
      <c r="W25" s="459"/>
      <c r="X25" s="95" t="s">
        <v>144</v>
      </c>
      <c r="Y25" s="459"/>
      <c r="Z25" s="236" t="s">
        <v>145</v>
      </c>
      <c r="AA25" s="459"/>
      <c r="AB25" s="95" t="s">
        <v>144</v>
      </c>
      <c r="AC25" s="459"/>
      <c r="AD25" s="95" t="s">
        <v>146</v>
      </c>
      <c r="AE25" s="442" t="s">
        <v>147</v>
      </c>
      <c r="AF25" s="443" t="str">
        <f t="shared" si="1"/>
        <v/>
      </c>
      <c r="AG25" s="444" t="s">
        <v>148</v>
      </c>
      <c r="AH25" s="445" t="str">
        <f t="shared" si="2"/>
        <v/>
      </c>
      <c r="AJ25" s="82" t="str">
        <f t="shared" si="3"/>
        <v>○</v>
      </c>
      <c r="AK25" s="83" t="str">
        <f t="shared" si="0"/>
        <v/>
      </c>
      <c r="AL25" s="83"/>
      <c r="AM25" s="83"/>
      <c r="AN25" s="83"/>
      <c r="AO25" s="83"/>
      <c r="AP25" s="83"/>
      <c r="AQ25" s="83"/>
      <c r="AR25" s="83"/>
      <c r="AS25" s="460"/>
    </row>
    <row r="26" spans="1:45" ht="33" customHeight="1" thickBot="1">
      <c r="A26" s="430">
        <f t="shared" si="4"/>
        <v>15</v>
      </c>
      <c r="B26" s="431" t="str">
        <f>IF(基本情報入力シート!C48="","",基本情報入力シート!C48)</f>
        <v/>
      </c>
      <c r="C26" s="432" t="str">
        <f>IF(基本情報入力シート!D48="","",基本情報入力シート!D48)</f>
        <v/>
      </c>
      <c r="D26" s="433" t="str">
        <f>IF(基本情報入力シート!E48="","",基本情報入力シート!E48)</f>
        <v/>
      </c>
      <c r="E26" s="433" t="str">
        <f>IF(基本情報入力シート!F48="","",基本情報入力シート!F48)</f>
        <v/>
      </c>
      <c r="F26" s="433" t="str">
        <f>IF(基本情報入力シート!G48="","",基本情報入力シート!G48)</f>
        <v/>
      </c>
      <c r="G26" s="433" t="str">
        <f>IF(基本情報入力シート!H48="","",基本情報入力シート!H48)</f>
        <v/>
      </c>
      <c r="H26" s="433" t="str">
        <f>IF(基本情報入力シート!I48="","",基本情報入力シート!I48)</f>
        <v/>
      </c>
      <c r="I26" s="433" t="str">
        <f>IF(基本情報入力シート!J48="","",基本情報入力シート!J48)</f>
        <v/>
      </c>
      <c r="J26" s="433" t="str">
        <f>IF(基本情報入力シート!K48="","",基本情報入力シート!K48)</f>
        <v/>
      </c>
      <c r="K26" s="434" t="str">
        <f>IF(基本情報入力シート!L48="","",基本情報入力シート!L48)</f>
        <v/>
      </c>
      <c r="L26" s="435" t="str">
        <f>IF(基本情報入力シート!M48="","",基本情報入力シート!M48)</f>
        <v/>
      </c>
      <c r="M26" s="435" t="str">
        <f>IF(基本情報入力シート!R48="","",基本情報入力シート!R48)</f>
        <v/>
      </c>
      <c r="N26" s="435" t="str">
        <f>IF(基本情報入力シート!W48="","",基本情報入力シート!W48)</f>
        <v/>
      </c>
      <c r="O26" s="430" t="str">
        <f>IF(基本情報入力シート!X48="","",基本情報入力シート!X48)</f>
        <v/>
      </c>
      <c r="P26" s="436" t="str">
        <f>IF(基本情報入力シート!Y48="","",基本情報入力シート!Y48)</f>
        <v/>
      </c>
      <c r="Q26" s="437" t="str">
        <f>IF(基本情報入力シート!AB48="","",基本情報入力シート!AB48)</f>
        <v/>
      </c>
      <c r="R26" s="456"/>
      <c r="S26" s="457"/>
      <c r="T26" s="458" t="str">
        <f>IFERROR(IF(R26="","",VLOOKUP(P26,【参考】数式用!$A$5:$H$34,MATCH(S26,【参考】数式用!$F$4:$H$4,0)+5,0)),"")</f>
        <v/>
      </c>
      <c r="U26" s="474" t="str">
        <f>IF(S26="特定加算Ⅰ",VLOOKUP(P26,【参考】数式用!$A$5:$I$28,9,FALSE),"-")</f>
        <v>-</v>
      </c>
      <c r="V26" s="80" t="s">
        <v>143</v>
      </c>
      <c r="W26" s="459"/>
      <c r="X26" s="95" t="s">
        <v>144</v>
      </c>
      <c r="Y26" s="459"/>
      <c r="Z26" s="236" t="s">
        <v>145</v>
      </c>
      <c r="AA26" s="459"/>
      <c r="AB26" s="95" t="s">
        <v>144</v>
      </c>
      <c r="AC26" s="459"/>
      <c r="AD26" s="95" t="s">
        <v>146</v>
      </c>
      <c r="AE26" s="442" t="s">
        <v>147</v>
      </c>
      <c r="AF26" s="443" t="str">
        <f t="shared" si="1"/>
        <v/>
      </c>
      <c r="AG26" s="444" t="s">
        <v>148</v>
      </c>
      <c r="AH26" s="445" t="str">
        <f t="shared" si="2"/>
        <v/>
      </c>
      <c r="AJ26" s="82" t="str">
        <f t="shared" si="3"/>
        <v>○</v>
      </c>
      <c r="AK26" s="83" t="str">
        <f t="shared" si="0"/>
        <v/>
      </c>
      <c r="AL26" s="83"/>
      <c r="AM26" s="83"/>
      <c r="AN26" s="83"/>
      <c r="AO26" s="83"/>
      <c r="AP26" s="83"/>
      <c r="AQ26" s="83"/>
      <c r="AR26" s="83"/>
      <c r="AS26" s="460"/>
    </row>
    <row r="27" spans="1:45" ht="33" customHeight="1" thickBot="1">
      <c r="A27" s="430">
        <f t="shared" si="4"/>
        <v>16</v>
      </c>
      <c r="B27" s="431" t="str">
        <f>IF(基本情報入力シート!C49="","",基本情報入力シート!C49)</f>
        <v/>
      </c>
      <c r="C27" s="432" t="str">
        <f>IF(基本情報入力シート!D49="","",基本情報入力シート!D49)</f>
        <v/>
      </c>
      <c r="D27" s="433" t="str">
        <f>IF(基本情報入力シート!E49="","",基本情報入力シート!E49)</f>
        <v/>
      </c>
      <c r="E27" s="433" t="str">
        <f>IF(基本情報入力シート!F49="","",基本情報入力シート!F49)</f>
        <v/>
      </c>
      <c r="F27" s="433" t="str">
        <f>IF(基本情報入力シート!G49="","",基本情報入力シート!G49)</f>
        <v/>
      </c>
      <c r="G27" s="433" t="str">
        <f>IF(基本情報入力シート!H49="","",基本情報入力シート!H49)</f>
        <v/>
      </c>
      <c r="H27" s="433" t="str">
        <f>IF(基本情報入力シート!I49="","",基本情報入力シート!I49)</f>
        <v/>
      </c>
      <c r="I27" s="433" t="str">
        <f>IF(基本情報入力シート!J49="","",基本情報入力シート!J49)</f>
        <v/>
      </c>
      <c r="J27" s="433" t="str">
        <f>IF(基本情報入力シート!K49="","",基本情報入力シート!K49)</f>
        <v/>
      </c>
      <c r="K27" s="434" t="str">
        <f>IF(基本情報入力シート!L49="","",基本情報入力シート!L49)</f>
        <v/>
      </c>
      <c r="L27" s="435" t="str">
        <f>IF(基本情報入力シート!M49="","",基本情報入力シート!M49)</f>
        <v/>
      </c>
      <c r="M27" s="435" t="str">
        <f>IF(基本情報入力シート!R49="","",基本情報入力シート!R49)</f>
        <v/>
      </c>
      <c r="N27" s="435" t="str">
        <f>IF(基本情報入力シート!W49="","",基本情報入力シート!W49)</f>
        <v/>
      </c>
      <c r="O27" s="430" t="str">
        <f>IF(基本情報入力シート!X49="","",基本情報入力シート!X49)</f>
        <v/>
      </c>
      <c r="P27" s="436" t="str">
        <f>IF(基本情報入力シート!Y49="","",基本情報入力シート!Y49)</f>
        <v/>
      </c>
      <c r="Q27" s="437" t="str">
        <f>IF(基本情報入力シート!AB49="","",基本情報入力シート!AB49)</f>
        <v/>
      </c>
      <c r="R27" s="456"/>
      <c r="S27" s="457"/>
      <c r="T27" s="458" t="str">
        <f>IFERROR(IF(R27="","",VLOOKUP(P27,【参考】数式用!$A$5:$H$34,MATCH(S27,【参考】数式用!$F$4:$H$4,0)+5,0)),"")</f>
        <v/>
      </c>
      <c r="U27" s="474" t="str">
        <f>IF(S27="特定加算Ⅰ",VLOOKUP(P27,【参考】数式用!$A$5:$I$28,9,FALSE),"-")</f>
        <v>-</v>
      </c>
      <c r="V27" s="80" t="s">
        <v>143</v>
      </c>
      <c r="W27" s="459"/>
      <c r="X27" s="95" t="s">
        <v>144</v>
      </c>
      <c r="Y27" s="459"/>
      <c r="Z27" s="236" t="s">
        <v>145</v>
      </c>
      <c r="AA27" s="459"/>
      <c r="AB27" s="95" t="s">
        <v>144</v>
      </c>
      <c r="AC27" s="459"/>
      <c r="AD27" s="95" t="s">
        <v>146</v>
      </c>
      <c r="AE27" s="442" t="s">
        <v>147</v>
      </c>
      <c r="AF27" s="443" t="str">
        <f t="shared" si="1"/>
        <v/>
      </c>
      <c r="AG27" s="444" t="s">
        <v>148</v>
      </c>
      <c r="AH27" s="445" t="str">
        <f t="shared" si="2"/>
        <v/>
      </c>
      <c r="AJ27" s="82" t="str">
        <f t="shared" si="3"/>
        <v>○</v>
      </c>
      <c r="AK27" s="83" t="str">
        <f t="shared" si="0"/>
        <v/>
      </c>
      <c r="AL27" s="83"/>
      <c r="AM27" s="83"/>
      <c r="AN27" s="83"/>
      <c r="AO27" s="83"/>
      <c r="AP27" s="83"/>
      <c r="AQ27" s="83"/>
      <c r="AR27" s="83"/>
      <c r="AS27" s="460"/>
    </row>
    <row r="28" spans="1:45" ht="33" customHeight="1" thickBot="1">
      <c r="A28" s="430">
        <f t="shared" si="4"/>
        <v>17</v>
      </c>
      <c r="B28" s="431" t="str">
        <f>IF(基本情報入力シート!C50="","",基本情報入力シート!C50)</f>
        <v/>
      </c>
      <c r="C28" s="432" t="str">
        <f>IF(基本情報入力シート!D50="","",基本情報入力シート!D50)</f>
        <v/>
      </c>
      <c r="D28" s="433" t="str">
        <f>IF(基本情報入力シート!E50="","",基本情報入力シート!E50)</f>
        <v/>
      </c>
      <c r="E28" s="433" t="str">
        <f>IF(基本情報入力シート!F50="","",基本情報入力シート!F50)</f>
        <v/>
      </c>
      <c r="F28" s="433" t="str">
        <f>IF(基本情報入力シート!G50="","",基本情報入力シート!G50)</f>
        <v/>
      </c>
      <c r="G28" s="433" t="str">
        <f>IF(基本情報入力シート!H50="","",基本情報入力シート!H50)</f>
        <v/>
      </c>
      <c r="H28" s="433" t="str">
        <f>IF(基本情報入力シート!I50="","",基本情報入力シート!I50)</f>
        <v/>
      </c>
      <c r="I28" s="433" t="str">
        <f>IF(基本情報入力シート!J50="","",基本情報入力シート!J50)</f>
        <v/>
      </c>
      <c r="J28" s="433" t="str">
        <f>IF(基本情報入力シート!K50="","",基本情報入力シート!K50)</f>
        <v/>
      </c>
      <c r="K28" s="434" t="str">
        <f>IF(基本情報入力シート!L50="","",基本情報入力シート!L50)</f>
        <v/>
      </c>
      <c r="L28" s="435" t="str">
        <f>IF(基本情報入力シート!M50="","",基本情報入力シート!M50)</f>
        <v/>
      </c>
      <c r="M28" s="435" t="str">
        <f>IF(基本情報入力シート!R50="","",基本情報入力シート!R50)</f>
        <v/>
      </c>
      <c r="N28" s="435" t="str">
        <f>IF(基本情報入力シート!W50="","",基本情報入力シート!W50)</f>
        <v/>
      </c>
      <c r="O28" s="430" t="str">
        <f>IF(基本情報入力シート!X50="","",基本情報入力シート!X50)</f>
        <v/>
      </c>
      <c r="P28" s="436" t="str">
        <f>IF(基本情報入力シート!Y50="","",基本情報入力シート!Y50)</f>
        <v/>
      </c>
      <c r="Q28" s="437" t="str">
        <f>IF(基本情報入力シート!AB50="","",基本情報入力シート!AB50)</f>
        <v/>
      </c>
      <c r="R28" s="456"/>
      <c r="S28" s="457"/>
      <c r="T28" s="458" t="str">
        <f>IFERROR(IF(R28="","",VLOOKUP(P28,【参考】数式用!$A$5:$H$34,MATCH(S28,【参考】数式用!$F$4:$H$4,0)+5,0)),"")</f>
        <v/>
      </c>
      <c r="U28" s="474" t="str">
        <f>IF(S28="特定加算Ⅰ",VLOOKUP(P28,【参考】数式用!$A$5:$I$28,9,FALSE),"-")</f>
        <v>-</v>
      </c>
      <c r="V28" s="80" t="s">
        <v>143</v>
      </c>
      <c r="W28" s="459"/>
      <c r="X28" s="95" t="s">
        <v>144</v>
      </c>
      <c r="Y28" s="459"/>
      <c r="Z28" s="236" t="s">
        <v>145</v>
      </c>
      <c r="AA28" s="459"/>
      <c r="AB28" s="95" t="s">
        <v>144</v>
      </c>
      <c r="AC28" s="459"/>
      <c r="AD28" s="95" t="s">
        <v>146</v>
      </c>
      <c r="AE28" s="442" t="s">
        <v>147</v>
      </c>
      <c r="AF28" s="443" t="str">
        <f t="shared" si="1"/>
        <v/>
      </c>
      <c r="AG28" s="444" t="s">
        <v>148</v>
      </c>
      <c r="AH28" s="445" t="str">
        <f t="shared" si="2"/>
        <v/>
      </c>
      <c r="AJ28" s="82" t="str">
        <f t="shared" si="3"/>
        <v>○</v>
      </c>
      <c r="AK28" s="83" t="str">
        <f t="shared" si="0"/>
        <v/>
      </c>
      <c r="AL28" s="83"/>
      <c r="AM28" s="83"/>
      <c r="AN28" s="83"/>
      <c r="AO28" s="83"/>
      <c r="AP28" s="83"/>
      <c r="AQ28" s="83"/>
      <c r="AR28" s="83"/>
      <c r="AS28" s="460"/>
    </row>
    <row r="29" spans="1:45" ht="33" customHeight="1" thickBot="1">
      <c r="A29" s="430">
        <f t="shared" si="4"/>
        <v>18</v>
      </c>
      <c r="B29" s="431" t="str">
        <f>IF(基本情報入力シート!C51="","",基本情報入力シート!C51)</f>
        <v/>
      </c>
      <c r="C29" s="432" t="str">
        <f>IF(基本情報入力シート!D51="","",基本情報入力シート!D51)</f>
        <v/>
      </c>
      <c r="D29" s="433" t="str">
        <f>IF(基本情報入力シート!E51="","",基本情報入力シート!E51)</f>
        <v/>
      </c>
      <c r="E29" s="433" t="str">
        <f>IF(基本情報入力シート!F51="","",基本情報入力シート!F51)</f>
        <v/>
      </c>
      <c r="F29" s="433" t="str">
        <f>IF(基本情報入力シート!G51="","",基本情報入力シート!G51)</f>
        <v/>
      </c>
      <c r="G29" s="433" t="str">
        <f>IF(基本情報入力シート!H51="","",基本情報入力シート!H51)</f>
        <v/>
      </c>
      <c r="H29" s="433" t="str">
        <f>IF(基本情報入力シート!I51="","",基本情報入力シート!I51)</f>
        <v/>
      </c>
      <c r="I29" s="433" t="str">
        <f>IF(基本情報入力シート!J51="","",基本情報入力シート!J51)</f>
        <v/>
      </c>
      <c r="J29" s="433" t="str">
        <f>IF(基本情報入力シート!K51="","",基本情報入力シート!K51)</f>
        <v/>
      </c>
      <c r="K29" s="434" t="str">
        <f>IF(基本情報入力シート!L51="","",基本情報入力シート!L51)</f>
        <v/>
      </c>
      <c r="L29" s="435" t="str">
        <f>IF(基本情報入力シート!M51="","",基本情報入力シート!M51)</f>
        <v/>
      </c>
      <c r="M29" s="435" t="str">
        <f>IF(基本情報入力シート!R51="","",基本情報入力シート!R51)</f>
        <v/>
      </c>
      <c r="N29" s="435" t="str">
        <f>IF(基本情報入力シート!W51="","",基本情報入力シート!W51)</f>
        <v/>
      </c>
      <c r="O29" s="430" t="str">
        <f>IF(基本情報入力シート!X51="","",基本情報入力シート!X51)</f>
        <v/>
      </c>
      <c r="P29" s="436" t="str">
        <f>IF(基本情報入力シート!Y51="","",基本情報入力シート!Y51)</f>
        <v/>
      </c>
      <c r="Q29" s="437" t="str">
        <f>IF(基本情報入力シート!AB51="","",基本情報入力シート!AB51)</f>
        <v/>
      </c>
      <c r="R29" s="456"/>
      <c r="S29" s="457"/>
      <c r="T29" s="458" t="str">
        <f>IFERROR(IF(R29="","",VLOOKUP(P29,【参考】数式用!$A$5:$H$34,MATCH(S29,【参考】数式用!$F$4:$H$4,0)+5,0)),"")</f>
        <v/>
      </c>
      <c r="U29" s="474" t="str">
        <f>IF(S29="特定加算Ⅰ",VLOOKUP(P29,【参考】数式用!$A$5:$I$28,9,FALSE),"-")</f>
        <v>-</v>
      </c>
      <c r="V29" s="80" t="s">
        <v>143</v>
      </c>
      <c r="W29" s="459"/>
      <c r="X29" s="95" t="s">
        <v>144</v>
      </c>
      <c r="Y29" s="459"/>
      <c r="Z29" s="236" t="s">
        <v>145</v>
      </c>
      <c r="AA29" s="459"/>
      <c r="AB29" s="95" t="s">
        <v>144</v>
      </c>
      <c r="AC29" s="459"/>
      <c r="AD29" s="95" t="s">
        <v>146</v>
      </c>
      <c r="AE29" s="442" t="s">
        <v>147</v>
      </c>
      <c r="AF29" s="443" t="str">
        <f t="shared" si="1"/>
        <v/>
      </c>
      <c r="AG29" s="444" t="s">
        <v>148</v>
      </c>
      <c r="AH29" s="445" t="str">
        <f t="shared" si="2"/>
        <v/>
      </c>
      <c r="AJ29" s="82" t="str">
        <f t="shared" si="3"/>
        <v>○</v>
      </c>
      <c r="AK29" s="83" t="str">
        <f t="shared" si="0"/>
        <v/>
      </c>
      <c r="AL29" s="83"/>
      <c r="AM29" s="83"/>
      <c r="AN29" s="83"/>
      <c r="AO29" s="83"/>
      <c r="AP29" s="83"/>
      <c r="AQ29" s="83"/>
      <c r="AR29" s="83"/>
      <c r="AS29" s="460"/>
    </row>
    <row r="30" spans="1:45" ht="33" customHeight="1" thickBot="1">
      <c r="A30" s="430">
        <f t="shared" si="4"/>
        <v>19</v>
      </c>
      <c r="B30" s="431" t="str">
        <f>IF(基本情報入力シート!C52="","",基本情報入力シート!C52)</f>
        <v/>
      </c>
      <c r="C30" s="432" t="str">
        <f>IF(基本情報入力シート!D52="","",基本情報入力シート!D52)</f>
        <v/>
      </c>
      <c r="D30" s="433" t="str">
        <f>IF(基本情報入力シート!E52="","",基本情報入力シート!E52)</f>
        <v/>
      </c>
      <c r="E30" s="433" t="str">
        <f>IF(基本情報入力シート!F52="","",基本情報入力シート!F52)</f>
        <v/>
      </c>
      <c r="F30" s="433" t="str">
        <f>IF(基本情報入力シート!G52="","",基本情報入力シート!G52)</f>
        <v/>
      </c>
      <c r="G30" s="433" t="str">
        <f>IF(基本情報入力シート!H52="","",基本情報入力シート!H52)</f>
        <v/>
      </c>
      <c r="H30" s="433" t="str">
        <f>IF(基本情報入力シート!I52="","",基本情報入力シート!I52)</f>
        <v/>
      </c>
      <c r="I30" s="433" t="str">
        <f>IF(基本情報入力シート!J52="","",基本情報入力シート!J52)</f>
        <v/>
      </c>
      <c r="J30" s="433" t="str">
        <f>IF(基本情報入力シート!K52="","",基本情報入力シート!K52)</f>
        <v/>
      </c>
      <c r="K30" s="434" t="str">
        <f>IF(基本情報入力シート!L52="","",基本情報入力シート!L52)</f>
        <v/>
      </c>
      <c r="L30" s="435" t="str">
        <f>IF(基本情報入力シート!M52="","",基本情報入力シート!M52)</f>
        <v/>
      </c>
      <c r="M30" s="435" t="str">
        <f>IF(基本情報入力シート!R52="","",基本情報入力シート!R52)</f>
        <v/>
      </c>
      <c r="N30" s="435" t="str">
        <f>IF(基本情報入力シート!W52="","",基本情報入力シート!W52)</f>
        <v/>
      </c>
      <c r="O30" s="430" t="str">
        <f>IF(基本情報入力シート!X52="","",基本情報入力シート!X52)</f>
        <v/>
      </c>
      <c r="P30" s="436" t="str">
        <f>IF(基本情報入力シート!Y52="","",基本情報入力シート!Y52)</f>
        <v/>
      </c>
      <c r="Q30" s="437" t="str">
        <f>IF(基本情報入力シート!AB52="","",基本情報入力シート!AB52)</f>
        <v/>
      </c>
      <c r="R30" s="456"/>
      <c r="S30" s="457"/>
      <c r="T30" s="458" t="str">
        <f>IFERROR(IF(R30="","",VLOOKUP(P30,【参考】数式用!$A$5:$H$34,MATCH(S30,【参考】数式用!$F$4:$H$4,0)+5,0)),"")</f>
        <v/>
      </c>
      <c r="U30" s="474" t="str">
        <f>IF(S30="特定加算Ⅰ",VLOOKUP(P30,【参考】数式用!$A$5:$I$28,9,FALSE),"-")</f>
        <v>-</v>
      </c>
      <c r="V30" s="80" t="s">
        <v>143</v>
      </c>
      <c r="W30" s="459"/>
      <c r="X30" s="95" t="s">
        <v>144</v>
      </c>
      <c r="Y30" s="459"/>
      <c r="Z30" s="236" t="s">
        <v>145</v>
      </c>
      <c r="AA30" s="459"/>
      <c r="AB30" s="95" t="s">
        <v>144</v>
      </c>
      <c r="AC30" s="459"/>
      <c r="AD30" s="95" t="s">
        <v>146</v>
      </c>
      <c r="AE30" s="442" t="s">
        <v>147</v>
      </c>
      <c r="AF30" s="443" t="str">
        <f t="shared" si="1"/>
        <v/>
      </c>
      <c r="AG30" s="444" t="s">
        <v>148</v>
      </c>
      <c r="AH30" s="445" t="str">
        <f t="shared" si="2"/>
        <v/>
      </c>
      <c r="AJ30" s="82" t="str">
        <f t="shared" si="3"/>
        <v>○</v>
      </c>
      <c r="AK30" s="83" t="str">
        <f t="shared" si="0"/>
        <v/>
      </c>
      <c r="AL30" s="83"/>
      <c r="AM30" s="83"/>
      <c r="AN30" s="83"/>
      <c r="AO30" s="83"/>
      <c r="AP30" s="83"/>
      <c r="AQ30" s="83"/>
      <c r="AR30" s="83"/>
      <c r="AS30" s="460"/>
    </row>
    <row r="31" spans="1:45" ht="33" customHeight="1" thickBot="1">
      <c r="A31" s="430">
        <f t="shared" si="4"/>
        <v>20</v>
      </c>
      <c r="B31" s="431" t="str">
        <f>IF(基本情報入力シート!C53="","",基本情報入力シート!C53)</f>
        <v/>
      </c>
      <c r="C31" s="432" t="str">
        <f>IF(基本情報入力シート!D53="","",基本情報入力シート!D53)</f>
        <v/>
      </c>
      <c r="D31" s="433" t="str">
        <f>IF(基本情報入力シート!E53="","",基本情報入力シート!E53)</f>
        <v/>
      </c>
      <c r="E31" s="433" t="str">
        <f>IF(基本情報入力シート!F53="","",基本情報入力シート!F53)</f>
        <v/>
      </c>
      <c r="F31" s="433" t="str">
        <f>IF(基本情報入力シート!G53="","",基本情報入力シート!G53)</f>
        <v/>
      </c>
      <c r="G31" s="433" t="str">
        <f>IF(基本情報入力シート!H53="","",基本情報入力シート!H53)</f>
        <v/>
      </c>
      <c r="H31" s="433" t="str">
        <f>IF(基本情報入力シート!I53="","",基本情報入力シート!I53)</f>
        <v/>
      </c>
      <c r="I31" s="433" t="str">
        <f>IF(基本情報入力シート!J53="","",基本情報入力シート!J53)</f>
        <v/>
      </c>
      <c r="J31" s="433" t="str">
        <f>IF(基本情報入力シート!K53="","",基本情報入力シート!K53)</f>
        <v/>
      </c>
      <c r="K31" s="434" t="str">
        <f>IF(基本情報入力シート!L53="","",基本情報入力シート!L53)</f>
        <v/>
      </c>
      <c r="L31" s="435" t="str">
        <f>IF(基本情報入力シート!M53="","",基本情報入力シート!M53)</f>
        <v/>
      </c>
      <c r="M31" s="435" t="str">
        <f>IF(基本情報入力シート!R53="","",基本情報入力シート!R53)</f>
        <v/>
      </c>
      <c r="N31" s="435" t="str">
        <f>IF(基本情報入力シート!W53="","",基本情報入力シート!W53)</f>
        <v/>
      </c>
      <c r="O31" s="430" t="str">
        <f>IF(基本情報入力シート!X53="","",基本情報入力シート!X53)</f>
        <v/>
      </c>
      <c r="P31" s="436" t="str">
        <f>IF(基本情報入力シート!Y53="","",基本情報入力シート!Y53)</f>
        <v/>
      </c>
      <c r="Q31" s="437" t="str">
        <f>IF(基本情報入力シート!AB53="","",基本情報入力シート!AB53)</f>
        <v/>
      </c>
      <c r="R31" s="456"/>
      <c r="S31" s="457"/>
      <c r="T31" s="458" t="str">
        <f>IFERROR(IF(R31="","",VLOOKUP(P31,【参考】数式用!$A$5:$H$34,MATCH(S31,【参考】数式用!$F$4:$H$4,0)+5,0)),"")</f>
        <v/>
      </c>
      <c r="U31" s="474" t="str">
        <f>IF(S31="特定加算Ⅰ",VLOOKUP(P31,【参考】数式用!$A$5:$I$28,9,FALSE),"-")</f>
        <v>-</v>
      </c>
      <c r="V31" s="80" t="s">
        <v>143</v>
      </c>
      <c r="W31" s="459"/>
      <c r="X31" s="95" t="s">
        <v>144</v>
      </c>
      <c r="Y31" s="459"/>
      <c r="Z31" s="236" t="s">
        <v>145</v>
      </c>
      <c r="AA31" s="459"/>
      <c r="AB31" s="95" t="s">
        <v>144</v>
      </c>
      <c r="AC31" s="459"/>
      <c r="AD31" s="95" t="s">
        <v>146</v>
      </c>
      <c r="AE31" s="442" t="s">
        <v>147</v>
      </c>
      <c r="AF31" s="443" t="str">
        <f t="shared" si="1"/>
        <v/>
      </c>
      <c r="AG31" s="444" t="s">
        <v>148</v>
      </c>
      <c r="AH31" s="445" t="str">
        <f t="shared" si="2"/>
        <v/>
      </c>
      <c r="AJ31" s="82" t="str">
        <f t="shared" si="3"/>
        <v>○</v>
      </c>
      <c r="AK31" s="83" t="str">
        <f t="shared" si="0"/>
        <v/>
      </c>
      <c r="AL31" s="83"/>
      <c r="AM31" s="83"/>
      <c r="AN31" s="83"/>
      <c r="AO31" s="83"/>
      <c r="AP31" s="83"/>
      <c r="AQ31" s="83"/>
      <c r="AR31" s="83"/>
      <c r="AS31" s="460"/>
    </row>
    <row r="32" spans="1:45" ht="33" customHeight="1" thickBot="1">
      <c r="A32" s="430">
        <f t="shared" si="4"/>
        <v>21</v>
      </c>
      <c r="B32" s="431" t="str">
        <f>IF(基本情報入力シート!C54="","",基本情報入力シート!C54)</f>
        <v/>
      </c>
      <c r="C32" s="432" t="str">
        <f>IF(基本情報入力シート!D54="","",基本情報入力シート!D54)</f>
        <v/>
      </c>
      <c r="D32" s="433" t="str">
        <f>IF(基本情報入力シート!E54="","",基本情報入力シート!E54)</f>
        <v/>
      </c>
      <c r="E32" s="433" t="str">
        <f>IF(基本情報入力シート!F54="","",基本情報入力シート!F54)</f>
        <v/>
      </c>
      <c r="F32" s="433" t="str">
        <f>IF(基本情報入力シート!G54="","",基本情報入力シート!G54)</f>
        <v/>
      </c>
      <c r="G32" s="433" t="str">
        <f>IF(基本情報入力シート!H54="","",基本情報入力シート!H54)</f>
        <v/>
      </c>
      <c r="H32" s="433" t="str">
        <f>IF(基本情報入力シート!I54="","",基本情報入力シート!I54)</f>
        <v/>
      </c>
      <c r="I32" s="433" t="str">
        <f>IF(基本情報入力シート!J54="","",基本情報入力シート!J54)</f>
        <v/>
      </c>
      <c r="J32" s="433" t="str">
        <f>IF(基本情報入力シート!K54="","",基本情報入力シート!K54)</f>
        <v/>
      </c>
      <c r="K32" s="434" t="str">
        <f>IF(基本情報入力シート!L54="","",基本情報入力シート!L54)</f>
        <v/>
      </c>
      <c r="L32" s="435" t="str">
        <f>IF(基本情報入力シート!M54="","",基本情報入力シート!M54)</f>
        <v/>
      </c>
      <c r="M32" s="435" t="str">
        <f>IF(基本情報入力シート!R54="","",基本情報入力シート!R54)</f>
        <v/>
      </c>
      <c r="N32" s="435" t="str">
        <f>IF(基本情報入力シート!W54="","",基本情報入力シート!W54)</f>
        <v/>
      </c>
      <c r="O32" s="430" t="str">
        <f>IF(基本情報入力シート!X54="","",基本情報入力シート!X54)</f>
        <v/>
      </c>
      <c r="P32" s="436" t="str">
        <f>IF(基本情報入力シート!Y54="","",基本情報入力シート!Y54)</f>
        <v/>
      </c>
      <c r="Q32" s="437" t="str">
        <f>IF(基本情報入力シート!AB54="","",基本情報入力シート!AB54)</f>
        <v/>
      </c>
      <c r="R32" s="456"/>
      <c r="S32" s="457"/>
      <c r="T32" s="458" t="str">
        <f>IFERROR(IF(R32="","",VLOOKUP(P32,【参考】数式用!$A$5:$H$34,MATCH(S32,【参考】数式用!$F$4:$H$4,0)+5,0)),"")</f>
        <v/>
      </c>
      <c r="U32" s="474" t="str">
        <f>IF(S32="特定加算Ⅰ",VLOOKUP(P32,【参考】数式用!$A$5:$I$28,9,FALSE),"-")</f>
        <v>-</v>
      </c>
      <c r="V32" s="80" t="s">
        <v>143</v>
      </c>
      <c r="W32" s="459"/>
      <c r="X32" s="95" t="s">
        <v>144</v>
      </c>
      <c r="Y32" s="459"/>
      <c r="Z32" s="236" t="s">
        <v>145</v>
      </c>
      <c r="AA32" s="459"/>
      <c r="AB32" s="95" t="s">
        <v>144</v>
      </c>
      <c r="AC32" s="459"/>
      <c r="AD32" s="95" t="s">
        <v>146</v>
      </c>
      <c r="AE32" s="442" t="s">
        <v>147</v>
      </c>
      <c r="AF32" s="443" t="str">
        <f t="shared" si="1"/>
        <v/>
      </c>
      <c r="AG32" s="444" t="s">
        <v>148</v>
      </c>
      <c r="AH32" s="445" t="str">
        <f t="shared" si="2"/>
        <v/>
      </c>
      <c r="AJ32" s="82" t="str">
        <f t="shared" si="3"/>
        <v>○</v>
      </c>
      <c r="AK32" s="83" t="str">
        <f t="shared" si="0"/>
        <v/>
      </c>
      <c r="AL32" s="83"/>
      <c r="AM32" s="83"/>
      <c r="AN32" s="83"/>
      <c r="AO32" s="83"/>
      <c r="AP32" s="83"/>
      <c r="AQ32" s="83"/>
      <c r="AR32" s="83"/>
      <c r="AS32" s="460"/>
    </row>
    <row r="33" spans="1:45" ht="33" customHeight="1" thickBot="1">
      <c r="A33" s="430">
        <f t="shared" si="4"/>
        <v>22</v>
      </c>
      <c r="B33" s="431" t="str">
        <f>IF(基本情報入力シート!C55="","",基本情報入力シート!C55)</f>
        <v/>
      </c>
      <c r="C33" s="432" t="str">
        <f>IF(基本情報入力シート!D55="","",基本情報入力シート!D55)</f>
        <v/>
      </c>
      <c r="D33" s="433" t="str">
        <f>IF(基本情報入力シート!E55="","",基本情報入力シート!E55)</f>
        <v/>
      </c>
      <c r="E33" s="433" t="str">
        <f>IF(基本情報入力シート!F55="","",基本情報入力シート!F55)</f>
        <v/>
      </c>
      <c r="F33" s="433" t="str">
        <f>IF(基本情報入力シート!G55="","",基本情報入力シート!G55)</f>
        <v/>
      </c>
      <c r="G33" s="433" t="str">
        <f>IF(基本情報入力シート!H55="","",基本情報入力シート!H55)</f>
        <v/>
      </c>
      <c r="H33" s="433" t="str">
        <f>IF(基本情報入力シート!I55="","",基本情報入力シート!I55)</f>
        <v/>
      </c>
      <c r="I33" s="433" t="str">
        <f>IF(基本情報入力シート!J55="","",基本情報入力シート!J55)</f>
        <v/>
      </c>
      <c r="J33" s="433" t="str">
        <f>IF(基本情報入力シート!K55="","",基本情報入力シート!K55)</f>
        <v/>
      </c>
      <c r="K33" s="434" t="str">
        <f>IF(基本情報入力シート!L55="","",基本情報入力シート!L55)</f>
        <v/>
      </c>
      <c r="L33" s="435" t="str">
        <f>IF(基本情報入力シート!M55="","",基本情報入力シート!M55)</f>
        <v/>
      </c>
      <c r="M33" s="435" t="str">
        <f>IF(基本情報入力シート!R55="","",基本情報入力シート!R55)</f>
        <v/>
      </c>
      <c r="N33" s="435" t="str">
        <f>IF(基本情報入力シート!W55="","",基本情報入力シート!W55)</f>
        <v/>
      </c>
      <c r="O33" s="430" t="str">
        <f>IF(基本情報入力シート!X55="","",基本情報入力シート!X55)</f>
        <v/>
      </c>
      <c r="P33" s="436" t="str">
        <f>IF(基本情報入力シート!Y55="","",基本情報入力シート!Y55)</f>
        <v/>
      </c>
      <c r="Q33" s="437" t="str">
        <f>IF(基本情報入力シート!AB55="","",基本情報入力シート!AB55)</f>
        <v/>
      </c>
      <c r="R33" s="456"/>
      <c r="S33" s="457"/>
      <c r="T33" s="458" t="str">
        <f>IFERROR(IF(R33="","",VLOOKUP(P33,【参考】数式用!$A$5:$H$34,MATCH(S33,【参考】数式用!$F$4:$H$4,0)+5,0)),"")</f>
        <v/>
      </c>
      <c r="U33" s="474" t="str">
        <f>IF(S33="特定加算Ⅰ",VLOOKUP(P33,【参考】数式用!$A$5:$I$28,9,FALSE),"-")</f>
        <v>-</v>
      </c>
      <c r="V33" s="80" t="s">
        <v>143</v>
      </c>
      <c r="W33" s="459"/>
      <c r="X33" s="95" t="s">
        <v>144</v>
      </c>
      <c r="Y33" s="459"/>
      <c r="Z33" s="236" t="s">
        <v>145</v>
      </c>
      <c r="AA33" s="459"/>
      <c r="AB33" s="95" t="s">
        <v>144</v>
      </c>
      <c r="AC33" s="459"/>
      <c r="AD33" s="95" t="s">
        <v>146</v>
      </c>
      <c r="AE33" s="442" t="s">
        <v>147</v>
      </c>
      <c r="AF33" s="443" t="str">
        <f t="shared" si="1"/>
        <v/>
      </c>
      <c r="AG33" s="444" t="s">
        <v>148</v>
      </c>
      <c r="AH33" s="445" t="str">
        <f t="shared" si="2"/>
        <v/>
      </c>
      <c r="AJ33" s="82" t="str">
        <f t="shared" si="3"/>
        <v>○</v>
      </c>
      <c r="AK33" s="83" t="str">
        <f t="shared" si="0"/>
        <v/>
      </c>
      <c r="AL33" s="83"/>
      <c r="AM33" s="83"/>
      <c r="AN33" s="83"/>
      <c r="AO33" s="83"/>
      <c r="AP33" s="83"/>
      <c r="AQ33" s="83"/>
      <c r="AR33" s="83"/>
      <c r="AS33" s="460"/>
    </row>
    <row r="34" spans="1:45" ht="33" customHeight="1" thickBot="1">
      <c r="A34" s="430">
        <f t="shared" si="4"/>
        <v>23</v>
      </c>
      <c r="B34" s="431" t="str">
        <f>IF(基本情報入力シート!C56="","",基本情報入力シート!C56)</f>
        <v/>
      </c>
      <c r="C34" s="432" t="str">
        <f>IF(基本情報入力シート!D56="","",基本情報入力シート!D56)</f>
        <v/>
      </c>
      <c r="D34" s="433" t="str">
        <f>IF(基本情報入力シート!E56="","",基本情報入力シート!E56)</f>
        <v/>
      </c>
      <c r="E34" s="433" t="str">
        <f>IF(基本情報入力シート!F56="","",基本情報入力シート!F56)</f>
        <v/>
      </c>
      <c r="F34" s="433" t="str">
        <f>IF(基本情報入力シート!G56="","",基本情報入力シート!G56)</f>
        <v/>
      </c>
      <c r="G34" s="433" t="str">
        <f>IF(基本情報入力シート!H56="","",基本情報入力シート!H56)</f>
        <v/>
      </c>
      <c r="H34" s="433" t="str">
        <f>IF(基本情報入力シート!I56="","",基本情報入力シート!I56)</f>
        <v/>
      </c>
      <c r="I34" s="433" t="str">
        <f>IF(基本情報入力シート!J56="","",基本情報入力シート!J56)</f>
        <v/>
      </c>
      <c r="J34" s="433" t="str">
        <f>IF(基本情報入力シート!K56="","",基本情報入力シート!K56)</f>
        <v/>
      </c>
      <c r="K34" s="434" t="str">
        <f>IF(基本情報入力シート!L56="","",基本情報入力シート!L56)</f>
        <v/>
      </c>
      <c r="L34" s="435" t="str">
        <f>IF(基本情報入力シート!M56="","",基本情報入力シート!M56)</f>
        <v/>
      </c>
      <c r="M34" s="435" t="str">
        <f>IF(基本情報入力シート!R56="","",基本情報入力シート!R56)</f>
        <v/>
      </c>
      <c r="N34" s="435" t="str">
        <f>IF(基本情報入力シート!W56="","",基本情報入力シート!W56)</f>
        <v/>
      </c>
      <c r="O34" s="430" t="str">
        <f>IF(基本情報入力シート!X56="","",基本情報入力シート!X56)</f>
        <v/>
      </c>
      <c r="P34" s="436" t="str">
        <f>IF(基本情報入力シート!Y56="","",基本情報入力シート!Y56)</f>
        <v/>
      </c>
      <c r="Q34" s="437" t="str">
        <f>IF(基本情報入力シート!AB56="","",基本情報入力シート!AB56)</f>
        <v/>
      </c>
      <c r="R34" s="456"/>
      <c r="S34" s="457"/>
      <c r="T34" s="458" t="str">
        <f>IFERROR(IF(R34="","",VLOOKUP(P34,【参考】数式用!$A$5:$H$34,MATCH(S34,【参考】数式用!$F$4:$H$4,0)+5,0)),"")</f>
        <v/>
      </c>
      <c r="U34" s="474" t="str">
        <f>IF(S34="特定加算Ⅰ",VLOOKUP(P34,【参考】数式用!$A$5:$I$28,9,FALSE),"-")</f>
        <v>-</v>
      </c>
      <c r="V34" s="80" t="s">
        <v>143</v>
      </c>
      <c r="W34" s="459"/>
      <c r="X34" s="95" t="s">
        <v>144</v>
      </c>
      <c r="Y34" s="459"/>
      <c r="Z34" s="236" t="s">
        <v>145</v>
      </c>
      <c r="AA34" s="459"/>
      <c r="AB34" s="95" t="s">
        <v>144</v>
      </c>
      <c r="AC34" s="459"/>
      <c r="AD34" s="95" t="s">
        <v>146</v>
      </c>
      <c r="AE34" s="442" t="s">
        <v>147</v>
      </c>
      <c r="AF34" s="443" t="str">
        <f t="shared" si="1"/>
        <v/>
      </c>
      <c r="AG34" s="444" t="s">
        <v>148</v>
      </c>
      <c r="AH34" s="445" t="str">
        <f t="shared" si="2"/>
        <v/>
      </c>
      <c r="AJ34" s="82" t="str">
        <f t="shared" si="3"/>
        <v>○</v>
      </c>
      <c r="AK34" s="83" t="str">
        <f t="shared" si="0"/>
        <v/>
      </c>
      <c r="AL34" s="83"/>
      <c r="AM34" s="83"/>
      <c r="AN34" s="83"/>
      <c r="AO34" s="83"/>
      <c r="AP34" s="83"/>
      <c r="AQ34" s="83"/>
      <c r="AR34" s="83"/>
      <c r="AS34" s="460"/>
    </row>
    <row r="35" spans="1:45" ht="33" customHeight="1" thickBot="1">
      <c r="A35" s="430">
        <f t="shared" si="4"/>
        <v>24</v>
      </c>
      <c r="B35" s="431" t="str">
        <f>IF(基本情報入力シート!C57="","",基本情報入力シート!C57)</f>
        <v/>
      </c>
      <c r="C35" s="432" t="str">
        <f>IF(基本情報入力シート!D57="","",基本情報入力シート!D57)</f>
        <v/>
      </c>
      <c r="D35" s="433" t="str">
        <f>IF(基本情報入力シート!E57="","",基本情報入力シート!E57)</f>
        <v/>
      </c>
      <c r="E35" s="433" t="str">
        <f>IF(基本情報入力シート!F57="","",基本情報入力シート!F57)</f>
        <v/>
      </c>
      <c r="F35" s="433" t="str">
        <f>IF(基本情報入力シート!G57="","",基本情報入力シート!G57)</f>
        <v/>
      </c>
      <c r="G35" s="433" t="str">
        <f>IF(基本情報入力シート!H57="","",基本情報入力シート!H57)</f>
        <v/>
      </c>
      <c r="H35" s="433" t="str">
        <f>IF(基本情報入力シート!I57="","",基本情報入力シート!I57)</f>
        <v/>
      </c>
      <c r="I35" s="433" t="str">
        <f>IF(基本情報入力シート!J57="","",基本情報入力シート!J57)</f>
        <v/>
      </c>
      <c r="J35" s="433" t="str">
        <f>IF(基本情報入力シート!K57="","",基本情報入力シート!K57)</f>
        <v/>
      </c>
      <c r="K35" s="434" t="str">
        <f>IF(基本情報入力シート!L57="","",基本情報入力シート!L57)</f>
        <v/>
      </c>
      <c r="L35" s="435" t="str">
        <f>IF(基本情報入力シート!M57="","",基本情報入力シート!M57)</f>
        <v/>
      </c>
      <c r="M35" s="435" t="str">
        <f>IF(基本情報入力シート!R57="","",基本情報入力シート!R57)</f>
        <v/>
      </c>
      <c r="N35" s="435" t="str">
        <f>IF(基本情報入力シート!W57="","",基本情報入力シート!W57)</f>
        <v/>
      </c>
      <c r="O35" s="430" t="str">
        <f>IF(基本情報入力シート!X57="","",基本情報入力シート!X57)</f>
        <v/>
      </c>
      <c r="P35" s="436" t="str">
        <f>IF(基本情報入力シート!Y57="","",基本情報入力シート!Y57)</f>
        <v/>
      </c>
      <c r="Q35" s="437" t="str">
        <f>IF(基本情報入力シート!AB57="","",基本情報入力シート!AB57)</f>
        <v/>
      </c>
      <c r="R35" s="456"/>
      <c r="S35" s="457"/>
      <c r="T35" s="458" t="str">
        <f>IFERROR(IF(R35="","",VLOOKUP(P35,【参考】数式用!$A$5:$H$34,MATCH(S35,【参考】数式用!$F$4:$H$4,0)+5,0)),"")</f>
        <v/>
      </c>
      <c r="U35" s="474" t="str">
        <f>IF(S35="特定加算Ⅰ",VLOOKUP(P35,【参考】数式用!$A$5:$I$28,9,FALSE),"-")</f>
        <v>-</v>
      </c>
      <c r="V35" s="80" t="s">
        <v>143</v>
      </c>
      <c r="W35" s="459"/>
      <c r="X35" s="95" t="s">
        <v>144</v>
      </c>
      <c r="Y35" s="459"/>
      <c r="Z35" s="236" t="s">
        <v>145</v>
      </c>
      <c r="AA35" s="459"/>
      <c r="AB35" s="95" t="s">
        <v>144</v>
      </c>
      <c r="AC35" s="459"/>
      <c r="AD35" s="95" t="s">
        <v>146</v>
      </c>
      <c r="AE35" s="442" t="s">
        <v>147</v>
      </c>
      <c r="AF35" s="443" t="str">
        <f t="shared" si="1"/>
        <v/>
      </c>
      <c r="AG35" s="444" t="s">
        <v>148</v>
      </c>
      <c r="AH35" s="445" t="str">
        <f t="shared" si="2"/>
        <v/>
      </c>
      <c r="AJ35" s="82" t="str">
        <f t="shared" si="3"/>
        <v>○</v>
      </c>
      <c r="AK35" s="83" t="str">
        <f t="shared" si="0"/>
        <v/>
      </c>
      <c r="AL35" s="83"/>
      <c r="AM35" s="83"/>
      <c r="AN35" s="83"/>
      <c r="AO35" s="83"/>
      <c r="AP35" s="83"/>
      <c r="AQ35" s="83"/>
      <c r="AR35" s="83"/>
      <c r="AS35" s="460"/>
    </row>
    <row r="36" spans="1:45" ht="33" customHeight="1" thickBot="1">
      <c r="A36" s="430">
        <f t="shared" si="4"/>
        <v>25</v>
      </c>
      <c r="B36" s="431" t="str">
        <f>IF(基本情報入力シート!C58="","",基本情報入力シート!C58)</f>
        <v/>
      </c>
      <c r="C36" s="432" t="str">
        <f>IF(基本情報入力シート!D58="","",基本情報入力シート!D58)</f>
        <v/>
      </c>
      <c r="D36" s="433" t="str">
        <f>IF(基本情報入力シート!E58="","",基本情報入力シート!E58)</f>
        <v/>
      </c>
      <c r="E36" s="433" t="str">
        <f>IF(基本情報入力シート!F58="","",基本情報入力シート!F58)</f>
        <v/>
      </c>
      <c r="F36" s="433" t="str">
        <f>IF(基本情報入力シート!G58="","",基本情報入力シート!G58)</f>
        <v/>
      </c>
      <c r="G36" s="433" t="str">
        <f>IF(基本情報入力シート!H58="","",基本情報入力シート!H58)</f>
        <v/>
      </c>
      <c r="H36" s="433" t="str">
        <f>IF(基本情報入力シート!I58="","",基本情報入力シート!I58)</f>
        <v/>
      </c>
      <c r="I36" s="433" t="str">
        <f>IF(基本情報入力シート!J58="","",基本情報入力シート!J58)</f>
        <v/>
      </c>
      <c r="J36" s="433" t="str">
        <f>IF(基本情報入力シート!K58="","",基本情報入力シート!K58)</f>
        <v/>
      </c>
      <c r="K36" s="434" t="str">
        <f>IF(基本情報入力シート!L58="","",基本情報入力シート!L58)</f>
        <v/>
      </c>
      <c r="L36" s="435" t="str">
        <f>IF(基本情報入力シート!M58="","",基本情報入力シート!M58)</f>
        <v/>
      </c>
      <c r="M36" s="435" t="str">
        <f>IF(基本情報入力シート!R58="","",基本情報入力シート!R58)</f>
        <v/>
      </c>
      <c r="N36" s="435" t="str">
        <f>IF(基本情報入力シート!W58="","",基本情報入力シート!W58)</f>
        <v/>
      </c>
      <c r="O36" s="430" t="str">
        <f>IF(基本情報入力シート!X58="","",基本情報入力シート!X58)</f>
        <v/>
      </c>
      <c r="P36" s="436" t="str">
        <f>IF(基本情報入力シート!Y58="","",基本情報入力シート!Y58)</f>
        <v/>
      </c>
      <c r="Q36" s="437" t="str">
        <f>IF(基本情報入力シート!AB58="","",基本情報入力シート!AB58)</f>
        <v/>
      </c>
      <c r="R36" s="456"/>
      <c r="S36" s="457"/>
      <c r="T36" s="458" t="str">
        <f>IFERROR(IF(R36="","",VLOOKUP(P36,【参考】数式用!$A$5:$H$34,MATCH(S36,【参考】数式用!$F$4:$H$4,0)+5,0)),"")</f>
        <v/>
      </c>
      <c r="U36" s="474" t="str">
        <f>IF(S36="特定加算Ⅰ",VLOOKUP(P36,【参考】数式用!$A$5:$I$28,9,FALSE),"-")</f>
        <v>-</v>
      </c>
      <c r="V36" s="80" t="s">
        <v>143</v>
      </c>
      <c r="W36" s="459"/>
      <c r="X36" s="95" t="s">
        <v>144</v>
      </c>
      <c r="Y36" s="459"/>
      <c r="Z36" s="236" t="s">
        <v>145</v>
      </c>
      <c r="AA36" s="459"/>
      <c r="AB36" s="95" t="s">
        <v>144</v>
      </c>
      <c r="AC36" s="459"/>
      <c r="AD36" s="95" t="s">
        <v>146</v>
      </c>
      <c r="AE36" s="442" t="s">
        <v>147</v>
      </c>
      <c r="AF36" s="443" t="str">
        <f t="shared" si="1"/>
        <v/>
      </c>
      <c r="AG36" s="444" t="s">
        <v>148</v>
      </c>
      <c r="AH36" s="445" t="str">
        <f t="shared" si="2"/>
        <v/>
      </c>
      <c r="AJ36" s="82" t="str">
        <f t="shared" si="3"/>
        <v>○</v>
      </c>
      <c r="AK36" s="83" t="str">
        <f t="shared" si="0"/>
        <v/>
      </c>
      <c r="AL36" s="83"/>
      <c r="AM36" s="83"/>
      <c r="AN36" s="83"/>
      <c r="AO36" s="83"/>
      <c r="AP36" s="83"/>
      <c r="AQ36" s="83"/>
      <c r="AR36" s="83"/>
      <c r="AS36" s="460"/>
    </row>
    <row r="37" spans="1:45" ht="33" customHeight="1" thickBot="1">
      <c r="A37" s="430">
        <f t="shared" si="4"/>
        <v>26</v>
      </c>
      <c r="B37" s="431" t="str">
        <f>IF(基本情報入力シート!C59="","",基本情報入力シート!C59)</f>
        <v/>
      </c>
      <c r="C37" s="432" t="str">
        <f>IF(基本情報入力シート!D59="","",基本情報入力シート!D59)</f>
        <v/>
      </c>
      <c r="D37" s="433" t="str">
        <f>IF(基本情報入力シート!E59="","",基本情報入力シート!E59)</f>
        <v/>
      </c>
      <c r="E37" s="433" t="str">
        <f>IF(基本情報入力シート!F59="","",基本情報入力シート!F59)</f>
        <v/>
      </c>
      <c r="F37" s="433" t="str">
        <f>IF(基本情報入力シート!G59="","",基本情報入力シート!G59)</f>
        <v/>
      </c>
      <c r="G37" s="433" t="str">
        <f>IF(基本情報入力シート!H59="","",基本情報入力シート!H59)</f>
        <v/>
      </c>
      <c r="H37" s="433" t="str">
        <f>IF(基本情報入力シート!I59="","",基本情報入力シート!I59)</f>
        <v/>
      </c>
      <c r="I37" s="433" t="str">
        <f>IF(基本情報入力シート!J59="","",基本情報入力シート!J59)</f>
        <v/>
      </c>
      <c r="J37" s="433" t="str">
        <f>IF(基本情報入力シート!K59="","",基本情報入力シート!K59)</f>
        <v/>
      </c>
      <c r="K37" s="434" t="str">
        <f>IF(基本情報入力シート!L59="","",基本情報入力シート!L59)</f>
        <v/>
      </c>
      <c r="L37" s="435" t="str">
        <f>IF(基本情報入力シート!M59="","",基本情報入力シート!M59)</f>
        <v/>
      </c>
      <c r="M37" s="435" t="str">
        <f>IF(基本情報入力シート!R59="","",基本情報入力シート!R59)</f>
        <v/>
      </c>
      <c r="N37" s="435" t="str">
        <f>IF(基本情報入力シート!W59="","",基本情報入力シート!W59)</f>
        <v/>
      </c>
      <c r="O37" s="430" t="str">
        <f>IF(基本情報入力シート!X59="","",基本情報入力シート!X59)</f>
        <v/>
      </c>
      <c r="P37" s="436" t="str">
        <f>IF(基本情報入力シート!Y59="","",基本情報入力シート!Y59)</f>
        <v/>
      </c>
      <c r="Q37" s="437" t="str">
        <f>IF(基本情報入力シート!AB59="","",基本情報入力シート!AB59)</f>
        <v/>
      </c>
      <c r="R37" s="456"/>
      <c r="S37" s="457"/>
      <c r="T37" s="458" t="str">
        <f>IFERROR(IF(R37="","",VLOOKUP(P37,【参考】数式用!$A$5:$H$34,MATCH(S37,【参考】数式用!$F$4:$H$4,0)+5,0)),"")</f>
        <v/>
      </c>
      <c r="U37" s="474" t="str">
        <f>IF(S37="特定加算Ⅰ",VLOOKUP(P37,【参考】数式用!$A$5:$I$28,9,FALSE),"-")</f>
        <v>-</v>
      </c>
      <c r="V37" s="80" t="s">
        <v>143</v>
      </c>
      <c r="W37" s="459"/>
      <c r="X37" s="95" t="s">
        <v>144</v>
      </c>
      <c r="Y37" s="459"/>
      <c r="Z37" s="236" t="s">
        <v>145</v>
      </c>
      <c r="AA37" s="459"/>
      <c r="AB37" s="95" t="s">
        <v>144</v>
      </c>
      <c r="AC37" s="459"/>
      <c r="AD37" s="95" t="s">
        <v>146</v>
      </c>
      <c r="AE37" s="442" t="s">
        <v>147</v>
      </c>
      <c r="AF37" s="443" t="str">
        <f t="shared" si="1"/>
        <v/>
      </c>
      <c r="AG37" s="444" t="s">
        <v>148</v>
      </c>
      <c r="AH37" s="445" t="str">
        <f t="shared" si="2"/>
        <v/>
      </c>
      <c r="AJ37" s="82" t="str">
        <f t="shared" si="3"/>
        <v>○</v>
      </c>
      <c r="AK37" s="83" t="str">
        <f t="shared" si="0"/>
        <v/>
      </c>
      <c r="AL37" s="83"/>
      <c r="AM37" s="83"/>
      <c r="AN37" s="83"/>
      <c r="AO37" s="83"/>
      <c r="AP37" s="83"/>
      <c r="AQ37" s="83"/>
      <c r="AR37" s="83"/>
      <c r="AS37" s="460"/>
    </row>
    <row r="38" spans="1:45" ht="33" customHeight="1" thickBot="1">
      <c r="A38" s="430">
        <f t="shared" si="4"/>
        <v>27</v>
      </c>
      <c r="B38" s="431" t="str">
        <f>IF(基本情報入力シート!C60="","",基本情報入力シート!C60)</f>
        <v/>
      </c>
      <c r="C38" s="432" t="str">
        <f>IF(基本情報入力シート!D60="","",基本情報入力シート!D60)</f>
        <v/>
      </c>
      <c r="D38" s="433" t="str">
        <f>IF(基本情報入力シート!E60="","",基本情報入力シート!E60)</f>
        <v/>
      </c>
      <c r="E38" s="433" t="str">
        <f>IF(基本情報入力シート!F60="","",基本情報入力シート!F60)</f>
        <v/>
      </c>
      <c r="F38" s="433" t="str">
        <f>IF(基本情報入力シート!G60="","",基本情報入力シート!G60)</f>
        <v/>
      </c>
      <c r="G38" s="433" t="str">
        <f>IF(基本情報入力シート!H60="","",基本情報入力シート!H60)</f>
        <v/>
      </c>
      <c r="H38" s="433" t="str">
        <f>IF(基本情報入力シート!I60="","",基本情報入力シート!I60)</f>
        <v/>
      </c>
      <c r="I38" s="433" t="str">
        <f>IF(基本情報入力シート!J60="","",基本情報入力シート!J60)</f>
        <v/>
      </c>
      <c r="J38" s="433" t="str">
        <f>IF(基本情報入力シート!K60="","",基本情報入力シート!K60)</f>
        <v/>
      </c>
      <c r="K38" s="434" t="str">
        <f>IF(基本情報入力シート!L60="","",基本情報入力シート!L60)</f>
        <v/>
      </c>
      <c r="L38" s="435" t="str">
        <f>IF(基本情報入力シート!M60="","",基本情報入力シート!M60)</f>
        <v/>
      </c>
      <c r="M38" s="435" t="str">
        <f>IF(基本情報入力シート!R60="","",基本情報入力シート!R60)</f>
        <v/>
      </c>
      <c r="N38" s="435" t="str">
        <f>IF(基本情報入力シート!W60="","",基本情報入力シート!W60)</f>
        <v/>
      </c>
      <c r="O38" s="430" t="str">
        <f>IF(基本情報入力シート!X60="","",基本情報入力シート!X60)</f>
        <v/>
      </c>
      <c r="P38" s="436" t="str">
        <f>IF(基本情報入力シート!Y60="","",基本情報入力シート!Y60)</f>
        <v/>
      </c>
      <c r="Q38" s="437" t="str">
        <f>IF(基本情報入力シート!AB60="","",基本情報入力シート!AB60)</f>
        <v/>
      </c>
      <c r="R38" s="456"/>
      <c r="S38" s="457"/>
      <c r="T38" s="458" t="str">
        <f>IFERROR(IF(R38="","",VLOOKUP(P38,【参考】数式用!$A$5:$H$34,MATCH(S38,【参考】数式用!$F$4:$H$4,0)+5,0)),"")</f>
        <v/>
      </c>
      <c r="U38" s="474" t="str">
        <f>IF(S38="特定加算Ⅰ",VLOOKUP(P38,【参考】数式用!$A$5:$I$28,9,FALSE),"-")</f>
        <v>-</v>
      </c>
      <c r="V38" s="80" t="s">
        <v>143</v>
      </c>
      <c r="W38" s="459"/>
      <c r="X38" s="95" t="s">
        <v>144</v>
      </c>
      <c r="Y38" s="459"/>
      <c r="Z38" s="236" t="s">
        <v>145</v>
      </c>
      <c r="AA38" s="459"/>
      <c r="AB38" s="95" t="s">
        <v>144</v>
      </c>
      <c r="AC38" s="459"/>
      <c r="AD38" s="95" t="s">
        <v>146</v>
      </c>
      <c r="AE38" s="442" t="s">
        <v>147</v>
      </c>
      <c r="AF38" s="443" t="str">
        <f t="shared" si="1"/>
        <v/>
      </c>
      <c r="AG38" s="444" t="s">
        <v>148</v>
      </c>
      <c r="AH38" s="445" t="str">
        <f t="shared" si="2"/>
        <v/>
      </c>
      <c r="AJ38" s="82" t="str">
        <f t="shared" si="3"/>
        <v>○</v>
      </c>
      <c r="AK38" s="83" t="str">
        <f t="shared" si="0"/>
        <v/>
      </c>
      <c r="AL38" s="83"/>
      <c r="AM38" s="83"/>
      <c r="AN38" s="83"/>
      <c r="AO38" s="83"/>
      <c r="AP38" s="83"/>
      <c r="AQ38" s="83"/>
      <c r="AR38" s="83"/>
      <c r="AS38" s="460"/>
    </row>
    <row r="39" spans="1:45" ht="33" customHeight="1" thickBot="1">
      <c r="A39" s="430">
        <f t="shared" si="4"/>
        <v>28</v>
      </c>
      <c r="B39" s="431" t="str">
        <f>IF(基本情報入力シート!C61="","",基本情報入力シート!C61)</f>
        <v/>
      </c>
      <c r="C39" s="432" t="str">
        <f>IF(基本情報入力シート!D61="","",基本情報入力シート!D61)</f>
        <v/>
      </c>
      <c r="D39" s="433" t="str">
        <f>IF(基本情報入力シート!E61="","",基本情報入力シート!E61)</f>
        <v/>
      </c>
      <c r="E39" s="433" t="str">
        <f>IF(基本情報入力シート!F61="","",基本情報入力シート!F61)</f>
        <v/>
      </c>
      <c r="F39" s="433" t="str">
        <f>IF(基本情報入力シート!G61="","",基本情報入力シート!G61)</f>
        <v/>
      </c>
      <c r="G39" s="433" t="str">
        <f>IF(基本情報入力シート!H61="","",基本情報入力シート!H61)</f>
        <v/>
      </c>
      <c r="H39" s="433" t="str">
        <f>IF(基本情報入力シート!I61="","",基本情報入力シート!I61)</f>
        <v/>
      </c>
      <c r="I39" s="433" t="str">
        <f>IF(基本情報入力シート!J61="","",基本情報入力シート!J61)</f>
        <v/>
      </c>
      <c r="J39" s="433" t="str">
        <f>IF(基本情報入力シート!K61="","",基本情報入力シート!K61)</f>
        <v/>
      </c>
      <c r="K39" s="434" t="str">
        <f>IF(基本情報入力シート!L61="","",基本情報入力シート!L61)</f>
        <v/>
      </c>
      <c r="L39" s="435" t="str">
        <f>IF(基本情報入力シート!M61="","",基本情報入力シート!M61)</f>
        <v/>
      </c>
      <c r="M39" s="435" t="str">
        <f>IF(基本情報入力シート!R61="","",基本情報入力シート!R61)</f>
        <v/>
      </c>
      <c r="N39" s="435" t="str">
        <f>IF(基本情報入力シート!W61="","",基本情報入力シート!W61)</f>
        <v/>
      </c>
      <c r="O39" s="430" t="str">
        <f>IF(基本情報入力シート!X61="","",基本情報入力シート!X61)</f>
        <v/>
      </c>
      <c r="P39" s="436" t="str">
        <f>IF(基本情報入力シート!Y61="","",基本情報入力シート!Y61)</f>
        <v/>
      </c>
      <c r="Q39" s="437" t="str">
        <f>IF(基本情報入力シート!AB61="","",基本情報入力シート!AB61)</f>
        <v/>
      </c>
      <c r="R39" s="456"/>
      <c r="S39" s="457"/>
      <c r="T39" s="458" t="str">
        <f>IFERROR(IF(R39="","",VLOOKUP(P39,【参考】数式用!$A$5:$H$34,MATCH(S39,【参考】数式用!$F$4:$H$4,0)+5,0)),"")</f>
        <v/>
      </c>
      <c r="U39" s="474" t="str">
        <f>IF(S39="特定加算Ⅰ",VLOOKUP(P39,【参考】数式用!$A$5:$I$28,9,FALSE),"-")</f>
        <v>-</v>
      </c>
      <c r="V39" s="80" t="s">
        <v>143</v>
      </c>
      <c r="W39" s="459"/>
      <c r="X39" s="95" t="s">
        <v>144</v>
      </c>
      <c r="Y39" s="459"/>
      <c r="Z39" s="236" t="s">
        <v>145</v>
      </c>
      <c r="AA39" s="459"/>
      <c r="AB39" s="95" t="s">
        <v>144</v>
      </c>
      <c r="AC39" s="459"/>
      <c r="AD39" s="95" t="s">
        <v>146</v>
      </c>
      <c r="AE39" s="442" t="s">
        <v>147</v>
      </c>
      <c r="AF39" s="443" t="str">
        <f t="shared" si="1"/>
        <v/>
      </c>
      <c r="AG39" s="444" t="s">
        <v>148</v>
      </c>
      <c r="AH39" s="445" t="str">
        <f t="shared" si="2"/>
        <v/>
      </c>
      <c r="AJ39" s="82" t="str">
        <f t="shared" si="3"/>
        <v>○</v>
      </c>
      <c r="AK39" s="83" t="str">
        <f t="shared" si="0"/>
        <v/>
      </c>
      <c r="AL39" s="83"/>
      <c r="AM39" s="83"/>
      <c r="AN39" s="83"/>
      <c r="AO39" s="83"/>
      <c r="AP39" s="83"/>
      <c r="AQ39" s="83"/>
      <c r="AR39" s="83"/>
      <c r="AS39" s="460"/>
    </row>
    <row r="40" spans="1:45" ht="33" customHeight="1" thickBot="1">
      <c r="A40" s="430">
        <f t="shared" si="4"/>
        <v>29</v>
      </c>
      <c r="B40" s="431" t="str">
        <f>IF(基本情報入力シート!C62="","",基本情報入力シート!C62)</f>
        <v/>
      </c>
      <c r="C40" s="432" t="str">
        <f>IF(基本情報入力シート!D62="","",基本情報入力シート!D62)</f>
        <v/>
      </c>
      <c r="D40" s="433" t="str">
        <f>IF(基本情報入力シート!E62="","",基本情報入力シート!E62)</f>
        <v/>
      </c>
      <c r="E40" s="433" t="str">
        <f>IF(基本情報入力シート!F62="","",基本情報入力シート!F62)</f>
        <v/>
      </c>
      <c r="F40" s="433" t="str">
        <f>IF(基本情報入力シート!G62="","",基本情報入力シート!G62)</f>
        <v/>
      </c>
      <c r="G40" s="433" t="str">
        <f>IF(基本情報入力シート!H62="","",基本情報入力シート!H62)</f>
        <v/>
      </c>
      <c r="H40" s="433" t="str">
        <f>IF(基本情報入力シート!I62="","",基本情報入力シート!I62)</f>
        <v/>
      </c>
      <c r="I40" s="433" t="str">
        <f>IF(基本情報入力シート!J62="","",基本情報入力シート!J62)</f>
        <v/>
      </c>
      <c r="J40" s="433" t="str">
        <f>IF(基本情報入力シート!K62="","",基本情報入力シート!K62)</f>
        <v/>
      </c>
      <c r="K40" s="434" t="str">
        <f>IF(基本情報入力シート!L62="","",基本情報入力シート!L62)</f>
        <v/>
      </c>
      <c r="L40" s="435" t="str">
        <f>IF(基本情報入力シート!M62="","",基本情報入力シート!M62)</f>
        <v/>
      </c>
      <c r="M40" s="435" t="str">
        <f>IF(基本情報入力シート!R62="","",基本情報入力シート!R62)</f>
        <v/>
      </c>
      <c r="N40" s="435" t="str">
        <f>IF(基本情報入力シート!W62="","",基本情報入力シート!W62)</f>
        <v/>
      </c>
      <c r="O40" s="430" t="str">
        <f>IF(基本情報入力シート!X62="","",基本情報入力シート!X62)</f>
        <v/>
      </c>
      <c r="P40" s="436" t="str">
        <f>IF(基本情報入力シート!Y62="","",基本情報入力シート!Y62)</f>
        <v/>
      </c>
      <c r="Q40" s="437" t="str">
        <f>IF(基本情報入力シート!AB62="","",基本情報入力シート!AB62)</f>
        <v/>
      </c>
      <c r="R40" s="456"/>
      <c r="S40" s="457"/>
      <c r="T40" s="458" t="str">
        <f>IFERROR(IF(R40="","",VLOOKUP(P40,【参考】数式用!$A$5:$H$34,MATCH(S40,【参考】数式用!$F$4:$H$4,0)+5,0)),"")</f>
        <v/>
      </c>
      <c r="U40" s="474" t="str">
        <f>IF(S40="特定加算Ⅰ",VLOOKUP(P40,【参考】数式用!$A$5:$I$28,9,FALSE),"-")</f>
        <v>-</v>
      </c>
      <c r="V40" s="80" t="s">
        <v>143</v>
      </c>
      <c r="W40" s="459"/>
      <c r="X40" s="95" t="s">
        <v>144</v>
      </c>
      <c r="Y40" s="459"/>
      <c r="Z40" s="236" t="s">
        <v>145</v>
      </c>
      <c r="AA40" s="459"/>
      <c r="AB40" s="95" t="s">
        <v>144</v>
      </c>
      <c r="AC40" s="459"/>
      <c r="AD40" s="95" t="s">
        <v>146</v>
      </c>
      <c r="AE40" s="442" t="s">
        <v>147</v>
      </c>
      <c r="AF40" s="443" t="str">
        <f t="shared" si="1"/>
        <v/>
      </c>
      <c r="AG40" s="444" t="s">
        <v>148</v>
      </c>
      <c r="AH40" s="445" t="str">
        <f t="shared" si="2"/>
        <v/>
      </c>
      <c r="AJ40" s="82" t="str">
        <f t="shared" si="3"/>
        <v>○</v>
      </c>
      <c r="AK40" s="83" t="str">
        <f t="shared" si="0"/>
        <v/>
      </c>
      <c r="AL40" s="83"/>
      <c r="AM40" s="83"/>
      <c r="AN40" s="83"/>
      <c r="AO40" s="83"/>
      <c r="AP40" s="83"/>
      <c r="AQ40" s="83"/>
      <c r="AR40" s="83"/>
      <c r="AS40" s="460"/>
    </row>
    <row r="41" spans="1:45" ht="33" customHeight="1" thickBot="1">
      <c r="A41" s="430">
        <f t="shared" si="4"/>
        <v>30</v>
      </c>
      <c r="B41" s="431" t="str">
        <f>IF(基本情報入力シート!C63="","",基本情報入力シート!C63)</f>
        <v/>
      </c>
      <c r="C41" s="432" t="str">
        <f>IF(基本情報入力シート!D63="","",基本情報入力シート!D63)</f>
        <v/>
      </c>
      <c r="D41" s="433" t="str">
        <f>IF(基本情報入力シート!E63="","",基本情報入力シート!E63)</f>
        <v/>
      </c>
      <c r="E41" s="433" t="str">
        <f>IF(基本情報入力シート!F63="","",基本情報入力シート!F63)</f>
        <v/>
      </c>
      <c r="F41" s="433" t="str">
        <f>IF(基本情報入力シート!G63="","",基本情報入力シート!G63)</f>
        <v/>
      </c>
      <c r="G41" s="433" t="str">
        <f>IF(基本情報入力シート!H63="","",基本情報入力シート!H63)</f>
        <v/>
      </c>
      <c r="H41" s="433" t="str">
        <f>IF(基本情報入力シート!I63="","",基本情報入力シート!I63)</f>
        <v/>
      </c>
      <c r="I41" s="433" t="str">
        <f>IF(基本情報入力シート!J63="","",基本情報入力シート!J63)</f>
        <v/>
      </c>
      <c r="J41" s="433" t="str">
        <f>IF(基本情報入力シート!K63="","",基本情報入力シート!K63)</f>
        <v/>
      </c>
      <c r="K41" s="434" t="str">
        <f>IF(基本情報入力シート!L63="","",基本情報入力シート!L63)</f>
        <v/>
      </c>
      <c r="L41" s="435" t="str">
        <f>IF(基本情報入力シート!M63="","",基本情報入力シート!M63)</f>
        <v/>
      </c>
      <c r="M41" s="435" t="str">
        <f>IF(基本情報入力シート!R63="","",基本情報入力シート!R63)</f>
        <v/>
      </c>
      <c r="N41" s="435" t="str">
        <f>IF(基本情報入力シート!W63="","",基本情報入力シート!W63)</f>
        <v/>
      </c>
      <c r="O41" s="430" t="str">
        <f>IF(基本情報入力シート!X63="","",基本情報入力シート!X63)</f>
        <v/>
      </c>
      <c r="P41" s="436" t="str">
        <f>IF(基本情報入力シート!Y63="","",基本情報入力シート!Y63)</f>
        <v/>
      </c>
      <c r="Q41" s="437" t="str">
        <f>IF(基本情報入力シート!AB63="","",基本情報入力シート!AB63)</f>
        <v/>
      </c>
      <c r="R41" s="456"/>
      <c r="S41" s="457"/>
      <c r="T41" s="458" t="str">
        <f>IFERROR(IF(R41="","",VLOOKUP(P41,【参考】数式用!$A$5:$H$34,MATCH(S41,【参考】数式用!$F$4:$H$4,0)+5,0)),"")</f>
        <v/>
      </c>
      <c r="U41" s="474" t="str">
        <f>IF(S41="特定加算Ⅰ",VLOOKUP(P41,【参考】数式用!$A$5:$I$28,9,FALSE),"-")</f>
        <v>-</v>
      </c>
      <c r="V41" s="80" t="s">
        <v>143</v>
      </c>
      <c r="W41" s="459"/>
      <c r="X41" s="95" t="s">
        <v>144</v>
      </c>
      <c r="Y41" s="459"/>
      <c r="Z41" s="236" t="s">
        <v>145</v>
      </c>
      <c r="AA41" s="459"/>
      <c r="AB41" s="95" t="s">
        <v>144</v>
      </c>
      <c r="AC41" s="459"/>
      <c r="AD41" s="95" t="s">
        <v>146</v>
      </c>
      <c r="AE41" s="442" t="s">
        <v>147</v>
      </c>
      <c r="AF41" s="443" t="str">
        <f t="shared" si="1"/>
        <v/>
      </c>
      <c r="AG41" s="444" t="s">
        <v>148</v>
      </c>
      <c r="AH41" s="445" t="str">
        <f t="shared" si="2"/>
        <v/>
      </c>
      <c r="AJ41" s="82" t="str">
        <f t="shared" si="3"/>
        <v>○</v>
      </c>
      <c r="AK41" s="83" t="str">
        <f t="shared" si="0"/>
        <v/>
      </c>
      <c r="AL41" s="83"/>
      <c r="AM41" s="83"/>
      <c r="AN41" s="83"/>
      <c r="AO41" s="83"/>
      <c r="AP41" s="83"/>
      <c r="AQ41" s="83"/>
      <c r="AR41" s="83"/>
      <c r="AS41" s="460"/>
    </row>
    <row r="42" spans="1:45" ht="33" customHeight="1" thickBot="1">
      <c r="A42" s="430">
        <f t="shared" si="4"/>
        <v>31</v>
      </c>
      <c r="B42" s="431" t="str">
        <f>IF(基本情報入力シート!C64="","",基本情報入力シート!C64)</f>
        <v/>
      </c>
      <c r="C42" s="432" t="str">
        <f>IF(基本情報入力シート!D64="","",基本情報入力シート!D64)</f>
        <v/>
      </c>
      <c r="D42" s="433" t="str">
        <f>IF(基本情報入力シート!E64="","",基本情報入力シート!E64)</f>
        <v/>
      </c>
      <c r="E42" s="433" t="str">
        <f>IF(基本情報入力シート!F64="","",基本情報入力シート!F64)</f>
        <v/>
      </c>
      <c r="F42" s="433" t="str">
        <f>IF(基本情報入力シート!G64="","",基本情報入力シート!G64)</f>
        <v/>
      </c>
      <c r="G42" s="433" t="str">
        <f>IF(基本情報入力シート!H64="","",基本情報入力シート!H64)</f>
        <v/>
      </c>
      <c r="H42" s="433" t="str">
        <f>IF(基本情報入力シート!I64="","",基本情報入力シート!I64)</f>
        <v/>
      </c>
      <c r="I42" s="433" t="str">
        <f>IF(基本情報入力シート!J64="","",基本情報入力シート!J64)</f>
        <v/>
      </c>
      <c r="J42" s="433" t="str">
        <f>IF(基本情報入力シート!K64="","",基本情報入力シート!K64)</f>
        <v/>
      </c>
      <c r="K42" s="434" t="str">
        <f>IF(基本情報入力シート!L64="","",基本情報入力シート!L64)</f>
        <v/>
      </c>
      <c r="L42" s="435" t="str">
        <f>IF(基本情報入力シート!M64="","",基本情報入力シート!M64)</f>
        <v/>
      </c>
      <c r="M42" s="435" t="str">
        <f>IF(基本情報入力シート!R64="","",基本情報入力シート!R64)</f>
        <v/>
      </c>
      <c r="N42" s="435" t="str">
        <f>IF(基本情報入力シート!W64="","",基本情報入力シート!W64)</f>
        <v/>
      </c>
      <c r="O42" s="430" t="str">
        <f>IF(基本情報入力シート!X64="","",基本情報入力シート!X64)</f>
        <v/>
      </c>
      <c r="P42" s="436" t="str">
        <f>IF(基本情報入力シート!Y64="","",基本情報入力シート!Y64)</f>
        <v/>
      </c>
      <c r="Q42" s="437" t="str">
        <f>IF(基本情報入力シート!AB64="","",基本情報入力シート!AB64)</f>
        <v/>
      </c>
      <c r="R42" s="456"/>
      <c r="S42" s="457"/>
      <c r="T42" s="458" t="str">
        <f>IFERROR(IF(R42="","",VLOOKUP(P42,【参考】数式用!$A$5:$H$34,MATCH(S42,【参考】数式用!$F$4:$H$4,0)+5,0)),"")</f>
        <v/>
      </c>
      <c r="U42" s="474" t="str">
        <f>IF(S42="特定加算Ⅰ",VLOOKUP(P42,【参考】数式用!$A$5:$I$28,9,FALSE),"-")</f>
        <v>-</v>
      </c>
      <c r="V42" s="80" t="s">
        <v>143</v>
      </c>
      <c r="W42" s="459"/>
      <c r="X42" s="95" t="s">
        <v>144</v>
      </c>
      <c r="Y42" s="459"/>
      <c r="Z42" s="236" t="s">
        <v>145</v>
      </c>
      <c r="AA42" s="459"/>
      <c r="AB42" s="95" t="s">
        <v>144</v>
      </c>
      <c r="AC42" s="459"/>
      <c r="AD42" s="95" t="s">
        <v>146</v>
      </c>
      <c r="AE42" s="442" t="s">
        <v>147</v>
      </c>
      <c r="AF42" s="443" t="str">
        <f t="shared" si="1"/>
        <v/>
      </c>
      <c r="AG42" s="444" t="s">
        <v>148</v>
      </c>
      <c r="AH42" s="445" t="str">
        <f t="shared" si="2"/>
        <v/>
      </c>
      <c r="AJ42" s="82" t="str">
        <f t="shared" si="3"/>
        <v>○</v>
      </c>
      <c r="AK42" s="83" t="str">
        <f t="shared" si="0"/>
        <v/>
      </c>
      <c r="AL42" s="83"/>
      <c r="AM42" s="83"/>
      <c r="AN42" s="83"/>
      <c r="AO42" s="83"/>
      <c r="AP42" s="83"/>
      <c r="AQ42" s="83"/>
      <c r="AR42" s="83"/>
      <c r="AS42" s="460"/>
    </row>
    <row r="43" spans="1:45" ht="33" customHeight="1" thickBot="1">
      <c r="A43" s="430">
        <f t="shared" si="4"/>
        <v>32</v>
      </c>
      <c r="B43" s="431" t="str">
        <f>IF(基本情報入力シート!C65="","",基本情報入力シート!C65)</f>
        <v/>
      </c>
      <c r="C43" s="432" t="str">
        <f>IF(基本情報入力シート!D65="","",基本情報入力シート!D65)</f>
        <v/>
      </c>
      <c r="D43" s="433" t="str">
        <f>IF(基本情報入力シート!E65="","",基本情報入力シート!E65)</f>
        <v/>
      </c>
      <c r="E43" s="433" t="str">
        <f>IF(基本情報入力シート!F65="","",基本情報入力シート!F65)</f>
        <v/>
      </c>
      <c r="F43" s="433" t="str">
        <f>IF(基本情報入力シート!G65="","",基本情報入力シート!G65)</f>
        <v/>
      </c>
      <c r="G43" s="433" t="str">
        <f>IF(基本情報入力シート!H65="","",基本情報入力シート!H65)</f>
        <v/>
      </c>
      <c r="H43" s="433" t="str">
        <f>IF(基本情報入力シート!I65="","",基本情報入力シート!I65)</f>
        <v/>
      </c>
      <c r="I43" s="433" t="str">
        <f>IF(基本情報入力シート!J65="","",基本情報入力シート!J65)</f>
        <v/>
      </c>
      <c r="J43" s="433" t="str">
        <f>IF(基本情報入力シート!K65="","",基本情報入力シート!K65)</f>
        <v/>
      </c>
      <c r="K43" s="434" t="str">
        <f>IF(基本情報入力シート!L65="","",基本情報入力シート!L65)</f>
        <v/>
      </c>
      <c r="L43" s="435" t="str">
        <f>IF(基本情報入力シート!M65="","",基本情報入力シート!M65)</f>
        <v/>
      </c>
      <c r="M43" s="435" t="str">
        <f>IF(基本情報入力シート!R65="","",基本情報入力シート!R65)</f>
        <v/>
      </c>
      <c r="N43" s="435" t="str">
        <f>IF(基本情報入力シート!W65="","",基本情報入力シート!W65)</f>
        <v/>
      </c>
      <c r="O43" s="430" t="str">
        <f>IF(基本情報入力シート!X65="","",基本情報入力シート!X65)</f>
        <v/>
      </c>
      <c r="P43" s="436" t="str">
        <f>IF(基本情報入力シート!Y65="","",基本情報入力シート!Y65)</f>
        <v/>
      </c>
      <c r="Q43" s="437" t="str">
        <f>IF(基本情報入力シート!AB65="","",基本情報入力シート!AB65)</f>
        <v/>
      </c>
      <c r="R43" s="456"/>
      <c r="S43" s="457"/>
      <c r="T43" s="458" t="str">
        <f>IFERROR(IF(R43="","",VLOOKUP(P43,【参考】数式用!$A$5:$H$34,MATCH(S43,【参考】数式用!$F$4:$H$4,0)+5,0)),"")</f>
        <v/>
      </c>
      <c r="U43" s="474" t="str">
        <f>IF(S43="特定加算Ⅰ",VLOOKUP(P43,【参考】数式用!$A$5:$I$28,9,FALSE),"-")</f>
        <v>-</v>
      </c>
      <c r="V43" s="80" t="s">
        <v>143</v>
      </c>
      <c r="W43" s="459"/>
      <c r="X43" s="95" t="s">
        <v>144</v>
      </c>
      <c r="Y43" s="459"/>
      <c r="Z43" s="236" t="s">
        <v>145</v>
      </c>
      <c r="AA43" s="459"/>
      <c r="AB43" s="95" t="s">
        <v>144</v>
      </c>
      <c r="AC43" s="459"/>
      <c r="AD43" s="95" t="s">
        <v>146</v>
      </c>
      <c r="AE43" s="442" t="s">
        <v>147</v>
      </c>
      <c r="AF43" s="443" t="str">
        <f t="shared" si="1"/>
        <v/>
      </c>
      <c r="AG43" s="444" t="s">
        <v>148</v>
      </c>
      <c r="AH43" s="445" t="str">
        <f t="shared" si="2"/>
        <v/>
      </c>
      <c r="AJ43" s="82" t="str">
        <f t="shared" si="3"/>
        <v>○</v>
      </c>
      <c r="AK43" s="83" t="str">
        <f t="shared" si="0"/>
        <v/>
      </c>
      <c r="AL43" s="83"/>
      <c r="AM43" s="83"/>
      <c r="AN43" s="83"/>
      <c r="AO43" s="83"/>
      <c r="AP43" s="83"/>
      <c r="AQ43" s="83"/>
      <c r="AR43" s="83"/>
      <c r="AS43" s="460"/>
    </row>
    <row r="44" spans="1:45" ht="33" customHeight="1" thickBot="1">
      <c r="A44" s="430">
        <f t="shared" si="4"/>
        <v>33</v>
      </c>
      <c r="B44" s="431" t="str">
        <f>IF(基本情報入力シート!C66="","",基本情報入力シート!C66)</f>
        <v/>
      </c>
      <c r="C44" s="432" t="str">
        <f>IF(基本情報入力シート!D66="","",基本情報入力シート!D66)</f>
        <v/>
      </c>
      <c r="D44" s="433" t="str">
        <f>IF(基本情報入力シート!E66="","",基本情報入力シート!E66)</f>
        <v/>
      </c>
      <c r="E44" s="433" t="str">
        <f>IF(基本情報入力シート!F66="","",基本情報入力シート!F66)</f>
        <v/>
      </c>
      <c r="F44" s="433" t="str">
        <f>IF(基本情報入力シート!G66="","",基本情報入力シート!G66)</f>
        <v/>
      </c>
      <c r="G44" s="433" t="str">
        <f>IF(基本情報入力シート!H66="","",基本情報入力シート!H66)</f>
        <v/>
      </c>
      <c r="H44" s="433" t="str">
        <f>IF(基本情報入力シート!I66="","",基本情報入力シート!I66)</f>
        <v/>
      </c>
      <c r="I44" s="433" t="str">
        <f>IF(基本情報入力シート!J66="","",基本情報入力シート!J66)</f>
        <v/>
      </c>
      <c r="J44" s="433" t="str">
        <f>IF(基本情報入力シート!K66="","",基本情報入力シート!K66)</f>
        <v/>
      </c>
      <c r="K44" s="434" t="str">
        <f>IF(基本情報入力シート!L66="","",基本情報入力シート!L66)</f>
        <v/>
      </c>
      <c r="L44" s="435" t="str">
        <f>IF(基本情報入力シート!M66="","",基本情報入力シート!M66)</f>
        <v/>
      </c>
      <c r="M44" s="435" t="str">
        <f>IF(基本情報入力シート!R66="","",基本情報入力シート!R66)</f>
        <v/>
      </c>
      <c r="N44" s="435" t="str">
        <f>IF(基本情報入力シート!W66="","",基本情報入力シート!W66)</f>
        <v/>
      </c>
      <c r="O44" s="430" t="str">
        <f>IF(基本情報入力シート!X66="","",基本情報入力シート!X66)</f>
        <v/>
      </c>
      <c r="P44" s="436" t="str">
        <f>IF(基本情報入力シート!Y66="","",基本情報入力シート!Y66)</f>
        <v/>
      </c>
      <c r="Q44" s="437" t="str">
        <f>IF(基本情報入力シート!AB66="","",基本情報入力シート!AB66)</f>
        <v/>
      </c>
      <c r="R44" s="456"/>
      <c r="S44" s="457"/>
      <c r="T44" s="458" t="str">
        <f>IFERROR(IF(R44="","",VLOOKUP(P44,【参考】数式用!$A$5:$H$34,MATCH(S44,【参考】数式用!$F$4:$H$4,0)+5,0)),"")</f>
        <v/>
      </c>
      <c r="U44" s="474" t="str">
        <f>IF(S44="特定加算Ⅰ",VLOOKUP(P44,【参考】数式用!$A$5:$I$28,9,FALSE),"-")</f>
        <v>-</v>
      </c>
      <c r="V44" s="80" t="s">
        <v>143</v>
      </c>
      <c r="W44" s="459"/>
      <c r="X44" s="95" t="s">
        <v>144</v>
      </c>
      <c r="Y44" s="459"/>
      <c r="Z44" s="236" t="s">
        <v>145</v>
      </c>
      <c r="AA44" s="459"/>
      <c r="AB44" s="95" t="s">
        <v>144</v>
      </c>
      <c r="AC44" s="459"/>
      <c r="AD44" s="95" t="s">
        <v>146</v>
      </c>
      <c r="AE44" s="442" t="s">
        <v>147</v>
      </c>
      <c r="AF44" s="443" t="str">
        <f t="shared" si="1"/>
        <v/>
      </c>
      <c r="AG44" s="444" t="s">
        <v>148</v>
      </c>
      <c r="AH44" s="445"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60"/>
    </row>
    <row r="45" spans="1:45" ht="33" customHeight="1" thickBot="1">
      <c r="A45" s="430">
        <f t="shared" si="4"/>
        <v>34</v>
      </c>
      <c r="B45" s="431" t="str">
        <f>IF(基本情報入力シート!C67="","",基本情報入力シート!C67)</f>
        <v/>
      </c>
      <c r="C45" s="432" t="str">
        <f>IF(基本情報入力シート!D67="","",基本情報入力シート!D67)</f>
        <v/>
      </c>
      <c r="D45" s="433" t="str">
        <f>IF(基本情報入力シート!E67="","",基本情報入力シート!E67)</f>
        <v/>
      </c>
      <c r="E45" s="433" t="str">
        <f>IF(基本情報入力シート!F67="","",基本情報入力シート!F67)</f>
        <v/>
      </c>
      <c r="F45" s="433" t="str">
        <f>IF(基本情報入力シート!G67="","",基本情報入力シート!G67)</f>
        <v/>
      </c>
      <c r="G45" s="433" t="str">
        <f>IF(基本情報入力シート!H67="","",基本情報入力シート!H67)</f>
        <v/>
      </c>
      <c r="H45" s="433" t="str">
        <f>IF(基本情報入力シート!I67="","",基本情報入力シート!I67)</f>
        <v/>
      </c>
      <c r="I45" s="433" t="str">
        <f>IF(基本情報入力シート!J67="","",基本情報入力シート!J67)</f>
        <v/>
      </c>
      <c r="J45" s="433" t="str">
        <f>IF(基本情報入力シート!K67="","",基本情報入力シート!K67)</f>
        <v/>
      </c>
      <c r="K45" s="434" t="str">
        <f>IF(基本情報入力シート!L67="","",基本情報入力シート!L67)</f>
        <v/>
      </c>
      <c r="L45" s="435" t="str">
        <f>IF(基本情報入力シート!M67="","",基本情報入力シート!M67)</f>
        <v/>
      </c>
      <c r="M45" s="435" t="str">
        <f>IF(基本情報入力シート!R67="","",基本情報入力シート!R67)</f>
        <v/>
      </c>
      <c r="N45" s="435" t="str">
        <f>IF(基本情報入力シート!W67="","",基本情報入力シート!W67)</f>
        <v/>
      </c>
      <c r="O45" s="430" t="str">
        <f>IF(基本情報入力シート!X67="","",基本情報入力シート!X67)</f>
        <v/>
      </c>
      <c r="P45" s="436" t="str">
        <f>IF(基本情報入力シート!Y67="","",基本情報入力シート!Y67)</f>
        <v/>
      </c>
      <c r="Q45" s="437" t="str">
        <f>IF(基本情報入力シート!AB67="","",基本情報入力シート!AB67)</f>
        <v/>
      </c>
      <c r="R45" s="456"/>
      <c r="S45" s="457"/>
      <c r="T45" s="458" t="str">
        <f>IFERROR(IF(R45="","",VLOOKUP(P45,【参考】数式用!$A$5:$H$34,MATCH(S45,【参考】数式用!$F$4:$H$4,0)+5,0)),"")</f>
        <v/>
      </c>
      <c r="U45" s="474" t="str">
        <f>IF(S45="特定加算Ⅰ",VLOOKUP(P45,【参考】数式用!$A$5:$I$28,9,FALSE),"-")</f>
        <v>-</v>
      </c>
      <c r="V45" s="80" t="s">
        <v>143</v>
      </c>
      <c r="W45" s="459"/>
      <c r="X45" s="95" t="s">
        <v>144</v>
      </c>
      <c r="Y45" s="459"/>
      <c r="Z45" s="236" t="s">
        <v>145</v>
      </c>
      <c r="AA45" s="459"/>
      <c r="AB45" s="95" t="s">
        <v>144</v>
      </c>
      <c r="AC45" s="459"/>
      <c r="AD45" s="95" t="s">
        <v>146</v>
      </c>
      <c r="AE45" s="442" t="s">
        <v>147</v>
      </c>
      <c r="AF45" s="443" t="str">
        <f t="shared" si="1"/>
        <v/>
      </c>
      <c r="AG45" s="444" t="s">
        <v>148</v>
      </c>
      <c r="AH45" s="445" t="str">
        <f t="shared" si="2"/>
        <v/>
      </c>
      <c r="AJ45" s="82" t="str">
        <f t="shared" si="3"/>
        <v>○</v>
      </c>
      <c r="AK45" s="83" t="str">
        <f t="shared" si="5"/>
        <v/>
      </c>
      <c r="AL45" s="83"/>
      <c r="AM45" s="83"/>
      <c r="AN45" s="83"/>
      <c r="AO45" s="83"/>
      <c r="AP45" s="83"/>
      <c r="AQ45" s="83"/>
      <c r="AR45" s="83"/>
      <c r="AS45" s="460"/>
    </row>
    <row r="46" spans="1:45" ht="33" customHeight="1" thickBot="1">
      <c r="A46" s="430">
        <f t="shared" si="4"/>
        <v>35</v>
      </c>
      <c r="B46" s="431" t="str">
        <f>IF(基本情報入力シート!C68="","",基本情報入力シート!C68)</f>
        <v/>
      </c>
      <c r="C46" s="432" t="str">
        <f>IF(基本情報入力シート!D68="","",基本情報入力シート!D68)</f>
        <v/>
      </c>
      <c r="D46" s="433" t="str">
        <f>IF(基本情報入力シート!E68="","",基本情報入力シート!E68)</f>
        <v/>
      </c>
      <c r="E46" s="433" t="str">
        <f>IF(基本情報入力シート!F68="","",基本情報入力シート!F68)</f>
        <v/>
      </c>
      <c r="F46" s="433" t="str">
        <f>IF(基本情報入力シート!G68="","",基本情報入力シート!G68)</f>
        <v/>
      </c>
      <c r="G46" s="433" t="str">
        <f>IF(基本情報入力シート!H68="","",基本情報入力シート!H68)</f>
        <v/>
      </c>
      <c r="H46" s="433" t="str">
        <f>IF(基本情報入力シート!I68="","",基本情報入力シート!I68)</f>
        <v/>
      </c>
      <c r="I46" s="433" t="str">
        <f>IF(基本情報入力シート!J68="","",基本情報入力シート!J68)</f>
        <v/>
      </c>
      <c r="J46" s="433" t="str">
        <f>IF(基本情報入力シート!K68="","",基本情報入力シート!K68)</f>
        <v/>
      </c>
      <c r="K46" s="434" t="str">
        <f>IF(基本情報入力シート!L68="","",基本情報入力シート!L68)</f>
        <v/>
      </c>
      <c r="L46" s="435" t="str">
        <f>IF(基本情報入力シート!M68="","",基本情報入力シート!M68)</f>
        <v/>
      </c>
      <c r="M46" s="435" t="str">
        <f>IF(基本情報入力シート!R68="","",基本情報入力シート!R68)</f>
        <v/>
      </c>
      <c r="N46" s="435" t="str">
        <f>IF(基本情報入力シート!W68="","",基本情報入力シート!W68)</f>
        <v/>
      </c>
      <c r="O46" s="430" t="str">
        <f>IF(基本情報入力シート!X68="","",基本情報入力シート!X68)</f>
        <v/>
      </c>
      <c r="P46" s="436" t="str">
        <f>IF(基本情報入力シート!Y68="","",基本情報入力シート!Y68)</f>
        <v/>
      </c>
      <c r="Q46" s="437" t="str">
        <f>IF(基本情報入力シート!AB68="","",基本情報入力シート!AB68)</f>
        <v/>
      </c>
      <c r="R46" s="456"/>
      <c r="S46" s="457"/>
      <c r="T46" s="458" t="str">
        <f>IFERROR(IF(R46="","",VLOOKUP(P46,【参考】数式用!$A$5:$H$34,MATCH(S46,【参考】数式用!$F$4:$H$4,0)+5,0)),"")</f>
        <v/>
      </c>
      <c r="U46" s="474" t="str">
        <f>IF(S46="特定加算Ⅰ",VLOOKUP(P46,【参考】数式用!$A$5:$I$28,9,FALSE),"-")</f>
        <v>-</v>
      </c>
      <c r="V46" s="80" t="s">
        <v>143</v>
      </c>
      <c r="W46" s="459"/>
      <c r="X46" s="95" t="s">
        <v>144</v>
      </c>
      <c r="Y46" s="459"/>
      <c r="Z46" s="236" t="s">
        <v>145</v>
      </c>
      <c r="AA46" s="459"/>
      <c r="AB46" s="95" t="s">
        <v>144</v>
      </c>
      <c r="AC46" s="459"/>
      <c r="AD46" s="95" t="s">
        <v>146</v>
      </c>
      <c r="AE46" s="442" t="s">
        <v>147</v>
      </c>
      <c r="AF46" s="443" t="str">
        <f t="shared" si="1"/>
        <v/>
      </c>
      <c r="AG46" s="444" t="s">
        <v>148</v>
      </c>
      <c r="AH46" s="445" t="str">
        <f t="shared" si="2"/>
        <v/>
      </c>
      <c r="AJ46" s="82" t="str">
        <f t="shared" si="3"/>
        <v>○</v>
      </c>
      <c r="AK46" s="83" t="str">
        <f t="shared" si="5"/>
        <v/>
      </c>
      <c r="AL46" s="83"/>
      <c r="AM46" s="83"/>
      <c r="AN46" s="83"/>
      <c r="AO46" s="83"/>
      <c r="AP46" s="83"/>
      <c r="AQ46" s="83"/>
      <c r="AR46" s="83"/>
      <c r="AS46" s="460"/>
    </row>
    <row r="47" spans="1:45" ht="33" customHeight="1" thickBot="1">
      <c r="A47" s="430">
        <f t="shared" si="4"/>
        <v>36</v>
      </c>
      <c r="B47" s="431" t="str">
        <f>IF(基本情報入力シート!C69="","",基本情報入力シート!C69)</f>
        <v/>
      </c>
      <c r="C47" s="432" t="str">
        <f>IF(基本情報入力シート!D69="","",基本情報入力シート!D69)</f>
        <v/>
      </c>
      <c r="D47" s="433" t="str">
        <f>IF(基本情報入力シート!E69="","",基本情報入力シート!E69)</f>
        <v/>
      </c>
      <c r="E47" s="433" t="str">
        <f>IF(基本情報入力シート!F69="","",基本情報入力シート!F69)</f>
        <v/>
      </c>
      <c r="F47" s="433" t="str">
        <f>IF(基本情報入力シート!G69="","",基本情報入力シート!G69)</f>
        <v/>
      </c>
      <c r="G47" s="433" t="str">
        <f>IF(基本情報入力シート!H69="","",基本情報入力シート!H69)</f>
        <v/>
      </c>
      <c r="H47" s="433" t="str">
        <f>IF(基本情報入力シート!I69="","",基本情報入力シート!I69)</f>
        <v/>
      </c>
      <c r="I47" s="433" t="str">
        <f>IF(基本情報入力シート!J69="","",基本情報入力シート!J69)</f>
        <v/>
      </c>
      <c r="J47" s="433" t="str">
        <f>IF(基本情報入力シート!K69="","",基本情報入力シート!K69)</f>
        <v/>
      </c>
      <c r="K47" s="434" t="str">
        <f>IF(基本情報入力シート!L69="","",基本情報入力シート!L69)</f>
        <v/>
      </c>
      <c r="L47" s="435" t="str">
        <f>IF(基本情報入力シート!M69="","",基本情報入力シート!M69)</f>
        <v/>
      </c>
      <c r="M47" s="435" t="str">
        <f>IF(基本情報入力シート!R69="","",基本情報入力シート!R69)</f>
        <v/>
      </c>
      <c r="N47" s="435" t="str">
        <f>IF(基本情報入力シート!W69="","",基本情報入力シート!W69)</f>
        <v/>
      </c>
      <c r="O47" s="430" t="str">
        <f>IF(基本情報入力シート!X69="","",基本情報入力シート!X69)</f>
        <v/>
      </c>
      <c r="P47" s="436" t="str">
        <f>IF(基本情報入力シート!Y69="","",基本情報入力シート!Y69)</f>
        <v/>
      </c>
      <c r="Q47" s="437" t="str">
        <f>IF(基本情報入力シート!AB69="","",基本情報入力シート!AB69)</f>
        <v/>
      </c>
      <c r="R47" s="456"/>
      <c r="S47" s="457"/>
      <c r="T47" s="458" t="str">
        <f>IFERROR(IF(R47="","",VLOOKUP(P47,【参考】数式用!$A$5:$H$34,MATCH(S47,【参考】数式用!$F$4:$H$4,0)+5,0)),"")</f>
        <v/>
      </c>
      <c r="U47" s="474" t="str">
        <f>IF(S47="特定加算Ⅰ",VLOOKUP(P47,【参考】数式用!$A$5:$I$28,9,FALSE),"-")</f>
        <v>-</v>
      </c>
      <c r="V47" s="80" t="s">
        <v>143</v>
      </c>
      <c r="W47" s="459"/>
      <c r="X47" s="95" t="s">
        <v>144</v>
      </c>
      <c r="Y47" s="459"/>
      <c r="Z47" s="236" t="s">
        <v>145</v>
      </c>
      <c r="AA47" s="459"/>
      <c r="AB47" s="95" t="s">
        <v>144</v>
      </c>
      <c r="AC47" s="459"/>
      <c r="AD47" s="95" t="s">
        <v>146</v>
      </c>
      <c r="AE47" s="442" t="s">
        <v>147</v>
      </c>
      <c r="AF47" s="443" t="str">
        <f t="shared" si="1"/>
        <v/>
      </c>
      <c r="AG47" s="444" t="s">
        <v>148</v>
      </c>
      <c r="AH47" s="445" t="str">
        <f t="shared" si="2"/>
        <v/>
      </c>
      <c r="AJ47" s="82" t="str">
        <f t="shared" si="3"/>
        <v>○</v>
      </c>
      <c r="AK47" s="83" t="str">
        <f t="shared" si="5"/>
        <v/>
      </c>
      <c r="AL47" s="83"/>
      <c r="AM47" s="83"/>
      <c r="AN47" s="83"/>
      <c r="AO47" s="83"/>
      <c r="AP47" s="83"/>
      <c r="AQ47" s="83"/>
      <c r="AR47" s="83"/>
      <c r="AS47" s="460"/>
    </row>
    <row r="48" spans="1:45" ht="33" customHeight="1" thickBot="1">
      <c r="A48" s="430">
        <f t="shared" si="4"/>
        <v>37</v>
      </c>
      <c r="B48" s="431" t="str">
        <f>IF(基本情報入力シート!C70="","",基本情報入力シート!C70)</f>
        <v/>
      </c>
      <c r="C48" s="432" t="str">
        <f>IF(基本情報入力シート!D70="","",基本情報入力シート!D70)</f>
        <v/>
      </c>
      <c r="D48" s="433" t="str">
        <f>IF(基本情報入力シート!E70="","",基本情報入力シート!E70)</f>
        <v/>
      </c>
      <c r="E48" s="433" t="str">
        <f>IF(基本情報入力シート!F70="","",基本情報入力シート!F70)</f>
        <v/>
      </c>
      <c r="F48" s="433" t="str">
        <f>IF(基本情報入力シート!G70="","",基本情報入力シート!G70)</f>
        <v/>
      </c>
      <c r="G48" s="433" t="str">
        <f>IF(基本情報入力シート!H70="","",基本情報入力シート!H70)</f>
        <v/>
      </c>
      <c r="H48" s="433" t="str">
        <f>IF(基本情報入力シート!I70="","",基本情報入力シート!I70)</f>
        <v/>
      </c>
      <c r="I48" s="433" t="str">
        <f>IF(基本情報入力シート!J70="","",基本情報入力シート!J70)</f>
        <v/>
      </c>
      <c r="J48" s="433" t="str">
        <f>IF(基本情報入力シート!K70="","",基本情報入力シート!K70)</f>
        <v/>
      </c>
      <c r="K48" s="434" t="str">
        <f>IF(基本情報入力シート!L70="","",基本情報入力シート!L70)</f>
        <v/>
      </c>
      <c r="L48" s="435" t="str">
        <f>IF(基本情報入力シート!M70="","",基本情報入力シート!M70)</f>
        <v/>
      </c>
      <c r="M48" s="435" t="str">
        <f>IF(基本情報入力シート!R70="","",基本情報入力シート!R70)</f>
        <v/>
      </c>
      <c r="N48" s="435" t="str">
        <f>IF(基本情報入力シート!W70="","",基本情報入力シート!W70)</f>
        <v/>
      </c>
      <c r="O48" s="430" t="str">
        <f>IF(基本情報入力シート!X70="","",基本情報入力シート!X70)</f>
        <v/>
      </c>
      <c r="P48" s="436" t="str">
        <f>IF(基本情報入力シート!Y70="","",基本情報入力シート!Y70)</f>
        <v/>
      </c>
      <c r="Q48" s="437" t="str">
        <f>IF(基本情報入力シート!AB70="","",基本情報入力シート!AB70)</f>
        <v/>
      </c>
      <c r="R48" s="456"/>
      <c r="S48" s="457"/>
      <c r="T48" s="458" t="str">
        <f>IFERROR(IF(R48="","",VLOOKUP(P48,【参考】数式用!$A$5:$H$34,MATCH(S48,【参考】数式用!$F$4:$H$4,0)+5,0)),"")</f>
        <v/>
      </c>
      <c r="U48" s="474" t="str">
        <f>IF(S48="特定加算Ⅰ",VLOOKUP(P48,【参考】数式用!$A$5:$I$28,9,FALSE),"-")</f>
        <v>-</v>
      </c>
      <c r="V48" s="80" t="s">
        <v>143</v>
      </c>
      <c r="W48" s="459"/>
      <c r="X48" s="95" t="s">
        <v>144</v>
      </c>
      <c r="Y48" s="459"/>
      <c r="Z48" s="236" t="s">
        <v>145</v>
      </c>
      <c r="AA48" s="459"/>
      <c r="AB48" s="95" t="s">
        <v>144</v>
      </c>
      <c r="AC48" s="459"/>
      <c r="AD48" s="95" t="s">
        <v>146</v>
      </c>
      <c r="AE48" s="442" t="s">
        <v>147</v>
      </c>
      <c r="AF48" s="443" t="str">
        <f t="shared" si="1"/>
        <v/>
      </c>
      <c r="AG48" s="444" t="s">
        <v>148</v>
      </c>
      <c r="AH48" s="445" t="str">
        <f t="shared" si="2"/>
        <v/>
      </c>
      <c r="AJ48" s="82" t="str">
        <f t="shared" si="3"/>
        <v>○</v>
      </c>
      <c r="AK48" s="83" t="str">
        <f t="shared" si="5"/>
        <v/>
      </c>
      <c r="AL48" s="83"/>
      <c r="AM48" s="83"/>
      <c r="AN48" s="83"/>
      <c r="AO48" s="83"/>
      <c r="AP48" s="83"/>
      <c r="AQ48" s="83"/>
      <c r="AR48" s="83"/>
      <c r="AS48" s="460"/>
    </row>
    <row r="49" spans="1:45" ht="33" customHeight="1" thickBot="1">
      <c r="A49" s="430">
        <f t="shared" si="4"/>
        <v>38</v>
      </c>
      <c r="B49" s="431" t="str">
        <f>IF(基本情報入力シート!C71="","",基本情報入力シート!C71)</f>
        <v/>
      </c>
      <c r="C49" s="432" t="str">
        <f>IF(基本情報入力シート!D71="","",基本情報入力シート!D71)</f>
        <v/>
      </c>
      <c r="D49" s="433" t="str">
        <f>IF(基本情報入力シート!E71="","",基本情報入力シート!E71)</f>
        <v/>
      </c>
      <c r="E49" s="433" t="str">
        <f>IF(基本情報入力シート!F71="","",基本情報入力シート!F71)</f>
        <v/>
      </c>
      <c r="F49" s="433" t="str">
        <f>IF(基本情報入力シート!G71="","",基本情報入力シート!G71)</f>
        <v/>
      </c>
      <c r="G49" s="433" t="str">
        <f>IF(基本情報入力シート!H71="","",基本情報入力シート!H71)</f>
        <v/>
      </c>
      <c r="H49" s="433" t="str">
        <f>IF(基本情報入力シート!I71="","",基本情報入力シート!I71)</f>
        <v/>
      </c>
      <c r="I49" s="433" t="str">
        <f>IF(基本情報入力シート!J71="","",基本情報入力シート!J71)</f>
        <v/>
      </c>
      <c r="J49" s="433" t="str">
        <f>IF(基本情報入力シート!K71="","",基本情報入力シート!K71)</f>
        <v/>
      </c>
      <c r="K49" s="434" t="str">
        <f>IF(基本情報入力シート!L71="","",基本情報入力シート!L71)</f>
        <v/>
      </c>
      <c r="L49" s="435" t="str">
        <f>IF(基本情報入力シート!M71="","",基本情報入力シート!M71)</f>
        <v/>
      </c>
      <c r="M49" s="435" t="str">
        <f>IF(基本情報入力シート!R71="","",基本情報入力シート!R71)</f>
        <v/>
      </c>
      <c r="N49" s="435" t="str">
        <f>IF(基本情報入力シート!W71="","",基本情報入力シート!W71)</f>
        <v/>
      </c>
      <c r="O49" s="430" t="str">
        <f>IF(基本情報入力シート!X71="","",基本情報入力シート!X71)</f>
        <v/>
      </c>
      <c r="P49" s="436" t="str">
        <f>IF(基本情報入力シート!Y71="","",基本情報入力シート!Y71)</f>
        <v/>
      </c>
      <c r="Q49" s="437" t="str">
        <f>IF(基本情報入力シート!AB71="","",基本情報入力シート!AB71)</f>
        <v/>
      </c>
      <c r="R49" s="456"/>
      <c r="S49" s="457"/>
      <c r="T49" s="458" t="str">
        <f>IFERROR(IF(R49="","",VLOOKUP(P49,【参考】数式用!$A$5:$H$34,MATCH(S49,【参考】数式用!$F$4:$H$4,0)+5,0)),"")</f>
        <v/>
      </c>
      <c r="U49" s="474" t="str">
        <f>IF(S49="特定加算Ⅰ",VLOOKUP(P49,【参考】数式用!$A$5:$I$28,9,FALSE),"-")</f>
        <v>-</v>
      </c>
      <c r="V49" s="80" t="s">
        <v>143</v>
      </c>
      <c r="W49" s="459"/>
      <c r="X49" s="95" t="s">
        <v>144</v>
      </c>
      <c r="Y49" s="459"/>
      <c r="Z49" s="236" t="s">
        <v>145</v>
      </c>
      <c r="AA49" s="459"/>
      <c r="AB49" s="95" t="s">
        <v>144</v>
      </c>
      <c r="AC49" s="459"/>
      <c r="AD49" s="95" t="s">
        <v>146</v>
      </c>
      <c r="AE49" s="442" t="s">
        <v>147</v>
      </c>
      <c r="AF49" s="443" t="str">
        <f t="shared" si="1"/>
        <v/>
      </c>
      <c r="AG49" s="444" t="s">
        <v>148</v>
      </c>
      <c r="AH49" s="445" t="str">
        <f t="shared" si="2"/>
        <v/>
      </c>
      <c r="AJ49" s="82" t="str">
        <f t="shared" si="3"/>
        <v>○</v>
      </c>
      <c r="AK49" s="83" t="str">
        <f t="shared" si="5"/>
        <v/>
      </c>
      <c r="AL49" s="83"/>
      <c r="AM49" s="83"/>
      <c r="AN49" s="83"/>
      <c r="AO49" s="83"/>
      <c r="AP49" s="83"/>
      <c r="AQ49" s="83"/>
      <c r="AR49" s="83"/>
      <c r="AS49" s="460"/>
    </row>
    <row r="50" spans="1:45" ht="33" customHeight="1" thickBot="1">
      <c r="A50" s="430">
        <f t="shared" si="4"/>
        <v>39</v>
      </c>
      <c r="B50" s="431" t="str">
        <f>IF(基本情報入力シート!C72="","",基本情報入力シート!C72)</f>
        <v/>
      </c>
      <c r="C50" s="432" t="str">
        <f>IF(基本情報入力シート!D72="","",基本情報入力シート!D72)</f>
        <v/>
      </c>
      <c r="D50" s="433" t="str">
        <f>IF(基本情報入力シート!E72="","",基本情報入力シート!E72)</f>
        <v/>
      </c>
      <c r="E50" s="433" t="str">
        <f>IF(基本情報入力シート!F72="","",基本情報入力シート!F72)</f>
        <v/>
      </c>
      <c r="F50" s="433" t="str">
        <f>IF(基本情報入力シート!G72="","",基本情報入力シート!G72)</f>
        <v/>
      </c>
      <c r="G50" s="433" t="str">
        <f>IF(基本情報入力シート!H72="","",基本情報入力シート!H72)</f>
        <v/>
      </c>
      <c r="H50" s="433" t="str">
        <f>IF(基本情報入力シート!I72="","",基本情報入力シート!I72)</f>
        <v/>
      </c>
      <c r="I50" s="433" t="str">
        <f>IF(基本情報入力シート!J72="","",基本情報入力シート!J72)</f>
        <v/>
      </c>
      <c r="J50" s="433" t="str">
        <f>IF(基本情報入力シート!K72="","",基本情報入力シート!K72)</f>
        <v/>
      </c>
      <c r="K50" s="434" t="str">
        <f>IF(基本情報入力シート!L72="","",基本情報入力シート!L72)</f>
        <v/>
      </c>
      <c r="L50" s="435" t="str">
        <f>IF(基本情報入力シート!M72="","",基本情報入力シート!M72)</f>
        <v/>
      </c>
      <c r="M50" s="435" t="str">
        <f>IF(基本情報入力シート!R72="","",基本情報入力シート!R72)</f>
        <v/>
      </c>
      <c r="N50" s="435" t="str">
        <f>IF(基本情報入力シート!W72="","",基本情報入力シート!W72)</f>
        <v/>
      </c>
      <c r="O50" s="430" t="str">
        <f>IF(基本情報入力シート!X72="","",基本情報入力シート!X72)</f>
        <v/>
      </c>
      <c r="P50" s="436" t="str">
        <f>IF(基本情報入力シート!Y72="","",基本情報入力シート!Y72)</f>
        <v/>
      </c>
      <c r="Q50" s="437" t="str">
        <f>IF(基本情報入力シート!AB72="","",基本情報入力シート!AB72)</f>
        <v/>
      </c>
      <c r="R50" s="456"/>
      <c r="S50" s="457"/>
      <c r="T50" s="458" t="str">
        <f>IFERROR(IF(R50="","",VLOOKUP(P50,【参考】数式用!$A$5:$H$34,MATCH(S50,【参考】数式用!$F$4:$H$4,0)+5,0)),"")</f>
        <v/>
      </c>
      <c r="U50" s="474" t="str">
        <f>IF(S50="特定加算Ⅰ",VLOOKUP(P50,【参考】数式用!$A$5:$I$28,9,FALSE),"-")</f>
        <v>-</v>
      </c>
      <c r="V50" s="80" t="s">
        <v>143</v>
      </c>
      <c r="W50" s="459"/>
      <c r="X50" s="95" t="s">
        <v>144</v>
      </c>
      <c r="Y50" s="459"/>
      <c r="Z50" s="236" t="s">
        <v>145</v>
      </c>
      <c r="AA50" s="459"/>
      <c r="AB50" s="95" t="s">
        <v>144</v>
      </c>
      <c r="AC50" s="459"/>
      <c r="AD50" s="95" t="s">
        <v>146</v>
      </c>
      <c r="AE50" s="442" t="s">
        <v>147</v>
      </c>
      <c r="AF50" s="443" t="str">
        <f t="shared" si="1"/>
        <v/>
      </c>
      <c r="AG50" s="444" t="s">
        <v>148</v>
      </c>
      <c r="AH50" s="445" t="str">
        <f t="shared" si="2"/>
        <v/>
      </c>
      <c r="AJ50" s="82" t="str">
        <f t="shared" si="3"/>
        <v>○</v>
      </c>
      <c r="AK50" s="83" t="str">
        <f t="shared" si="5"/>
        <v/>
      </c>
      <c r="AL50" s="83"/>
      <c r="AM50" s="83"/>
      <c r="AN50" s="83"/>
      <c r="AO50" s="83"/>
      <c r="AP50" s="83"/>
      <c r="AQ50" s="83"/>
      <c r="AR50" s="83"/>
      <c r="AS50" s="460"/>
    </row>
    <row r="51" spans="1:45" ht="33" customHeight="1" thickBot="1">
      <c r="A51" s="430">
        <f t="shared" si="4"/>
        <v>40</v>
      </c>
      <c r="B51" s="431" t="str">
        <f>IF(基本情報入力シート!C73="","",基本情報入力シート!C73)</f>
        <v/>
      </c>
      <c r="C51" s="432" t="str">
        <f>IF(基本情報入力シート!D73="","",基本情報入力シート!D73)</f>
        <v/>
      </c>
      <c r="D51" s="433" t="str">
        <f>IF(基本情報入力シート!E73="","",基本情報入力シート!E73)</f>
        <v/>
      </c>
      <c r="E51" s="433" t="str">
        <f>IF(基本情報入力シート!F73="","",基本情報入力シート!F73)</f>
        <v/>
      </c>
      <c r="F51" s="433" t="str">
        <f>IF(基本情報入力シート!G73="","",基本情報入力シート!G73)</f>
        <v/>
      </c>
      <c r="G51" s="433" t="str">
        <f>IF(基本情報入力シート!H73="","",基本情報入力シート!H73)</f>
        <v/>
      </c>
      <c r="H51" s="433" t="str">
        <f>IF(基本情報入力シート!I73="","",基本情報入力シート!I73)</f>
        <v/>
      </c>
      <c r="I51" s="433" t="str">
        <f>IF(基本情報入力シート!J73="","",基本情報入力シート!J73)</f>
        <v/>
      </c>
      <c r="J51" s="433" t="str">
        <f>IF(基本情報入力シート!K73="","",基本情報入力シート!K73)</f>
        <v/>
      </c>
      <c r="K51" s="434" t="str">
        <f>IF(基本情報入力シート!L73="","",基本情報入力シート!L73)</f>
        <v/>
      </c>
      <c r="L51" s="435" t="str">
        <f>IF(基本情報入力シート!M73="","",基本情報入力シート!M73)</f>
        <v/>
      </c>
      <c r="M51" s="435" t="str">
        <f>IF(基本情報入力シート!R73="","",基本情報入力シート!R73)</f>
        <v/>
      </c>
      <c r="N51" s="435" t="str">
        <f>IF(基本情報入力シート!W73="","",基本情報入力シート!W73)</f>
        <v/>
      </c>
      <c r="O51" s="430" t="str">
        <f>IF(基本情報入力シート!X73="","",基本情報入力シート!X73)</f>
        <v/>
      </c>
      <c r="P51" s="436" t="str">
        <f>IF(基本情報入力シート!Y73="","",基本情報入力シート!Y73)</f>
        <v/>
      </c>
      <c r="Q51" s="437" t="str">
        <f>IF(基本情報入力シート!AB73="","",基本情報入力シート!AB73)</f>
        <v/>
      </c>
      <c r="R51" s="456"/>
      <c r="S51" s="457"/>
      <c r="T51" s="458" t="str">
        <f>IFERROR(IF(R51="","",VLOOKUP(P51,【参考】数式用!$A$5:$H$34,MATCH(S51,【参考】数式用!$F$4:$H$4,0)+5,0)),"")</f>
        <v/>
      </c>
      <c r="U51" s="474" t="str">
        <f>IF(S51="特定加算Ⅰ",VLOOKUP(P51,【参考】数式用!$A$5:$I$28,9,FALSE),"-")</f>
        <v>-</v>
      </c>
      <c r="V51" s="80" t="s">
        <v>143</v>
      </c>
      <c r="W51" s="459"/>
      <c r="X51" s="95" t="s">
        <v>144</v>
      </c>
      <c r="Y51" s="459"/>
      <c r="Z51" s="236" t="s">
        <v>145</v>
      </c>
      <c r="AA51" s="459"/>
      <c r="AB51" s="95" t="s">
        <v>144</v>
      </c>
      <c r="AC51" s="459"/>
      <c r="AD51" s="95" t="s">
        <v>146</v>
      </c>
      <c r="AE51" s="442" t="s">
        <v>147</v>
      </c>
      <c r="AF51" s="443" t="str">
        <f t="shared" si="1"/>
        <v/>
      </c>
      <c r="AG51" s="444" t="s">
        <v>148</v>
      </c>
      <c r="AH51" s="445" t="str">
        <f t="shared" si="2"/>
        <v/>
      </c>
      <c r="AJ51" s="82" t="str">
        <f t="shared" si="3"/>
        <v>○</v>
      </c>
      <c r="AK51" s="83" t="str">
        <f t="shared" si="5"/>
        <v/>
      </c>
      <c r="AL51" s="83"/>
      <c r="AM51" s="83"/>
      <c r="AN51" s="83"/>
      <c r="AO51" s="83"/>
      <c r="AP51" s="83"/>
      <c r="AQ51" s="83"/>
      <c r="AR51" s="83"/>
      <c r="AS51" s="460"/>
    </row>
    <row r="52" spans="1:45" ht="33" customHeight="1" thickBot="1">
      <c r="A52" s="430">
        <f t="shared" si="4"/>
        <v>41</v>
      </c>
      <c r="B52" s="431" t="str">
        <f>IF(基本情報入力シート!C74="","",基本情報入力シート!C74)</f>
        <v/>
      </c>
      <c r="C52" s="432" t="str">
        <f>IF(基本情報入力シート!D74="","",基本情報入力シート!D74)</f>
        <v/>
      </c>
      <c r="D52" s="433" t="str">
        <f>IF(基本情報入力シート!E74="","",基本情報入力シート!E74)</f>
        <v/>
      </c>
      <c r="E52" s="433" t="str">
        <f>IF(基本情報入力シート!F74="","",基本情報入力シート!F74)</f>
        <v/>
      </c>
      <c r="F52" s="433" t="str">
        <f>IF(基本情報入力シート!G74="","",基本情報入力シート!G74)</f>
        <v/>
      </c>
      <c r="G52" s="433" t="str">
        <f>IF(基本情報入力シート!H74="","",基本情報入力シート!H74)</f>
        <v/>
      </c>
      <c r="H52" s="433" t="str">
        <f>IF(基本情報入力シート!I74="","",基本情報入力シート!I74)</f>
        <v/>
      </c>
      <c r="I52" s="433" t="str">
        <f>IF(基本情報入力シート!J74="","",基本情報入力シート!J74)</f>
        <v/>
      </c>
      <c r="J52" s="433" t="str">
        <f>IF(基本情報入力シート!K74="","",基本情報入力シート!K74)</f>
        <v/>
      </c>
      <c r="K52" s="434" t="str">
        <f>IF(基本情報入力シート!L74="","",基本情報入力シート!L74)</f>
        <v/>
      </c>
      <c r="L52" s="435" t="str">
        <f>IF(基本情報入力シート!M74="","",基本情報入力シート!M74)</f>
        <v/>
      </c>
      <c r="M52" s="435" t="str">
        <f>IF(基本情報入力シート!R74="","",基本情報入力シート!R74)</f>
        <v/>
      </c>
      <c r="N52" s="435" t="str">
        <f>IF(基本情報入力シート!W74="","",基本情報入力シート!W74)</f>
        <v/>
      </c>
      <c r="O52" s="430" t="str">
        <f>IF(基本情報入力シート!X74="","",基本情報入力シート!X74)</f>
        <v/>
      </c>
      <c r="P52" s="436" t="str">
        <f>IF(基本情報入力シート!Y74="","",基本情報入力シート!Y74)</f>
        <v/>
      </c>
      <c r="Q52" s="437" t="str">
        <f>IF(基本情報入力シート!AB74="","",基本情報入力シート!AB74)</f>
        <v/>
      </c>
      <c r="R52" s="456"/>
      <c r="S52" s="457"/>
      <c r="T52" s="458" t="str">
        <f>IFERROR(IF(R52="","",VLOOKUP(P52,【参考】数式用!$A$5:$H$34,MATCH(S52,【参考】数式用!$F$4:$H$4,0)+5,0)),"")</f>
        <v/>
      </c>
      <c r="U52" s="474" t="str">
        <f>IF(S52="特定加算Ⅰ",VLOOKUP(P52,【参考】数式用!$A$5:$I$28,9,FALSE),"-")</f>
        <v>-</v>
      </c>
      <c r="V52" s="80" t="s">
        <v>143</v>
      </c>
      <c r="W52" s="459"/>
      <c r="X52" s="95" t="s">
        <v>144</v>
      </c>
      <c r="Y52" s="459"/>
      <c r="Z52" s="236" t="s">
        <v>145</v>
      </c>
      <c r="AA52" s="459"/>
      <c r="AB52" s="95" t="s">
        <v>144</v>
      </c>
      <c r="AC52" s="459"/>
      <c r="AD52" s="95" t="s">
        <v>146</v>
      </c>
      <c r="AE52" s="442" t="s">
        <v>147</v>
      </c>
      <c r="AF52" s="443" t="str">
        <f t="shared" si="1"/>
        <v/>
      </c>
      <c r="AG52" s="444" t="s">
        <v>148</v>
      </c>
      <c r="AH52" s="445" t="str">
        <f t="shared" si="2"/>
        <v/>
      </c>
      <c r="AJ52" s="82" t="str">
        <f t="shared" si="3"/>
        <v>○</v>
      </c>
      <c r="AK52" s="83" t="str">
        <f t="shared" si="5"/>
        <v/>
      </c>
      <c r="AL52" s="83"/>
      <c r="AM52" s="83"/>
      <c r="AN52" s="83"/>
      <c r="AO52" s="83"/>
      <c r="AP52" s="83"/>
      <c r="AQ52" s="83"/>
      <c r="AR52" s="83"/>
      <c r="AS52" s="460"/>
    </row>
    <row r="53" spans="1:45" ht="33" customHeight="1" thickBot="1">
      <c r="A53" s="430">
        <f t="shared" si="4"/>
        <v>42</v>
      </c>
      <c r="B53" s="431" t="str">
        <f>IF(基本情報入力シート!C75="","",基本情報入力シート!C75)</f>
        <v/>
      </c>
      <c r="C53" s="432" t="str">
        <f>IF(基本情報入力シート!D75="","",基本情報入力シート!D75)</f>
        <v/>
      </c>
      <c r="D53" s="433" t="str">
        <f>IF(基本情報入力シート!E75="","",基本情報入力シート!E75)</f>
        <v/>
      </c>
      <c r="E53" s="433" t="str">
        <f>IF(基本情報入力シート!F75="","",基本情報入力シート!F75)</f>
        <v/>
      </c>
      <c r="F53" s="433" t="str">
        <f>IF(基本情報入力シート!G75="","",基本情報入力シート!G75)</f>
        <v/>
      </c>
      <c r="G53" s="433" t="str">
        <f>IF(基本情報入力シート!H75="","",基本情報入力シート!H75)</f>
        <v/>
      </c>
      <c r="H53" s="433" t="str">
        <f>IF(基本情報入力シート!I75="","",基本情報入力シート!I75)</f>
        <v/>
      </c>
      <c r="I53" s="433" t="str">
        <f>IF(基本情報入力シート!J75="","",基本情報入力シート!J75)</f>
        <v/>
      </c>
      <c r="J53" s="433" t="str">
        <f>IF(基本情報入力シート!K75="","",基本情報入力シート!K75)</f>
        <v/>
      </c>
      <c r="K53" s="434" t="str">
        <f>IF(基本情報入力シート!L75="","",基本情報入力シート!L75)</f>
        <v/>
      </c>
      <c r="L53" s="435" t="str">
        <f>IF(基本情報入力シート!M75="","",基本情報入力シート!M75)</f>
        <v/>
      </c>
      <c r="M53" s="435" t="str">
        <f>IF(基本情報入力シート!R75="","",基本情報入力シート!R75)</f>
        <v/>
      </c>
      <c r="N53" s="435" t="str">
        <f>IF(基本情報入力シート!W75="","",基本情報入力シート!W75)</f>
        <v/>
      </c>
      <c r="O53" s="430" t="str">
        <f>IF(基本情報入力シート!X75="","",基本情報入力シート!X75)</f>
        <v/>
      </c>
      <c r="P53" s="436" t="str">
        <f>IF(基本情報入力シート!Y75="","",基本情報入力シート!Y75)</f>
        <v/>
      </c>
      <c r="Q53" s="437" t="str">
        <f>IF(基本情報入力シート!AB75="","",基本情報入力シート!AB75)</f>
        <v/>
      </c>
      <c r="R53" s="456"/>
      <c r="S53" s="457"/>
      <c r="T53" s="458" t="str">
        <f>IFERROR(IF(R53="","",VLOOKUP(P53,【参考】数式用!$A$5:$H$34,MATCH(S53,【参考】数式用!$F$4:$H$4,0)+5,0)),"")</f>
        <v/>
      </c>
      <c r="U53" s="474" t="str">
        <f>IF(S53="特定加算Ⅰ",VLOOKUP(P53,【参考】数式用!$A$5:$I$28,9,FALSE),"-")</f>
        <v>-</v>
      </c>
      <c r="V53" s="80" t="s">
        <v>143</v>
      </c>
      <c r="W53" s="459"/>
      <c r="X53" s="95" t="s">
        <v>144</v>
      </c>
      <c r="Y53" s="459"/>
      <c r="Z53" s="236" t="s">
        <v>145</v>
      </c>
      <c r="AA53" s="459"/>
      <c r="AB53" s="95" t="s">
        <v>144</v>
      </c>
      <c r="AC53" s="459"/>
      <c r="AD53" s="95" t="s">
        <v>146</v>
      </c>
      <c r="AE53" s="442" t="s">
        <v>147</v>
      </c>
      <c r="AF53" s="443" t="str">
        <f t="shared" si="1"/>
        <v/>
      </c>
      <c r="AG53" s="444" t="s">
        <v>148</v>
      </c>
      <c r="AH53" s="445" t="str">
        <f t="shared" si="2"/>
        <v/>
      </c>
      <c r="AJ53" s="82" t="str">
        <f t="shared" si="3"/>
        <v>○</v>
      </c>
      <c r="AK53" s="83" t="str">
        <f t="shared" si="5"/>
        <v/>
      </c>
      <c r="AL53" s="83"/>
      <c r="AM53" s="83"/>
      <c r="AN53" s="83"/>
      <c r="AO53" s="83"/>
      <c r="AP53" s="83"/>
      <c r="AQ53" s="83"/>
      <c r="AR53" s="83"/>
      <c r="AS53" s="460"/>
    </row>
    <row r="54" spans="1:45" ht="33" customHeight="1" thickBot="1">
      <c r="A54" s="430">
        <f t="shared" si="4"/>
        <v>43</v>
      </c>
      <c r="B54" s="431" t="str">
        <f>IF(基本情報入力シート!C76="","",基本情報入力シート!C76)</f>
        <v/>
      </c>
      <c r="C54" s="432" t="str">
        <f>IF(基本情報入力シート!D76="","",基本情報入力シート!D76)</f>
        <v/>
      </c>
      <c r="D54" s="433" t="str">
        <f>IF(基本情報入力シート!E76="","",基本情報入力シート!E76)</f>
        <v/>
      </c>
      <c r="E54" s="433" t="str">
        <f>IF(基本情報入力シート!F76="","",基本情報入力シート!F76)</f>
        <v/>
      </c>
      <c r="F54" s="433" t="str">
        <f>IF(基本情報入力シート!G76="","",基本情報入力シート!G76)</f>
        <v/>
      </c>
      <c r="G54" s="433" t="str">
        <f>IF(基本情報入力シート!H76="","",基本情報入力シート!H76)</f>
        <v/>
      </c>
      <c r="H54" s="433" t="str">
        <f>IF(基本情報入力シート!I76="","",基本情報入力シート!I76)</f>
        <v/>
      </c>
      <c r="I54" s="433" t="str">
        <f>IF(基本情報入力シート!J76="","",基本情報入力シート!J76)</f>
        <v/>
      </c>
      <c r="J54" s="433" t="str">
        <f>IF(基本情報入力シート!K76="","",基本情報入力シート!K76)</f>
        <v/>
      </c>
      <c r="K54" s="434" t="str">
        <f>IF(基本情報入力シート!L76="","",基本情報入力シート!L76)</f>
        <v/>
      </c>
      <c r="L54" s="435" t="str">
        <f>IF(基本情報入力シート!M76="","",基本情報入力シート!M76)</f>
        <v/>
      </c>
      <c r="M54" s="435" t="str">
        <f>IF(基本情報入力シート!R76="","",基本情報入力シート!R76)</f>
        <v/>
      </c>
      <c r="N54" s="435" t="str">
        <f>IF(基本情報入力シート!W76="","",基本情報入力シート!W76)</f>
        <v/>
      </c>
      <c r="O54" s="430" t="str">
        <f>IF(基本情報入力シート!X76="","",基本情報入力シート!X76)</f>
        <v/>
      </c>
      <c r="P54" s="436" t="str">
        <f>IF(基本情報入力シート!Y76="","",基本情報入力シート!Y76)</f>
        <v/>
      </c>
      <c r="Q54" s="437" t="str">
        <f>IF(基本情報入力シート!AB76="","",基本情報入力シート!AB76)</f>
        <v/>
      </c>
      <c r="R54" s="456"/>
      <c r="S54" s="457"/>
      <c r="T54" s="458" t="str">
        <f>IFERROR(IF(R54="","",VLOOKUP(P54,【参考】数式用!$A$5:$H$34,MATCH(S54,【参考】数式用!$F$4:$H$4,0)+5,0)),"")</f>
        <v/>
      </c>
      <c r="U54" s="474" t="str">
        <f>IF(S54="特定加算Ⅰ",VLOOKUP(P54,【参考】数式用!$A$5:$I$28,9,FALSE),"-")</f>
        <v>-</v>
      </c>
      <c r="V54" s="80" t="s">
        <v>143</v>
      </c>
      <c r="W54" s="459"/>
      <c r="X54" s="95" t="s">
        <v>144</v>
      </c>
      <c r="Y54" s="459"/>
      <c r="Z54" s="236" t="s">
        <v>145</v>
      </c>
      <c r="AA54" s="459"/>
      <c r="AB54" s="95" t="s">
        <v>144</v>
      </c>
      <c r="AC54" s="459"/>
      <c r="AD54" s="95" t="s">
        <v>146</v>
      </c>
      <c r="AE54" s="442" t="s">
        <v>147</v>
      </c>
      <c r="AF54" s="443" t="str">
        <f t="shared" si="1"/>
        <v/>
      </c>
      <c r="AG54" s="444" t="s">
        <v>148</v>
      </c>
      <c r="AH54" s="445" t="str">
        <f t="shared" si="2"/>
        <v/>
      </c>
      <c r="AJ54" s="82" t="str">
        <f t="shared" si="3"/>
        <v>○</v>
      </c>
      <c r="AK54" s="83" t="str">
        <f t="shared" si="5"/>
        <v/>
      </c>
      <c r="AL54" s="83"/>
      <c r="AM54" s="83"/>
      <c r="AN54" s="83"/>
      <c r="AO54" s="83"/>
      <c r="AP54" s="83"/>
      <c r="AQ54" s="83"/>
      <c r="AR54" s="83"/>
      <c r="AS54" s="460"/>
    </row>
    <row r="55" spans="1:45" ht="33" customHeight="1" thickBot="1">
      <c r="A55" s="430">
        <f t="shared" si="4"/>
        <v>44</v>
      </c>
      <c r="B55" s="431" t="str">
        <f>IF(基本情報入力シート!C77="","",基本情報入力シート!C77)</f>
        <v/>
      </c>
      <c r="C55" s="432" t="str">
        <f>IF(基本情報入力シート!D77="","",基本情報入力シート!D77)</f>
        <v/>
      </c>
      <c r="D55" s="433" t="str">
        <f>IF(基本情報入力シート!E77="","",基本情報入力シート!E77)</f>
        <v/>
      </c>
      <c r="E55" s="433" t="str">
        <f>IF(基本情報入力シート!F77="","",基本情報入力シート!F77)</f>
        <v/>
      </c>
      <c r="F55" s="433" t="str">
        <f>IF(基本情報入力シート!G77="","",基本情報入力シート!G77)</f>
        <v/>
      </c>
      <c r="G55" s="433" t="str">
        <f>IF(基本情報入力シート!H77="","",基本情報入力シート!H77)</f>
        <v/>
      </c>
      <c r="H55" s="433" t="str">
        <f>IF(基本情報入力シート!I77="","",基本情報入力シート!I77)</f>
        <v/>
      </c>
      <c r="I55" s="433" t="str">
        <f>IF(基本情報入力シート!J77="","",基本情報入力シート!J77)</f>
        <v/>
      </c>
      <c r="J55" s="433" t="str">
        <f>IF(基本情報入力シート!K77="","",基本情報入力シート!K77)</f>
        <v/>
      </c>
      <c r="K55" s="434" t="str">
        <f>IF(基本情報入力シート!L77="","",基本情報入力シート!L77)</f>
        <v/>
      </c>
      <c r="L55" s="435" t="str">
        <f>IF(基本情報入力シート!M77="","",基本情報入力シート!M77)</f>
        <v/>
      </c>
      <c r="M55" s="435" t="str">
        <f>IF(基本情報入力シート!R77="","",基本情報入力シート!R77)</f>
        <v/>
      </c>
      <c r="N55" s="435" t="str">
        <f>IF(基本情報入力シート!W77="","",基本情報入力シート!W77)</f>
        <v/>
      </c>
      <c r="O55" s="430" t="str">
        <f>IF(基本情報入力シート!X77="","",基本情報入力シート!X77)</f>
        <v/>
      </c>
      <c r="P55" s="436" t="str">
        <f>IF(基本情報入力シート!Y77="","",基本情報入力シート!Y77)</f>
        <v/>
      </c>
      <c r="Q55" s="437" t="str">
        <f>IF(基本情報入力シート!AB77="","",基本情報入力シート!AB77)</f>
        <v/>
      </c>
      <c r="R55" s="456"/>
      <c r="S55" s="457"/>
      <c r="T55" s="458" t="str">
        <f>IFERROR(IF(R55="","",VLOOKUP(P55,【参考】数式用!$A$5:$H$34,MATCH(S55,【参考】数式用!$F$4:$H$4,0)+5,0)),"")</f>
        <v/>
      </c>
      <c r="U55" s="474" t="str">
        <f>IF(S55="特定加算Ⅰ",VLOOKUP(P55,【参考】数式用!$A$5:$I$28,9,FALSE),"-")</f>
        <v>-</v>
      </c>
      <c r="V55" s="80" t="s">
        <v>143</v>
      </c>
      <c r="W55" s="459"/>
      <c r="X55" s="95" t="s">
        <v>144</v>
      </c>
      <c r="Y55" s="459"/>
      <c r="Z55" s="236" t="s">
        <v>145</v>
      </c>
      <c r="AA55" s="459"/>
      <c r="AB55" s="95" t="s">
        <v>144</v>
      </c>
      <c r="AC55" s="459"/>
      <c r="AD55" s="95" t="s">
        <v>146</v>
      </c>
      <c r="AE55" s="442" t="s">
        <v>147</v>
      </c>
      <c r="AF55" s="443" t="str">
        <f t="shared" si="1"/>
        <v/>
      </c>
      <c r="AG55" s="444" t="s">
        <v>148</v>
      </c>
      <c r="AH55" s="445" t="str">
        <f t="shared" si="2"/>
        <v/>
      </c>
      <c r="AJ55" s="82" t="str">
        <f t="shared" si="3"/>
        <v>○</v>
      </c>
      <c r="AK55" s="83" t="str">
        <f t="shared" si="5"/>
        <v/>
      </c>
      <c r="AL55" s="83"/>
      <c r="AM55" s="83"/>
      <c r="AN55" s="83"/>
      <c r="AO55" s="83"/>
      <c r="AP55" s="83"/>
      <c r="AQ55" s="83"/>
      <c r="AR55" s="83"/>
      <c r="AS55" s="460"/>
    </row>
    <row r="56" spans="1:45" ht="33" customHeight="1" thickBot="1">
      <c r="A56" s="430">
        <f t="shared" si="4"/>
        <v>45</v>
      </c>
      <c r="B56" s="431" t="str">
        <f>IF(基本情報入力シート!C78="","",基本情報入力シート!C78)</f>
        <v/>
      </c>
      <c r="C56" s="432" t="str">
        <f>IF(基本情報入力シート!D78="","",基本情報入力シート!D78)</f>
        <v/>
      </c>
      <c r="D56" s="433" t="str">
        <f>IF(基本情報入力シート!E78="","",基本情報入力シート!E78)</f>
        <v/>
      </c>
      <c r="E56" s="433" t="str">
        <f>IF(基本情報入力シート!F78="","",基本情報入力シート!F78)</f>
        <v/>
      </c>
      <c r="F56" s="433" t="str">
        <f>IF(基本情報入力シート!G78="","",基本情報入力シート!G78)</f>
        <v/>
      </c>
      <c r="G56" s="433" t="str">
        <f>IF(基本情報入力シート!H78="","",基本情報入力シート!H78)</f>
        <v/>
      </c>
      <c r="H56" s="433" t="str">
        <f>IF(基本情報入力シート!I78="","",基本情報入力シート!I78)</f>
        <v/>
      </c>
      <c r="I56" s="433" t="str">
        <f>IF(基本情報入力シート!J78="","",基本情報入力シート!J78)</f>
        <v/>
      </c>
      <c r="J56" s="433" t="str">
        <f>IF(基本情報入力シート!K78="","",基本情報入力シート!K78)</f>
        <v/>
      </c>
      <c r="K56" s="434" t="str">
        <f>IF(基本情報入力シート!L78="","",基本情報入力シート!L78)</f>
        <v/>
      </c>
      <c r="L56" s="435" t="str">
        <f>IF(基本情報入力シート!M78="","",基本情報入力シート!M78)</f>
        <v/>
      </c>
      <c r="M56" s="435" t="str">
        <f>IF(基本情報入力シート!R78="","",基本情報入力シート!R78)</f>
        <v/>
      </c>
      <c r="N56" s="435" t="str">
        <f>IF(基本情報入力シート!W78="","",基本情報入力シート!W78)</f>
        <v/>
      </c>
      <c r="O56" s="430" t="str">
        <f>IF(基本情報入力シート!X78="","",基本情報入力シート!X78)</f>
        <v/>
      </c>
      <c r="P56" s="436" t="str">
        <f>IF(基本情報入力シート!Y78="","",基本情報入力シート!Y78)</f>
        <v/>
      </c>
      <c r="Q56" s="437" t="str">
        <f>IF(基本情報入力シート!AB78="","",基本情報入力シート!AB78)</f>
        <v/>
      </c>
      <c r="R56" s="456"/>
      <c r="S56" s="457"/>
      <c r="T56" s="458" t="str">
        <f>IFERROR(IF(R56="","",VLOOKUP(P56,【参考】数式用!$A$5:$H$34,MATCH(S56,【参考】数式用!$F$4:$H$4,0)+5,0)),"")</f>
        <v/>
      </c>
      <c r="U56" s="474" t="str">
        <f>IF(S56="特定加算Ⅰ",VLOOKUP(P56,【参考】数式用!$A$5:$I$28,9,FALSE),"-")</f>
        <v>-</v>
      </c>
      <c r="V56" s="80" t="s">
        <v>143</v>
      </c>
      <c r="W56" s="459"/>
      <c r="X56" s="95" t="s">
        <v>144</v>
      </c>
      <c r="Y56" s="459"/>
      <c r="Z56" s="236" t="s">
        <v>145</v>
      </c>
      <c r="AA56" s="459"/>
      <c r="AB56" s="95" t="s">
        <v>144</v>
      </c>
      <c r="AC56" s="459"/>
      <c r="AD56" s="95" t="s">
        <v>146</v>
      </c>
      <c r="AE56" s="442" t="s">
        <v>147</v>
      </c>
      <c r="AF56" s="443" t="str">
        <f t="shared" si="1"/>
        <v/>
      </c>
      <c r="AG56" s="444" t="s">
        <v>148</v>
      </c>
      <c r="AH56" s="445" t="str">
        <f t="shared" si="2"/>
        <v/>
      </c>
      <c r="AJ56" s="82" t="str">
        <f t="shared" si="3"/>
        <v>○</v>
      </c>
      <c r="AK56" s="83" t="str">
        <f t="shared" si="5"/>
        <v/>
      </c>
      <c r="AL56" s="83"/>
      <c r="AM56" s="83"/>
      <c r="AN56" s="83"/>
      <c r="AO56" s="83"/>
      <c r="AP56" s="83"/>
      <c r="AQ56" s="83"/>
      <c r="AR56" s="83"/>
      <c r="AS56" s="460"/>
    </row>
    <row r="57" spans="1:45" ht="33" customHeight="1" thickBot="1">
      <c r="A57" s="430">
        <f t="shared" si="4"/>
        <v>46</v>
      </c>
      <c r="B57" s="431" t="str">
        <f>IF(基本情報入力シート!C79="","",基本情報入力シート!C79)</f>
        <v/>
      </c>
      <c r="C57" s="432" t="str">
        <f>IF(基本情報入力シート!D79="","",基本情報入力シート!D79)</f>
        <v/>
      </c>
      <c r="D57" s="433" t="str">
        <f>IF(基本情報入力シート!E79="","",基本情報入力シート!E79)</f>
        <v/>
      </c>
      <c r="E57" s="433" t="str">
        <f>IF(基本情報入力シート!F79="","",基本情報入力シート!F79)</f>
        <v/>
      </c>
      <c r="F57" s="433" t="str">
        <f>IF(基本情報入力シート!G79="","",基本情報入力シート!G79)</f>
        <v/>
      </c>
      <c r="G57" s="433" t="str">
        <f>IF(基本情報入力シート!H79="","",基本情報入力シート!H79)</f>
        <v/>
      </c>
      <c r="H57" s="433" t="str">
        <f>IF(基本情報入力シート!I79="","",基本情報入力シート!I79)</f>
        <v/>
      </c>
      <c r="I57" s="433" t="str">
        <f>IF(基本情報入力シート!J79="","",基本情報入力シート!J79)</f>
        <v/>
      </c>
      <c r="J57" s="433" t="str">
        <f>IF(基本情報入力シート!K79="","",基本情報入力シート!K79)</f>
        <v/>
      </c>
      <c r="K57" s="434" t="str">
        <f>IF(基本情報入力シート!L79="","",基本情報入力シート!L79)</f>
        <v/>
      </c>
      <c r="L57" s="435" t="str">
        <f>IF(基本情報入力シート!M79="","",基本情報入力シート!M79)</f>
        <v/>
      </c>
      <c r="M57" s="435" t="str">
        <f>IF(基本情報入力シート!R79="","",基本情報入力シート!R79)</f>
        <v/>
      </c>
      <c r="N57" s="435" t="str">
        <f>IF(基本情報入力シート!W79="","",基本情報入力シート!W79)</f>
        <v/>
      </c>
      <c r="O57" s="430" t="str">
        <f>IF(基本情報入力シート!X79="","",基本情報入力シート!X79)</f>
        <v/>
      </c>
      <c r="P57" s="436" t="str">
        <f>IF(基本情報入力シート!Y79="","",基本情報入力シート!Y79)</f>
        <v/>
      </c>
      <c r="Q57" s="437" t="str">
        <f>IF(基本情報入力シート!AB79="","",基本情報入力シート!AB79)</f>
        <v/>
      </c>
      <c r="R57" s="456"/>
      <c r="S57" s="457"/>
      <c r="T57" s="458" t="str">
        <f>IFERROR(IF(R57="","",VLOOKUP(P57,【参考】数式用!$A$5:$H$34,MATCH(S57,【参考】数式用!$F$4:$H$4,0)+5,0)),"")</f>
        <v/>
      </c>
      <c r="U57" s="474" t="str">
        <f>IF(S57="特定加算Ⅰ",VLOOKUP(P57,【参考】数式用!$A$5:$I$28,9,FALSE),"-")</f>
        <v>-</v>
      </c>
      <c r="V57" s="80" t="s">
        <v>143</v>
      </c>
      <c r="W57" s="459"/>
      <c r="X57" s="95" t="s">
        <v>144</v>
      </c>
      <c r="Y57" s="459"/>
      <c r="Z57" s="236" t="s">
        <v>145</v>
      </c>
      <c r="AA57" s="459"/>
      <c r="AB57" s="95" t="s">
        <v>144</v>
      </c>
      <c r="AC57" s="459"/>
      <c r="AD57" s="95" t="s">
        <v>146</v>
      </c>
      <c r="AE57" s="442" t="s">
        <v>147</v>
      </c>
      <c r="AF57" s="443" t="str">
        <f t="shared" si="1"/>
        <v/>
      </c>
      <c r="AG57" s="444" t="s">
        <v>148</v>
      </c>
      <c r="AH57" s="445" t="str">
        <f t="shared" si="2"/>
        <v/>
      </c>
      <c r="AJ57" s="82" t="str">
        <f t="shared" si="3"/>
        <v>○</v>
      </c>
      <c r="AK57" s="83" t="str">
        <f t="shared" si="5"/>
        <v/>
      </c>
      <c r="AL57" s="83"/>
      <c r="AM57" s="83"/>
      <c r="AN57" s="83"/>
      <c r="AO57" s="83"/>
      <c r="AP57" s="83"/>
      <c r="AQ57" s="83"/>
      <c r="AR57" s="83"/>
      <c r="AS57" s="460"/>
    </row>
    <row r="58" spans="1:45" ht="33" customHeight="1" thickBot="1">
      <c r="A58" s="430">
        <f t="shared" si="4"/>
        <v>47</v>
      </c>
      <c r="B58" s="431" t="str">
        <f>IF(基本情報入力シート!C80="","",基本情報入力シート!C80)</f>
        <v/>
      </c>
      <c r="C58" s="432" t="str">
        <f>IF(基本情報入力シート!D80="","",基本情報入力シート!D80)</f>
        <v/>
      </c>
      <c r="D58" s="433" t="str">
        <f>IF(基本情報入力シート!E80="","",基本情報入力シート!E80)</f>
        <v/>
      </c>
      <c r="E58" s="433" t="str">
        <f>IF(基本情報入力シート!F80="","",基本情報入力シート!F80)</f>
        <v/>
      </c>
      <c r="F58" s="433" t="str">
        <f>IF(基本情報入力シート!G80="","",基本情報入力シート!G80)</f>
        <v/>
      </c>
      <c r="G58" s="433" t="str">
        <f>IF(基本情報入力シート!H80="","",基本情報入力シート!H80)</f>
        <v/>
      </c>
      <c r="H58" s="433" t="str">
        <f>IF(基本情報入力シート!I80="","",基本情報入力シート!I80)</f>
        <v/>
      </c>
      <c r="I58" s="433" t="str">
        <f>IF(基本情報入力シート!J80="","",基本情報入力シート!J80)</f>
        <v/>
      </c>
      <c r="J58" s="433" t="str">
        <f>IF(基本情報入力シート!K80="","",基本情報入力シート!K80)</f>
        <v/>
      </c>
      <c r="K58" s="434" t="str">
        <f>IF(基本情報入力シート!L80="","",基本情報入力シート!L80)</f>
        <v/>
      </c>
      <c r="L58" s="435" t="str">
        <f>IF(基本情報入力シート!M80="","",基本情報入力シート!M80)</f>
        <v/>
      </c>
      <c r="M58" s="435" t="str">
        <f>IF(基本情報入力シート!R80="","",基本情報入力シート!R80)</f>
        <v/>
      </c>
      <c r="N58" s="435" t="str">
        <f>IF(基本情報入力シート!W80="","",基本情報入力シート!W80)</f>
        <v/>
      </c>
      <c r="O58" s="430" t="str">
        <f>IF(基本情報入力シート!X80="","",基本情報入力シート!X80)</f>
        <v/>
      </c>
      <c r="P58" s="436" t="str">
        <f>IF(基本情報入力シート!Y80="","",基本情報入力シート!Y80)</f>
        <v/>
      </c>
      <c r="Q58" s="437" t="str">
        <f>IF(基本情報入力シート!AB80="","",基本情報入力シート!AB80)</f>
        <v/>
      </c>
      <c r="R58" s="456"/>
      <c r="S58" s="457"/>
      <c r="T58" s="458" t="str">
        <f>IFERROR(IF(R58="","",VLOOKUP(P58,【参考】数式用!$A$5:$H$34,MATCH(S58,【参考】数式用!$F$4:$H$4,0)+5,0)),"")</f>
        <v/>
      </c>
      <c r="U58" s="474" t="str">
        <f>IF(S58="特定加算Ⅰ",VLOOKUP(P58,【参考】数式用!$A$5:$I$28,9,FALSE),"-")</f>
        <v>-</v>
      </c>
      <c r="V58" s="80" t="s">
        <v>143</v>
      </c>
      <c r="W58" s="459"/>
      <c r="X58" s="95" t="s">
        <v>144</v>
      </c>
      <c r="Y58" s="459"/>
      <c r="Z58" s="236" t="s">
        <v>145</v>
      </c>
      <c r="AA58" s="459"/>
      <c r="AB58" s="95" t="s">
        <v>144</v>
      </c>
      <c r="AC58" s="459"/>
      <c r="AD58" s="95" t="s">
        <v>146</v>
      </c>
      <c r="AE58" s="442" t="s">
        <v>147</v>
      </c>
      <c r="AF58" s="443" t="str">
        <f t="shared" si="1"/>
        <v/>
      </c>
      <c r="AG58" s="444" t="s">
        <v>148</v>
      </c>
      <c r="AH58" s="445" t="str">
        <f t="shared" si="2"/>
        <v/>
      </c>
      <c r="AJ58" s="82" t="str">
        <f t="shared" si="3"/>
        <v>○</v>
      </c>
      <c r="AK58" s="83" t="str">
        <f t="shared" si="5"/>
        <v/>
      </c>
      <c r="AL58" s="83"/>
      <c r="AM58" s="83"/>
      <c r="AN58" s="83"/>
      <c r="AO58" s="83"/>
      <c r="AP58" s="83"/>
      <c r="AQ58" s="83"/>
      <c r="AR58" s="83"/>
      <c r="AS58" s="460"/>
    </row>
    <row r="59" spans="1:45" ht="33" customHeight="1" thickBot="1">
      <c r="A59" s="430">
        <f t="shared" si="4"/>
        <v>48</v>
      </c>
      <c r="B59" s="431" t="str">
        <f>IF(基本情報入力シート!C81="","",基本情報入力シート!C81)</f>
        <v/>
      </c>
      <c r="C59" s="432" t="str">
        <f>IF(基本情報入力シート!D81="","",基本情報入力シート!D81)</f>
        <v/>
      </c>
      <c r="D59" s="433" t="str">
        <f>IF(基本情報入力シート!E81="","",基本情報入力シート!E81)</f>
        <v/>
      </c>
      <c r="E59" s="433" t="str">
        <f>IF(基本情報入力シート!F81="","",基本情報入力シート!F81)</f>
        <v/>
      </c>
      <c r="F59" s="433" t="str">
        <f>IF(基本情報入力シート!G81="","",基本情報入力シート!G81)</f>
        <v/>
      </c>
      <c r="G59" s="433" t="str">
        <f>IF(基本情報入力シート!H81="","",基本情報入力シート!H81)</f>
        <v/>
      </c>
      <c r="H59" s="433" t="str">
        <f>IF(基本情報入力シート!I81="","",基本情報入力シート!I81)</f>
        <v/>
      </c>
      <c r="I59" s="433" t="str">
        <f>IF(基本情報入力シート!J81="","",基本情報入力シート!J81)</f>
        <v/>
      </c>
      <c r="J59" s="433" t="str">
        <f>IF(基本情報入力シート!K81="","",基本情報入力シート!K81)</f>
        <v/>
      </c>
      <c r="K59" s="434" t="str">
        <f>IF(基本情報入力シート!L81="","",基本情報入力シート!L81)</f>
        <v/>
      </c>
      <c r="L59" s="435" t="str">
        <f>IF(基本情報入力シート!M81="","",基本情報入力シート!M81)</f>
        <v/>
      </c>
      <c r="M59" s="435" t="str">
        <f>IF(基本情報入力シート!R81="","",基本情報入力シート!R81)</f>
        <v/>
      </c>
      <c r="N59" s="435" t="str">
        <f>IF(基本情報入力シート!W81="","",基本情報入力シート!W81)</f>
        <v/>
      </c>
      <c r="O59" s="430" t="str">
        <f>IF(基本情報入力シート!X81="","",基本情報入力シート!X81)</f>
        <v/>
      </c>
      <c r="P59" s="436" t="str">
        <f>IF(基本情報入力シート!Y81="","",基本情報入力シート!Y81)</f>
        <v/>
      </c>
      <c r="Q59" s="437" t="str">
        <f>IF(基本情報入力シート!AB81="","",基本情報入力シート!AB81)</f>
        <v/>
      </c>
      <c r="R59" s="456"/>
      <c r="S59" s="457"/>
      <c r="T59" s="458" t="str">
        <f>IFERROR(IF(R59="","",VLOOKUP(P59,【参考】数式用!$A$5:$H$34,MATCH(S59,【参考】数式用!$F$4:$H$4,0)+5,0)),"")</f>
        <v/>
      </c>
      <c r="U59" s="474" t="str">
        <f>IF(S59="特定加算Ⅰ",VLOOKUP(P59,【参考】数式用!$A$5:$I$28,9,FALSE),"-")</f>
        <v>-</v>
      </c>
      <c r="V59" s="80" t="s">
        <v>143</v>
      </c>
      <c r="W59" s="459"/>
      <c r="X59" s="95" t="s">
        <v>144</v>
      </c>
      <c r="Y59" s="459"/>
      <c r="Z59" s="236" t="s">
        <v>145</v>
      </c>
      <c r="AA59" s="459"/>
      <c r="AB59" s="95" t="s">
        <v>144</v>
      </c>
      <c r="AC59" s="459"/>
      <c r="AD59" s="95" t="s">
        <v>146</v>
      </c>
      <c r="AE59" s="442" t="s">
        <v>147</v>
      </c>
      <c r="AF59" s="443" t="str">
        <f t="shared" si="1"/>
        <v/>
      </c>
      <c r="AG59" s="444" t="s">
        <v>148</v>
      </c>
      <c r="AH59" s="445" t="str">
        <f t="shared" si="2"/>
        <v/>
      </c>
      <c r="AJ59" s="82" t="str">
        <f t="shared" si="3"/>
        <v>○</v>
      </c>
      <c r="AK59" s="83" t="str">
        <f t="shared" si="5"/>
        <v/>
      </c>
      <c r="AL59" s="83"/>
      <c r="AM59" s="83"/>
      <c r="AN59" s="83"/>
      <c r="AO59" s="83"/>
      <c r="AP59" s="83"/>
      <c r="AQ59" s="83"/>
      <c r="AR59" s="83"/>
      <c r="AS59" s="460"/>
    </row>
    <row r="60" spans="1:45" ht="33" customHeight="1" thickBot="1">
      <c r="A60" s="430">
        <f t="shared" si="4"/>
        <v>49</v>
      </c>
      <c r="B60" s="431" t="str">
        <f>IF(基本情報入力シート!C82="","",基本情報入力シート!C82)</f>
        <v/>
      </c>
      <c r="C60" s="432" t="str">
        <f>IF(基本情報入力シート!D82="","",基本情報入力シート!D82)</f>
        <v/>
      </c>
      <c r="D60" s="433" t="str">
        <f>IF(基本情報入力シート!E82="","",基本情報入力シート!E82)</f>
        <v/>
      </c>
      <c r="E60" s="433" t="str">
        <f>IF(基本情報入力シート!F82="","",基本情報入力シート!F82)</f>
        <v/>
      </c>
      <c r="F60" s="433" t="str">
        <f>IF(基本情報入力シート!G82="","",基本情報入力シート!G82)</f>
        <v/>
      </c>
      <c r="G60" s="433" t="str">
        <f>IF(基本情報入力シート!H82="","",基本情報入力シート!H82)</f>
        <v/>
      </c>
      <c r="H60" s="433" t="str">
        <f>IF(基本情報入力シート!I82="","",基本情報入力シート!I82)</f>
        <v/>
      </c>
      <c r="I60" s="433" t="str">
        <f>IF(基本情報入力シート!J82="","",基本情報入力シート!J82)</f>
        <v/>
      </c>
      <c r="J60" s="433" t="str">
        <f>IF(基本情報入力シート!K82="","",基本情報入力シート!K82)</f>
        <v/>
      </c>
      <c r="K60" s="434" t="str">
        <f>IF(基本情報入力シート!L82="","",基本情報入力シート!L82)</f>
        <v/>
      </c>
      <c r="L60" s="435" t="str">
        <f>IF(基本情報入力シート!M82="","",基本情報入力シート!M82)</f>
        <v/>
      </c>
      <c r="M60" s="435" t="str">
        <f>IF(基本情報入力シート!R82="","",基本情報入力シート!R82)</f>
        <v/>
      </c>
      <c r="N60" s="435" t="str">
        <f>IF(基本情報入力シート!W82="","",基本情報入力シート!W82)</f>
        <v/>
      </c>
      <c r="O60" s="430" t="str">
        <f>IF(基本情報入力シート!X82="","",基本情報入力シート!X82)</f>
        <v/>
      </c>
      <c r="P60" s="436" t="str">
        <f>IF(基本情報入力シート!Y82="","",基本情報入力シート!Y82)</f>
        <v/>
      </c>
      <c r="Q60" s="437" t="str">
        <f>IF(基本情報入力シート!AB82="","",基本情報入力シート!AB82)</f>
        <v/>
      </c>
      <c r="R60" s="456"/>
      <c r="S60" s="457"/>
      <c r="T60" s="458" t="str">
        <f>IFERROR(IF(R60="","",VLOOKUP(P60,【参考】数式用!$A$5:$H$34,MATCH(S60,【参考】数式用!$F$4:$H$4,0)+5,0)),"")</f>
        <v/>
      </c>
      <c r="U60" s="474" t="str">
        <f>IF(S60="特定加算Ⅰ",VLOOKUP(P60,【参考】数式用!$A$5:$I$28,9,FALSE),"-")</f>
        <v>-</v>
      </c>
      <c r="V60" s="80" t="s">
        <v>143</v>
      </c>
      <c r="W60" s="459"/>
      <c r="X60" s="95" t="s">
        <v>144</v>
      </c>
      <c r="Y60" s="459"/>
      <c r="Z60" s="236" t="s">
        <v>145</v>
      </c>
      <c r="AA60" s="459"/>
      <c r="AB60" s="95" t="s">
        <v>144</v>
      </c>
      <c r="AC60" s="459"/>
      <c r="AD60" s="95" t="s">
        <v>146</v>
      </c>
      <c r="AE60" s="442" t="s">
        <v>147</v>
      </c>
      <c r="AF60" s="443" t="str">
        <f t="shared" si="1"/>
        <v/>
      </c>
      <c r="AG60" s="444" t="s">
        <v>148</v>
      </c>
      <c r="AH60" s="445" t="str">
        <f t="shared" si="2"/>
        <v/>
      </c>
      <c r="AJ60" s="82" t="str">
        <f t="shared" si="3"/>
        <v>○</v>
      </c>
      <c r="AK60" s="83" t="str">
        <f t="shared" si="5"/>
        <v/>
      </c>
      <c r="AL60" s="83"/>
      <c r="AM60" s="83"/>
      <c r="AN60" s="83"/>
      <c r="AO60" s="83"/>
      <c r="AP60" s="83"/>
      <c r="AQ60" s="83"/>
      <c r="AR60" s="83"/>
      <c r="AS60" s="460"/>
    </row>
    <row r="61" spans="1:45" ht="33" customHeight="1" thickBot="1">
      <c r="A61" s="430">
        <f t="shared" si="4"/>
        <v>50</v>
      </c>
      <c r="B61" s="431" t="str">
        <f>IF(基本情報入力シート!C83="","",基本情報入力シート!C83)</f>
        <v/>
      </c>
      <c r="C61" s="432" t="str">
        <f>IF(基本情報入力シート!D83="","",基本情報入力シート!D83)</f>
        <v/>
      </c>
      <c r="D61" s="433" t="str">
        <f>IF(基本情報入力シート!E83="","",基本情報入力シート!E83)</f>
        <v/>
      </c>
      <c r="E61" s="433" t="str">
        <f>IF(基本情報入力シート!F83="","",基本情報入力シート!F83)</f>
        <v/>
      </c>
      <c r="F61" s="433" t="str">
        <f>IF(基本情報入力シート!G83="","",基本情報入力シート!G83)</f>
        <v/>
      </c>
      <c r="G61" s="433" t="str">
        <f>IF(基本情報入力シート!H83="","",基本情報入力シート!H83)</f>
        <v/>
      </c>
      <c r="H61" s="433" t="str">
        <f>IF(基本情報入力シート!I83="","",基本情報入力シート!I83)</f>
        <v/>
      </c>
      <c r="I61" s="433" t="str">
        <f>IF(基本情報入力シート!J83="","",基本情報入力シート!J83)</f>
        <v/>
      </c>
      <c r="J61" s="433" t="str">
        <f>IF(基本情報入力シート!K83="","",基本情報入力シート!K83)</f>
        <v/>
      </c>
      <c r="K61" s="434" t="str">
        <f>IF(基本情報入力シート!L83="","",基本情報入力シート!L83)</f>
        <v/>
      </c>
      <c r="L61" s="435" t="str">
        <f>IF(基本情報入力シート!M83="","",基本情報入力シート!M83)</f>
        <v/>
      </c>
      <c r="M61" s="435" t="str">
        <f>IF(基本情報入力シート!R83="","",基本情報入力シート!R83)</f>
        <v/>
      </c>
      <c r="N61" s="435" t="str">
        <f>IF(基本情報入力シート!W83="","",基本情報入力シート!W83)</f>
        <v/>
      </c>
      <c r="O61" s="430" t="str">
        <f>IF(基本情報入力シート!X83="","",基本情報入力シート!X83)</f>
        <v/>
      </c>
      <c r="P61" s="436" t="str">
        <f>IF(基本情報入力シート!Y83="","",基本情報入力シート!Y83)</f>
        <v/>
      </c>
      <c r="Q61" s="437" t="str">
        <f>IF(基本情報入力シート!AB83="","",基本情報入力シート!AB83)</f>
        <v/>
      </c>
      <c r="R61" s="456"/>
      <c r="S61" s="457"/>
      <c r="T61" s="458" t="str">
        <f>IFERROR(IF(R61="","",VLOOKUP(P61,【参考】数式用!$A$5:$H$34,MATCH(S61,【参考】数式用!$F$4:$H$4,0)+5,0)),"")</f>
        <v/>
      </c>
      <c r="U61" s="474" t="str">
        <f>IF(S61="特定加算Ⅰ",VLOOKUP(P61,【参考】数式用!$A$5:$I$28,9,FALSE),"-")</f>
        <v>-</v>
      </c>
      <c r="V61" s="80" t="s">
        <v>143</v>
      </c>
      <c r="W61" s="459"/>
      <c r="X61" s="95" t="s">
        <v>144</v>
      </c>
      <c r="Y61" s="459"/>
      <c r="Z61" s="236" t="s">
        <v>145</v>
      </c>
      <c r="AA61" s="459"/>
      <c r="AB61" s="95" t="s">
        <v>144</v>
      </c>
      <c r="AC61" s="459"/>
      <c r="AD61" s="95" t="s">
        <v>146</v>
      </c>
      <c r="AE61" s="442" t="s">
        <v>147</v>
      </c>
      <c r="AF61" s="443" t="str">
        <f t="shared" si="1"/>
        <v/>
      </c>
      <c r="AG61" s="444" t="s">
        <v>148</v>
      </c>
      <c r="AH61" s="445" t="str">
        <f t="shared" si="2"/>
        <v/>
      </c>
      <c r="AJ61" s="82" t="str">
        <f t="shared" si="3"/>
        <v>○</v>
      </c>
      <c r="AK61" s="83" t="str">
        <f t="shared" si="5"/>
        <v/>
      </c>
      <c r="AL61" s="83"/>
      <c r="AM61" s="83"/>
      <c r="AN61" s="83"/>
      <c r="AO61" s="83"/>
      <c r="AP61" s="83"/>
      <c r="AQ61" s="83"/>
      <c r="AR61" s="83"/>
      <c r="AS61" s="460"/>
    </row>
    <row r="62" spans="1:45" ht="33" customHeight="1" thickBot="1">
      <c r="A62" s="430">
        <f t="shared" si="4"/>
        <v>51</v>
      </c>
      <c r="B62" s="431" t="str">
        <f>IF(基本情報入力シート!C84="","",基本情報入力シート!C84)</f>
        <v/>
      </c>
      <c r="C62" s="432" t="str">
        <f>IF(基本情報入力シート!D84="","",基本情報入力シート!D84)</f>
        <v/>
      </c>
      <c r="D62" s="433" t="str">
        <f>IF(基本情報入力シート!E84="","",基本情報入力シート!E84)</f>
        <v/>
      </c>
      <c r="E62" s="433" t="str">
        <f>IF(基本情報入力シート!F84="","",基本情報入力シート!F84)</f>
        <v/>
      </c>
      <c r="F62" s="433" t="str">
        <f>IF(基本情報入力シート!G84="","",基本情報入力シート!G84)</f>
        <v/>
      </c>
      <c r="G62" s="433" t="str">
        <f>IF(基本情報入力シート!H84="","",基本情報入力シート!H84)</f>
        <v/>
      </c>
      <c r="H62" s="433" t="str">
        <f>IF(基本情報入力シート!I84="","",基本情報入力シート!I84)</f>
        <v/>
      </c>
      <c r="I62" s="433" t="str">
        <f>IF(基本情報入力シート!J84="","",基本情報入力シート!J84)</f>
        <v/>
      </c>
      <c r="J62" s="433" t="str">
        <f>IF(基本情報入力シート!K84="","",基本情報入力シート!K84)</f>
        <v/>
      </c>
      <c r="K62" s="434" t="str">
        <f>IF(基本情報入力シート!L84="","",基本情報入力シート!L84)</f>
        <v/>
      </c>
      <c r="L62" s="435" t="str">
        <f>IF(基本情報入力シート!M84="","",基本情報入力シート!M84)</f>
        <v/>
      </c>
      <c r="M62" s="435" t="str">
        <f>IF(基本情報入力シート!R84="","",基本情報入力シート!R84)</f>
        <v/>
      </c>
      <c r="N62" s="435" t="str">
        <f>IF(基本情報入力シート!W84="","",基本情報入力シート!W84)</f>
        <v/>
      </c>
      <c r="O62" s="430" t="str">
        <f>IF(基本情報入力シート!X84="","",基本情報入力シート!X84)</f>
        <v/>
      </c>
      <c r="P62" s="436" t="str">
        <f>IF(基本情報入力シート!Y84="","",基本情報入力シート!Y84)</f>
        <v/>
      </c>
      <c r="Q62" s="437" t="str">
        <f>IF(基本情報入力シート!AB84="","",基本情報入力シート!AB84)</f>
        <v/>
      </c>
      <c r="R62" s="456"/>
      <c r="S62" s="457"/>
      <c r="T62" s="458" t="str">
        <f>IFERROR(IF(R62="","",VLOOKUP(P62,【参考】数式用!$A$5:$H$34,MATCH(S62,【参考】数式用!$F$4:$H$4,0)+5,0)),"")</f>
        <v/>
      </c>
      <c r="U62" s="474" t="str">
        <f>IF(S62="特定加算Ⅰ",VLOOKUP(P62,【参考】数式用!$A$5:$I$28,9,FALSE),"-")</f>
        <v>-</v>
      </c>
      <c r="V62" s="80" t="s">
        <v>143</v>
      </c>
      <c r="W62" s="459"/>
      <c r="X62" s="95" t="s">
        <v>144</v>
      </c>
      <c r="Y62" s="459"/>
      <c r="Z62" s="236" t="s">
        <v>145</v>
      </c>
      <c r="AA62" s="459"/>
      <c r="AB62" s="95" t="s">
        <v>144</v>
      </c>
      <c r="AC62" s="459"/>
      <c r="AD62" s="95" t="s">
        <v>146</v>
      </c>
      <c r="AE62" s="442" t="s">
        <v>147</v>
      </c>
      <c r="AF62" s="443" t="str">
        <f t="shared" si="1"/>
        <v/>
      </c>
      <c r="AG62" s="444" t="s">
        <v>148</v>
      </c>
      <c r="AH62" s="445" t="str">
        <f t="shared" si="2"/>
        <v/>
      </c>
      <c r="AJ62" s="82" t="str">
        <f t="shared" si="3"/>
        <v>○</v>
      </c>
      <c r="AK62" s="83" t="str">
        <f t="shared" si="5"/>
        <v/>
      </c>
      <c r="AL62" s="83"/>
      <c r="AM62" s="83"/>
      <c r="AN62" s="83"/>
      <c r="AO62" s="83"/>
      <c r="AP62" s="83"/>
      <c r="AQ62" s="83"/>
      <c r="AR62" s="83"/>
      <c r="AS62" s="460"/>
    </row>
    <row r="63" spans="1:45" ht="33" customHeight="1" thickBot="1">
      <c r="A63" s="430">
        <f t="shared" si="4"/>
        <v>52</v>
      </c>
      <c r="B63" s="431" t="str">
        <f>IF(基本情報入力シート!C85="","",基本情報入力シート!C85)</f>
        <v/>
      </c>
      <c r="C63" s="432" t="str">
        <f>IF(基本情報入力シート!D85="","",基本情報入力シート!D85)</f>
        <v/>
      </c>
      <c r="D63" s="433" t="str">
        <f>IF(基本情報入力シート!E85="","",基本情報入力シート!E85)</f>
        <v/>
      </c>
      <c r="E63" s="433" t="str">
        <f>IF(基本情報入力シート!F85="","",基本情報入力シート!F85)</f>
        <v/>
      </c>
      <c r="F63" s="433" t="str">
        <f>IF(基本情報入力シート!G85="","",基本情報入力シート!G85)</f>
        <v/>
      </c>
      <c r="G63" s="433" t="str">
        <f>IF(基本情報入力シート!H85="","",基本情報入力シート!H85)</f>
        <v/>
      </c>
      <c r="H63" s="433" t="str">
        <f>IF(基本情報入力シート!I85="","",基本情報入力シート!I85)</f>
        <v/>
      </c>
      <c r="I63" s="433" t="str">
        <f>IF(基本情報入力シート!J85="","",基本情報入力シート!J85)</f>
        <v/>
      </c>
      <c r="J63" s="433" t="str">
        <f>IF(基本情報入力シート!K85="","",基本情報入力シート!K85)</f>
        <v/>
      </c>
      <c r="K63" s="434" t="str">
        <f>IF(基本情報入力シート!L85="","",基本情報入力シート!L85)</f>
        <v/>
      </c>
      <c r="L63" s="435" t="str">
        <f>IF(基本情報入力シート!M85="","",基本情報入力シート!M85)</f>
        <v/>
      </c>
      <c r="M63" s="435" t="str">
        <f>IF(基本情報入力シート!R85="","",基本情報入力シート!R85)</f>
        <v/>
      </c>
      <c r="N63" s="435" t="str">
        <f>IF(基本情報入力シート!W85="","",基本情報入力シート!W85)</f>
        <v/>
      </c>
      <c r="O63" s="430" t="str">
        <f>IF(基本情報入力シート!X85="","",基本情報入力シート!X85)</f>
        <v/>
      </c>
      <c r="P63" s="436" t="str">
        <f>IF(基本情報入力シート!Y85="","",基本情報入力シート!Y85)</f>
        <v/>
      </c>
      <c r="Q63" s="437" t="str">
        <f>IF(基本情報入力シート!AB85="","",基本情報入力シート!AB85)</f>
        <v/>
      </c>
      <c r="R63" s="456"/>
      <c r="S63" s="457"/>
      <c r="T63" s="458" t="str">
        <f>IFERROR(IF(R63="","",VLOOKUP(P63,【参考】数式用!$A$5:$H$34,MATCH(S63,【参考】数式用!$F$4:$H$4,0)+5,0)),"")</f>
        <v/>
      </c>
      <c r="U63" s="474" t="str">
        <f>IF(S63="特定加算Ⅰ",VLOOKUP(P63,【参考】数式用!$A$5:$I$28,9,FALSE),"-")</f>
        <v>-</v>
      </c>
      <c r="V63" s="80" t="s">
        <v>143</v>
      </c>
      <c r="W63" s="459"/>
      <c r="X63" s="95" t="s">
        <v>144</v>
      </c>
      <c r="Y63" s="459"/>
      <c r="Z63" s="236" t="s">
        <v>145</v>
      </c>
      <c r="AA63" s="459"/>
      <c r="AB63" s="95" t="s">
        <v>144</v>
      </c>
      <c r="AC63" s="459"/>
      <c r="AD63" s="95" t="s">
        <v>146</v>
      </c>
      <c r="AE63" s="442" t="s">
        <v>147</v>
      </c>
      <c r="AF63" s="443" t="str">
        <f t="shared" si="1"/>
        <v/>
      </c>
      <c r="AG63" s="444" t="s">
        <v>148</v>
      </c>
      <c r="AH63" s="445" t="str">
        <f t="shared" si="2"/>
        <v/>
      </c>
      <c r="AJ63" s="82" t="str">
        <f t="shared" si="3"/>
        <v>○</v>
      </c>
      <c r="AK63" s="83" t="str">
        <f t="shared" si="5"/>
        <v/>
      </c>
      <c r="AL63" s="83"/>
      <c r="AM63" s="83"/>
      <c r="AN63" s="83"/>
      <c r="AO63" s="83"/>
      <c r="AP63" s="83"/>
      <c r="AQ63" s="83"/>
      <c r="AR63" s="83"/>
      <c r="AS63" s="460"/>
    </row>
    <row r="64" spans="1:45" ht="33" customHeight="1" thickBot="1">
      <c r="A64" s="430">
        <f t="shared" si="4"/>
        <v>53</v>
      </c>
      <c r="B64" s="431" t="str">
        <f>IF(基本情報入力シート!C86="","",基本情報入力シート!C86)</f>
        <v/>
      </c>
      <c r="C64" s="432" t="str">
        <f>IF(基本情報入力シート!D86="","",基本情報入力シート!D86)</f>
        <v/>
      </c>
      <c r="D64" s="433" t="str">
        <f>IF(基本情報入力シート!E86="","",基本情報入力シート!E86)</f>
        <v/>
      </c>
      <c r="E64" s="433" t="str">
        <f>IF(基本情報入力シート!F86="","",基本情報入力シート!F86)</f>
        <v/>
      </c>
      <c r="F64" s="433" t="str">
        <f>IF(基本情報入力シート!G86="","",基本情報入力シート!G86)</f>
        <v/>
      </c>
      <c r="G64" s="433" t="str">
        <f>IF(基本情報入力シート!H86="","",基本情報入力シート!H86)</f>
        <v/>
      </c>
      <c r="H64" s="433" t="str">
        <f>IF(基本情報入力シート!I86="","",基本情報入力シート!I86)</f>
        <v/>
      </c>
      <c r="I64" s="433" t="str">
        <f>IF(基本情報入力シート!J86="","",基本情報入力シート!J86)</f>
        <v/>
      </c>
      <c r="J64" s="433" t="str">
        <f>IF(基本情報入力シート!K86="","",基本情報入力シート!K86)</f>
        <v/>
      </c>
      <c r="K64" s="434" t="str">
        <f>IF(基本情報入力シート!L86="","",基本情報入力シート!L86)</f>
        <v/>
      </c>
      <c r="L64" s="435" t="str">
        <f>IF(基本情報入力シート!M86="","",基本情報入力シート!M86)</f>
        <v/>
      </c>
      <c r="M64" s="435" t="str">
        <f>IF(基本情報入力シート!R86="","",基本情報入力シート!R86)</f>
        <v/>
      </c>
      <c r="N64" s="435" t="str">
        <f>IF(基本情報入力シート!W86="","",基本情報入力シート!W86)</f>
        <v/>
      </c>
      <c r="O64" s="430" t="str">
        <f>IF(基本情報入力シート!X86="","",基本情報入力シート!X86)</f>
        <v/>
      </c>
      <c r="P64" s="436" t="str">
        <f>IF(基本情報入力シート!Y86="","",基本情報入力シート!Y86)</f>
        <v/>
      </c>
      <c r="Q64" s="437" t="str">
        <f>IF(基本情報入力シート!AB86="","",基本情報入力シート!AB86)</f>
        <v/>
      </c>
      <c r="R64" s="456"/>
      <c r="S64" s="457"/>
      <c r="T64" s="458" t="str">
        <f>IFERROR(IF(R64="","",VLOOKUP(P64,【参考】数式用!$A$5:$H$34,MATCH(S64,【参考】数式用!$F$4:$H$4,0)+5,0)),"")</f>
        <v/>
      </c>
      <c r="U64" s="474" t="str">
        <f>IF(S64="特定加算Ⅰ",VLOOKUP(P64,【参考】数式用!$A$5:$I$28,9,FALSE),"-")</f>
        <v>-</v>
      </c>
      <c r="V64" s="80" t="s">
        <v>143</v>
      </c>
      <c r="W64" s="459"/>
      <c r="X64" s="95" t="s">
        <v>144</v>
      </c>
      <c r="Y64" s="459"/>
      <c r="Z64" s="236" t="s">
        <v>145</v>
      </c>
      <c r="AA64" s="459"/>
      <c r="AB64" s="95" t="s">
        <v>144</v>
      </c>
      <c r="AC64" s="459"/>
      <c r="AD64" s="95" t="s">
        <v>146</v>
      </c>
      <c r="AE64" s="442" t="s">
        <v>147</v>
      </c>
      <c r="AF64" s="443" t="str">
        <f t="shared" si="1"/>
        <v/>
      </c>
      <c r="AG64" s="444" t="s">
        <v>148</v>
      </c>
      <c r="AH64" s="445" t="str">
        <f t="shared" si="2"/>
        <v/>
      </c>
      <c r="AJ64" s="82" t="str">
        <f t="shared" si="3"/>
        <v>○</v>
      </c>
      <c r="AK64" s="83" t="str">
        <f t="shared" si="5"/>
        <v/>
      </c>
      <c r="AL64" s="83"/>
      <c r="AM64" s="83"/>
      <c r="AN64" s="83"/>
      <c r="AO64" s="83"/>
      <c r="AP64" s="83"/>
      <c r="AQ64" s="83"/>
      <c r="AR64" s="83"/>
      <c r="AS64" s="460"/>
    </row>
    <row r="65" spans="1:45" ht="33" customHeight="1" thickBot="1">
      <c r="A65" s="430">
        <f t="shared" si="4"/>
        <v>54</v>
      </c>
      <c r="B65" s="431" t="str">
        <f>IF(基本情報入力シート!C87="","",基本情報入力シート!C87)</f>
        <v/>
      </c>
      <c r="C65" s="432" t="str">
        <f>IF(基本情報入力シート!D87="","",基本情報入力シート!D87)</f>
        <v/>
      </c>
      <c r="D65" s="433" t="str">
        <f>IF(基本情報入力シート!E87="","",基本情報入力シート!E87)</f>
        <v/>
      </c>
      <c r="E65" s="433" t="str">
        <f>IF(基本情報入力シート!F87="","",基本情報入力シート!F87)</f>
        <v/>
      </c>
      <c r="F65" s="433" t="str">
        <f>IF(基本情報入力シート!G87="","",基本情報入力シート!G87)</f>
        <v/>
      </c>
      <c r="G65" s="433" t="str">
        <f>IF(基本情報入力シート!H87="","",基本情報入力シート!H87)</f>
        <v/>
      </c>
      <c r="H65" s="433" t="str">
        <f>IF(基本情報入力シート!I87="","",基本情報入力シート!I87)</f>
        <v/>
      </c>
      <c r="I65" s="433" t="str">
        <f>IF(基本情報入力シート!J87="","",基本情報入力シート!J87)</f>
        <v/>
      </c>
      <c r="J65" s="433" t="str">
        <f>IF(基本情報入力シート!K87="","",基本情報入力シート!K87)</f>
        <v/>
      </c>
      <c r="K65" s="434" t="str">
        <f>IF(基本情報入力シート!L87="","",基本情報入力シート!L87)</f>
        <v/>
      </c>
      <c r="L65" s="435" t="str">
        <f>IF(基本情報入力シート!M87="","",基本情報入力シート!M87)</f>
        <v/>
      </c>
      <c r="M65" s="435" t="str">
        <f>IF(基本情報入力シート!R87="","",基本情報入力シート!R87)</f>
        <v/>
      </c>
      <c r="N65" s="435" t="str">
        <f>IF(基本情報入力シート!W87="","",基本情報入力シート!W87)</f>
        <v/>
      </c>
      <c r="O65" s="430" t="str">
        <f>IF(基本情報入力シート!X87="","",基本情報入力シート!X87)</f>
        <v/>
      </c>
      <c r="P65" s="436" t="str">
        <f>IF(基本情報入力シート!Y87="","",基本情報入力シート!Y87)</f>
        <v/>
      </c>
      <c r="Q65" s="437" t="str">
        <f>IF(基本情報入力シート!AB87="","",基本情報入力シート!AB87)</f>
        <v/>
      </c>
      <c r="R65" s="456"/>
      <c r="S65" s="457"/>
      <c r="T65" s="458" t="str">
        <f>IFERROR(IF(R65="","",VLOOKUP(P65,【参考】数式用!$A$5:$H$34,MATCH(S65,【参考】数式用!$F$4:$H$4,0)+5,0)),"")</f>
        <v/>
      </c>
      <c r="U65" s="474" t="str">
        <f>IF(S65="特定加算Ⅰ",VLOOKUP(P65,【参考】数式用!$A$5:$I$28,9,FALSE),"-")</f>
        <v>-</v>
      </c>
      <c r="V65" s="80" t="s">
        <v>143</v>
      </c>
      <c r="W65" s="459"/>
      <c r="X65" s="95" t="s">
        <v>144</v>
      </c>
      <c r="Y65" s="459"/>
      <c r="Z65" s="236" t="s">
        <v>145</v>
      </c>
      <c r="AA65" s="459"/>
      <c r="AB65" s="95" t="s">
        <v>144</v>
      </c>
      <c r="AC65" s="459"/>
      <c r="AD65" s="95" t="s">
        <v>146</v>
      </c>
      <c r="AE65" s="442" t="s">
        <v>147</v>
      </c>
      <c r="AF65" s="443" t="str">
        <f t="shared" si="1"/>
        <v/>
      </c>
      <c r="AG65" s="444" t="s">
        <v>148</v>
      </c>
      <c r="AH65" s="445" t="str">
        <f t="shared" si="2"/>
        <v/>
      </c>
      <c r="AJ65" s="82" t="str">
        <f t="shared" si="3"/>
        <v>○</v>
      </c>
      <c r="AK65" s="83" t="str">
        <f t="shared" si="5"/>
        <v/>
      </c>
      <c r="AL65" s="83"/>
      <c r="AM65" s="83"/>
      <c r="AN65" s="83"/>
      <c r="AO65" s="83"/>
      <c r="AP65" s="83"/>
      <c r="AQ65" s="83"/>
      <c r="AR65" s="83"/>
      <c r="AS65" s="460"/>
    </row>
    <row r="66" spans="1:45" ht="33" customHeight="1" thickBot="1">
      <c r="A66" s="430">
        <f t="shared" si="4"/>
        <v>55</v>
      </c>
      <c r="B66" s="431" t="str">
        <f>IF(基本情報入力シート!C88="","",基本情報入力シート!C88)</f>
        <v/>
      </c>
      <c r="C66" s="432" t="str">
        <f>IF(基本情報入力シート!D88="","",基本情報入力シート!D88)</f>
        <v/>
      </c>
      <c r="D66" s="433" t="str">
        <f>IF(基本情報入力シート!E88="","",基本情報入力シート!E88)</f>
        <v/>
      </c>
      <c r="E66" s="433" t="str">
        <f>IF(基本情報入力シート!F88="","",基本情報入力シート!F88)</f>
        <v/>
      </c>
      <c r="F66" s="433" t="str">
        <f>IF(基本情報入力シート!G88="","",基本情報入力シート!G88)</f>
        <v/>
      </c>
      <c r="G66" s="433" t="str">
        <f>IF(基本情報入力シート!H88="","",基本情報入力シート!H88)</f>
        <v/>
      </c>
      <c r="H66" s="433" t="str">
        <f>IF(基本情報入力シート!I88="","",基本情報入力シート!I88)</f>
        <v/>
      </c>
      <c r="I66" s="433" t="str">
        <f>IF(基本情報入力シート!J88="","",基本情報入力シート!J88)</f>
        <v/>
      </c>
      <c r="J66" s="433" t="str">
        <f>IF(基本情報入力シート!K88="","",基本情報入力シート!K88)</f>
        <v/>
      </c>
      <c r="K66" s="434" t="str">
        <f>IF(基本情報入力シート!L88="","",基本情報入力シート!L88)</f>
        <v/>
      </c>
      <c r="L66" s="435" t="str">
        <f>IF(基本情報入力シート!M88="","",基本情報入力シート!M88)</f>
        <v/>
      </c>
      <c r="M66" s="435" t="str">
        <f>IF(基本情報入力シート!R88="","",基本情報入力シート!R88)</f>
        <v/>
      </c>
      <c r="N66" s="435" t="str">
        <f>IF(基本情報入力シート!W88="","",基本情報入力シート!W88)</f>
        <v/>
      </c>
      <c r="O66" s="430" t="str">
        <f>IF(基本情報入力シート!X88="","",基本情報入力シート!X88)</f>
        <v/>
      </c>
      <c r="P66" s="436" t="str">
        <f>IF(基本情報入力シート!Y88="","",基本情報入力シート!Y88)</f>
        <v/>
      </c>
      <c r="Q66" s="437" t="str">
        <f>IF(基本情報入力シート!AB88="","",基本情報入力シート!AB88)</f>
        <v/>
      </c>
      <c r="R66" s="456"/>
      <c r="S66" s="457"/>
      <c r="T66" s="458" t="str">
        <f>IFERROR(IF(R66="","",VLOOKUP(P66,【参考】数式用!$A$5:$H$34,MATCH(S66,【参考】数式用!$F$4:$H$4,0)+5,0)),"")</f>
        <v/>
      </c>
      <c r="U66" s="474" t="str">
        <f>IF(S66="特定加算Ⅰ",VLOOKUP(P66,【参考】数式用!$A$5:$I$28,9,FALSE),"-")</f>
        <v>-</v>
      </c>
      <c r="V66" s="80" t="s">
        <v>143</v>
      </c>
      <c r="W66" s="459"/>
      <c r="X66" s="95" t="s">
        <v>144</v>
      </c>
      <c r="Y66" s="459"/>
      <c r="Z66" s="236" t="s">
        <v>145</v>
      </c>
      <c r="AA66" s="459"/>
      <c r="AB66" s="95" t="s">
        <v>144</v>
      </c>
      <c r="AC66" s="459"/>
      <c r="AD66" s="95" t="s">
        <v>146</v>
      </c>
      <c r="AE66" s="442" t="s">
        <v>147</v>
      </c>
      <c r="AF66" s="443" t="str">
        <f t="shared" si="1"/>
        <v/>
      </c>
      <c r="AG66" s="444" t="s">
        <v>148</v>
      </c>
      <c r="AH66" s="445" t="str">
        <f t="shared" si="2"/>
        <v/>
      </c>
      <c r="AJ66" s="82" t="str">
        <f t="shared" si="3"/>
        <v>○</v>
      </c>
      <c r="AK66" s="83" t="str">
        <f t="shared" si="5"/>
        <v/>
      </c>
      <c r="AL66" s="83"/>
      <c r="AM66" s="83"/>
      <c r="AN66" s="83"/>
      <c r="AO66" s="83"/>
      <c r="AP66" s="83"/>
      <c r="AQ66" s="83"/>
      <c r="AR66" s="83"/>
      <c r="AS66" s="460"/>
    </row>
    <row r="67" spans="1:45" ht="33" customHeight="1" thickBot="1">
      <c r="A67" s="430">
        <f t="shared" si="4"/>
        <v>56</v>
      </c>
      <c r="B67" s="431" t="str">
        <f>IF(基本情報入力シート!C89="","",基本情報入力シート!C89)</f>
        <v/>
      </c>
      <c r="C67" s="432" t="str">
        <f>IF(基本情報入力シート!D89="","",基本情報入力シート!D89)</f>
        <v/>
      </c>
      <c r="D67" s="433" t="str">
        <f>IF(基本情報入力シート!E89="","",基本情報入力シート!E89)</f>
        <v/>
      </c>
      <c r="E67" s="433" t="str">
        <f>IF(基本情報入力シート!F89="","",基本情報入力シート!F89)</f>
        <v/>
      </c>
      <c r="F67" s="433" t="str">
        <f>IF(基本情報入力シート!G89="","",基本情報入力シート!G89)</f>
        <v/>
      </c>
      <c r="G67" s="433" t="str">
        <f>IF(基本情報入力シート!H89="","",基本情報入力シート!H89)</f>
        <v/>
      </c>
      <c r="H67" s="433" t="str">
        <f>IF(基本情報入力シート!I89="","",基本情報入力シート!I89)</f>
        <v/>
      </c>
      <c r="I67" s="433" t="str">
        <f>IF(基本情報入力シート!J89="","",基本情報入力シート!J89)</f>
        <v/>
      </c>
      <c r="J67" s="433" t="str">
        <f>IF(基本情報入力シート!K89="","",基本情報入力シート!K89)</f>
        <v/>
      </c>
      <c r="K67" s="434" t="str">
        <f>IF(基本情報入力シート!L89="","",基本情報入力シート!L89)</f>
        <v/>
      </c>
      <c r="L67" s="435" t="str">
        <f>IF(基本情報入力シート!M89="","",基本情報入力シート!M89)</f>
        <v/>
      </c>
      <c r="M67" s="435" t="str">
        <f>IF(基本情報入力シート!R89="","",基本情報入力シート!R89)</f>
        <v/>
      </c>
      <c r="N67" s="435" t="str">
        <f>IF(基本情報入力シート!W89="","",基本情報入力シート!W89)</f>
        <v/>
      </c>
      <c r="O67" s="430" t="str">
        <f>IF(基本情報入力シート!X89="","",基本情報入力シート!X89)</f>
        <v/>
      </c>
      <c r="P67" s="436" t="str">
        <f>IF(基本情報入力シート!Y89="","",基本情報入力シート!Y89)</f>
        <v/>
      </c>
      <c r="Q67" s="437" t="str">
        <f>IF(基本情報入力シート!AB89="","",基本情報入力シート!AB89)</f>
        <v/>
      </c>
      <c r="R67" s="456"/>
      <c r="S67" s="457"/>
      <c r="T67" s="458" t="str">
        <f>IFERROR(IF(R67="","",VLOOKUP(P67,【参考】数式用!$A$5:$H$34,MATCH(S67,【参考】数式用!$F$4:$H$4,0)+5,0)),"")</f>
        <v/>
      </c>
      <c r="U67" s="474" t="str">
        <f>IF(S67="特定加算Ⅰ",VLOOKUP(P67,【参考】数式用!$A$5:$I$28,9,FALSE),"-")</f>
        <v>-</v>
      </c>
      <c r="V67" s="80" t="s">
        <v>143</v>
      </c>
      <c r="W67" s="459"/>
      <c r="X67" s="95" t="s">
        <v>144</v>
      </c>
      <c r="Y67" s="459"/>
      <c r="Z67" s="236" t="s">
        <v>145</v>
      </c>
      <c r="AA67" s="459"/>
      <c r="AB67" s="95" t="s">
        <v>144</v>
      </c>
      <c r="AC67" s="459"/>
      <c r="AD67" s="95" t="s">
        <v>146</v>
      </c>
      <c r="AE67" s="442" t="s">
        <v>147</v>
      </c>
      <c r="AF67" s="443" t="str">
        <f t="shared" si="1"/>
        <v/>
      </c>
      <c r="AG67" s="444" t="s">
        <v>148</v>
      </c>
      <c r="AH67" s="445" t="str">
        <f t="shared" si="2"/>
        <v/>
      </c>
      <c r="AJ67" s="82" t="str">
        <f t="shared" si="3"/>
        <v>○</v>
      </c>
      <c r="AK67" s="83" t="str">
        <f t="shared" si="5"/>
        <v/>
      </c>
      <c r="AL67" s="83"/>
      <c r="AM67" s="83"/>
      <c r="AN67" s="83"/>
      <c r="AO67" s="83"/>
      <c r="AP67" s="83"/>
      <c r="AQ67" s="83"/>
      <c r="AR67" s="83"/>
      <c r="AS67" s="460"/>
    </row>
    <row r="68" spans="1:45" ht="33" customHeight="1" thickBot="1">
      <c r="A68" s="430">
        <f t="shared" si="4"/>
        <v>57</v>
      </c>
      <c r="B68" s="431" t="str">
        <f>IF(基本情報入力シート!C90="","",基本情報入力シート!C90)</f>
        <v/>
      </c>
      <c r="C68" s="432" t="str">
        <f>IF(基本情報入力シート!D90="","",基本情報入力シート!D90)</f>
        <v/>
      </c>
      <c r="D68" s="433" t="str">
        <f>IF(基本情報入力シート!E90="","",基本情報入力シート!E90)</f>
        <v/>
      </c>
      <c r="E68" s="433" t="str">
        <f>IF(基本情報入力シート!F90="","",基本情報入力シート!F90)</f>
        <v/>
      </c>
      <c r="F68" s="433" t="str">
        <f>IF(基本情報入力シート!G90="","",基本情報入力シート!G90)</f>
        <v/>
      </c>
      <c r="G68" s="433" t="str">
        <f>IF(基本情報入力シート!H90="","",基本情報入力シート!H90)</f>
        <v/>
      </c>
      <c r="H68" s="433" t="str">
        <f>IF(基本情報入力シート!I90="","",基本情報入力シート!I90)</f>
        <v/>
      </c>
      <c r="I68" s="433" t="str">
        <f>IF(基本情報入力シート!J90="","",基本情報入力シート!J90)</f>
        <v/>
      </c>
      <c r="J68" s="433" t="str">
        <f>IF(基本情報入力シート!K90="","",基本情報入力シート!K90)</f>
        <v/>
      </c>
      <c r="K68" s="434" t="str">
        <f>IF(基本情報入力シート!L90="","",基本情報入力シート!L90)</f>
        <v/>
      </c>
      <c r="L68" s="435" t="str">
        <f>IF(基本情報入力シート!M90="","",基本情報入力シート!M90)</f>
        <v/>
      </c>
      <c r="M68" s="435" t="str">
        <f>IF(基本情報入力シート!R90="","",基本情報入力シート!R90)</f>
        <v/>
      </c>
      <c r="N68" s="435" t="str">
        <f>IF(基本情報入力シート!W90="","",基本情報入力シート!W90)</f>
        <v/>
      </c>
      <c r="O68" s="430" t="str">
        <f>IF(基本情報入力シート!X90="","",基本情報入力シート!X90)</f>
        <v/>
      </c>
      <c r="P68" s="436" t="str">
        <f>IF(基本情報入力シート!Y90="","",基本情報入力シート!Y90)</f>
        <v/>
      </c>
      <c r="Q68" s="437" t="str">
        <f>IF(基本情報入力シート!AB90="","",基本情報入力シート!AB90)</f>
        <v/>
      </c>
      <c r="R68" s="456"/>
      <c r="S68" s="457"/>
      <c r="T68" s="458" t="str">
        <f>IFERROR(IF(R68="","",VLOOKUP(P68,【参考】数式用!$A$5:$H$34,MATCH(S68,【参考】数式用!$F$4:$H$4,0)+5,0)),"")</f>
        <v/>
      </c>
      <c r="U68" s="474" t="str">
        <f>IF(S68="特定加算Ⅰ",VLOOKUP(P68,【参考】数式用!$A$5:$I$28,9,FALSE),"-")</f>
        <v>-</v>
      </c>
      <c r="V68" s="80" t="s">
        <v>143</v>
      </c>
      <c r="W68" s="459"/>
      <c r="X68" s="95" t="s">
        <v>144</v>
      </c>
      <c r="Y68" s="459"/>
      <c r="Z68" s="236" t="s">
        <v>145</v>
      </c>
      <c r="AA68" s="459"/>
      <c r="AB68" s="95" t="s">
        <v>144</v>
      </c>
      <c r="AC68" s="459"/>
      <c r="AD68" s="95" t="s">
        <v>146</v>
      </c>
      <c r="AE68" s="442" t="s">
        <v>147</v>
      </c>
      <c r="AF68" s="443" t="str">
        <f t="shared" si="1"/>
        <v/>
      </c>
      <c r="AG68" s="444" t="s">
        <v>148</v>
      </c>
      <c r="AH68" s="445" t="str">
        <f t="shared" si="2"/>
        <v/>
      </c>
      <c r="AJ68" s="82" t="str">
        <f t="shared" si="3"/>
        <v>○</v>
      </c>
      <c r="AK68" s="83" t="str">
        <f t="shared" si="5"/>
        <v/>
      </c>
      <c r="AL68" s="83"/>
      <c r="AM68" s="83"/>
      <c r="AN68" s="83"/>
      <c r="AO68" s="83"/>
      <c r="AP68" s="83"/>
      <c r="AQ68" s="83"/>
      <c r="AR68" s="83"/>
      <c r="AS68" s="460"/>
    </row>
    <row r="69" spans="1:45" ht="33" customHeight="1" thickBot="1">
      <c r="A69" s="430">
        <f t="shared" si="4"/>
        <v>58</v>
      </c>
      <c r="B69" s="431" t="str">
        <f>IF(基本情報入力シート!C91="","",基本情報入力シート!C91)</f>
        <v/>
      </c>
      <c r="C69" s="432" t="str">
        <f>IF(基本情報入力シート!D91="","",基本情報入力シート!D91)</f>
        <v/>
      </c>
      <c r="D69" s="433" t="str">
        <f>IF(基本情報入力シート!E91="","",基本情報入力シート!E91)</f>
        <v/>
      </c>
      <c r="E69" s="433" t="str">
        <f>IF(基本情報入力シート!F91="","",基本情報入力シート!F91)</f>
        <v/>
      </c>
      <c r="F69" s="433" t="str">
        <f>IF(基本情報入力シート!G91="","",基本情報入力シート!G91)</f>
        <v/>
      </c>
      <c r="G69" s="433" t="str">
        <f>IF(基本情報入力シート!H91="","",基本情報入力シート!H91)</f>
        <v/>
      </c>
      <c r="H69" s="433" t="str">
        <f>IF(基本情報入力シート!I91="","",基本情報入力シート!I91)</f>
        <v/>
      </c>
      <c r="I69" s="433" t="str">
        <f>IF(基本情報入力シート!J91="","",基本情報入力シート!J91)</f>
        <v/>
      </c>
      <c r="J69" s="433" t="str">
        <f>IF(基本情報入力シート!K91="","",基本情報入力シート!K91)</f>
        <v/>
      </c>
      <c r="K69" s="434" t="str">
        <f>IF(基本情報入力シート!L91="","",基本情報入力シート!L91)</f>
        <v/>
      </c>
      <c r="L69" s="435" t="str">
        <f>IF(基本情報入力シート!M91="","",基本情報入力シート!M91)</f>
        <v/>
      </c>
      <c r="M69" s="435" t="str">
        <f>IF(基本情報入力シート!R91="","",基本情報入力シート!R91)</f>
        <v/>
      </c>
      <c r="N69" s="435" t="str">
        <f>IF(基本情報入力シート!W91="","",基本情報入力シート!W91)</f>
        <v/>
      </c>
      <c r="O69" s="430" t="str">
        <f>IF(基本情報入力シート!X91="","",基本情報入力シート!X91)</f>
        <v/>
      </c>
      <c r="P69" s="436" t="str">
        <f>IF(基本情報入力シート!Y91="","",基本情報入力シート!Y91)</f>
        <v/>
      </c>
      <c r="Q69" s="437" t="str">
        <f>IF(基本情報入力シート!AB91="","",基本情報入力シート!AB91)</f>
        <v/>
      </c>
      <c r="R69" s="456"/>
      <c r="S69" s="457"/>
      <c r="T69" s="458" t="str">
        <f>IFERROR(IF(R69="","",VLOOKUP(P69,【参考】数式用!$A$5:$H$34,MATCH(S69,【参考】数式用!$F$4:$H$4,0)+5,0)),"")</f>
        <v/>
      </c>
      <c r="U69" s="474" t="str">
        <f>IF(S69="特定加算Ⅰ",VLOOKUP(P69,【参考】数式用!$A$5:$I$28,9,FALSE),"-")</f>
        <v>-</v>
      </c>
      <c r="V69" s="80" t="s">
        <v>143</v>
      </c>
      <c r="W69" s="459"/>
      <c r="X69" s="95" t="s">
        <v>144</v>
      </c>
      <c r="Y69" s="459"/>
      <c r="Z69" s="236" t="s">
        <v>145</v>
      </c>
      <c r="AA69" s="459"/>
      <c r="AB69" s="95" t="s">
        <v>144</v>
      </c>
      <c r="AC69" s="459"/>
      <c r="AD69" s="95" t="s">
        <v>146</v>
      </c>
      <c r="AE69" s="442" t="s">
        <v>147</v>
      </c>
      <c r="AF69" s="443" t="str">
        <f t="shared" si="1"/>
        <v/>
      </c>
      <c r="AG69" s="444" t="s">
        <v>148</v>
      </c>
      <c r="AH69" s="445" t="str">
        <f t="shared" si="2"/>
        <v/>
      </c>
      <c r="AJ69" s="82" t="str">
        <f t="shared" si="3"/>
        <v>○</v>
      </c>
      <c r="AK69" s="83" t="str">
        <f t="shared" si="5"/>
        <v/>
      </c>
      <c r="AL69" s="83"/>
      <c r="AM69" s="83"/>
      <c r="AN69" s="83"/>
      <c r="AO69" s="83"/>
      <c r="AP69" s="83"/>
      <c r="AQ69" s="83"/>
      <c r="AR69" s="83"/>
      <c r="AS69" s="460"/>
    </row>
    <row r="70" spans="1:45" ht="33" customHeight="1" thickBot="1">
      <c r="A70" s="430">
        <f t="shared" si="4"/>
        <v>59</v>
      </c>
      <c r="B70" s="431" t="str">
        <f>IF(基本情報入力シート!C92="","",基本情報入力シート!C92)</f>
        <v/>
      </c>
      <c r="C70" s="432" t="str">
        <f>IF(基本情報入力シート!D92="","",基本情報入力シート!D92)</f>
        <v/>
      </c>
      <c r="D70" s="433" t="str">
        <f>IF(基本情報入力シート!E92="","",基本情報入力シート!E92)</f>
        <v/>
      </c>
      <c r="E70" s="433" t="str">
        <f>IF(基本情報入力シート!F92="","",基本情報入力シート!F92)</f>
        <v/>
      </c>
      <c r="F70" s="433" t="str">
        <f>IF(基本情報入力シート!G92="","",基本情報入力シート!G92)</f>
        <v/>
      </c>
      <c r="G70" s="433" t="str">
        <f>IF(基本情報入力シート!H92="","",基本情報入力シート!H92)</f>
        <v/>
      </c>
      <c r="H70" s="433" t="str">
        <f>IF(基本情報入力シート!I92="","",基本情報入力シート!I92)</f>
        <v/>
      </c>
      <c r="I70" s="433" t="str">
        <f>IF(基本情報入力シート!J92="","",基本情報入力シート!J92)</f>
        <v/>
      </c>
      <c r="J70" s="433" t="str">
        <f>IF(基本情報入力シート!K92="","",基本情報入力シート!K92)</f>
        <v/>
      </c>
      <c r="K70" s="434" t="str">
        <f>IF(基本情報入力シート!L92="","",基本情報入力シート!L92)</f>
        <v/>
      </c>
      <c r="L70" s="435" t="str">
        <f>IF(基本情報入力シート!M92="","",基本情報入力シート!M92)</f>
        <v/>
      </c>
      <c r="M70" s="435" t="str">
        <f>IF(基本情報入力シート!R92="","",基本情報入力シート!R92)</f>
        <v/>
      </c>
      <c r="N70" s="435" t="str">
        <f>IF(基本情報入力シート!W92="","",基本情報入力シート!W92)</f>
        <v/>
      </c>
      <c r="O70" s="430" t="str">
        <f>IF(基本情報入力シート!X92="","",基本情報入力シート!X92)</f>
        <v/>
      </c>
      <c r="P70" s="436" t="str">
        <f>IF(基本情報入力シート!Y92="","",基本情報入力シート!Y92)</f>
        <v/>
      </c>
      <c r="Q70" s="437" t="str">
        <f>IF(基本情報入力シート!AB92="","",基本情報入力シート!AB92)</f>
        <v/>
      </c>
      <c r="R70" s="456"/>
      <c r="S70" s="457"/>
      <c r="T70" s="458" t="str">
        <f>IFERROR(IF(R70="","",VLOOKUP(P70,【参考】数式用!$A$5:$H$34,MATCH(S70,【参考】数式用!$F$4:$H$4,0)+5,0)),"")</f>
        <v/>
      </c>
      <c r="U70" s="474" t="str">
        <f>IF(S70="特定加算Ⅰ",VLOOKUP(P70,【参考】数式用!$A$5:$I$28,9,FALSE),"-")</f>
        <v>-</v>
      </c>
      <c r="V70" s="80" t="s">
        <v>143</v>
      </c>
      <c r="W70" s="459"/>
      <c r="X70" s="95" t="s">
        <v>144</v>
      </c>
      <c r="Y70" s="459"/>
      <c r="Z70" s="236" t="s">
        <v>145</v>
      </c>
      <c r="AA70" s="459"/>
      <c r="AB70" s="95" t="s">
        <v>144</v>
      </c>
      <c r="AC70" s="459"/>
      <c r="AD70" s="95" t="s">
        <v>146</v>
      </c>
      <c r="AE70" s="442" t="s">
        <v>147</v>
      </c>
      <c r="AF70" s="443" t="str">
        <f t="shared" si="1"/>
        <v/>
      </c>
      <c r="AG70" s="444" t="s">
        <v>148</v>
      </c>
      <c r="AH70" s="445" t="str">
        <f t="shared" si="2"/>
        <v/>
      </c>
      <c r="AJ70" s="82" t="str">
        <f t="shared" si="3"/>
        <v>○</v>
      </c>
      <c r="AK70" s="83" t="str">
        <f t="shared" si="5"/>
        <v/>
      </c>
      <c r="AL70" s="83"/>
      <c r="AM70" s="83"/>
      <c r="AN70" s="83"/>
      <c r="AO70" s="83"/>
      <c r="AP70" s="83"/>
      <c r="AQ70" s="83"/>
      <c r="AR70" s="83"/>
      <c r="AS70" s="460"/>
    </row>
    <row r="71" spans="1:45" ht="33" customHeight="1" thickBot="1">
      <c r="A71" s="430">
        <f t="shared" si="4"/>
        <v>60</v>
      </c>
      <c r="B71" s="431" t="str">
        <f>IF(基本情報入力シート!C93="","",基本情報入力シート!C93)</f>
        <v/>
      </c>
      <c r="C71" s="432" t="str">
        <f>IF(基本情報入力シート!D93="","",基本情報入力シート!D93)</f>
        <v/>
      </c>
      <c r="D71" s="433" t="str">
        <f>IF(基本情報入力シート!E93="","",基本情報入力シート!E93)</f>
        <v/>
      </c>
      <c r="E71" s="433" t="str">
        <f>IF(基本情報入力シート!F93="","",基本情報入力シート!F93)</f>
        <v/>
      </c>
      <c r="F71" s="433" t="str">
        <f>IF(基本情報入力シート!G93="","",基本情報入力シート!G93)</f>
        <v/>
      </c>
      <c r="G71" s="433" t="str">
        <f>IF(基本情報入力シート!H93="","",基本情報入力シート!H93)</f>
        <v/>
      </c>
      <c r="H71" s="433" t="str">
        <f>IF(基本情報入力シート!I93="","",基本情報入力シート!I93)</f>
        <v/>
      </c>
      <c r="I71" s="433" t="str">
        <f>IF(基本情報入力シート!J93="","",基本情報入力シート!J93)</f>
        <v/>
      </c>
      <c r="J71" s="433" t="str">
        <f>IF(基本情報入力シート!K93="","",基本情報入力シート!K93)</f>
        <v/>
      </c>
      <c r="K71" s="434" t="str">
        <f>IF(基本情報入力シート!L93="","",基本情報入力シート!L93)</f>
        <v/>
      </c>
      <c r="L71" s="435" t="str">
        <f>IF(基本情報入力シート!M93="","",基本情報入力シート!M93)</f>
        <v/>
      </c>
      <c r="M71" s="435" t="str">
        <f>IF(基本情報入力シート!R93="","",基本情報入力シート!R93)</f>
        <v/>
      </c>
      <c r="N71" s="435" t="str">
        <f>IF(基本情報入力シート!W93="","",基本情報入力シート!W93)</f>
        <v/>
      </c>
      <c r="O71" s="430" t="str">
        <f>IF(基本情報入力シート!X93="","",基本情報入力シート!X93)</f>
        <v/>
      </c>
      <c r="P71" s="436" t="str">
        <f>IF(基本情報入力シート!Y93="","",基本情報入力シート!Y93)</f>
        <v/>
      </c>
      <c r="Q71" s="437" t="str">
        <f>IF(基本情報入力シート!AB93="","",基本情報入力シート!AB93)</f>
        <v/>
      </c>
      <c r="R71" s="456"/>
      <c r="S71" s="457"/>
      <c r="T71" s="458" t="str">
        <f>IFERROR(IF(R71="","",VLOOKUP(P71,【参考】数式用!$A$5:$H$34,MATCH(S71,【参考】数式用!$F$4:$H$4,0)+5,0)),"")</f>
        <v/>
      </c>
      <c r="U71" s="474" t="str">
        <f>IF(S71="特定加算Ⅰ",VLOOKUP(P71,【参考】数式用!$A$5:$I$28,9,FALSE),"-")</f>
        <v>-</v>
      </c>
      <c r="V71" s="80" t="s">
        <v>143</v>
      </c>
      <c r="W71" s="459"/>
      <c r="X71" s="95" t="s">
        <v>144</v>
      </c>
      <c r="Y71" s="459"/>
      <c r="Z71" s="236" t="s">
        <v>145</v>
      </c>
      <c r="AA71" s="459"/>
      <c r="AB71" s="95" t="s">
        <v>144</v>
      </c>
      <c r="AC71" s="459"/>
      <c r="AD71" s="95" t="s">
        <v>146</v>
      </c>
      <c r="AE71" s="442" t="s">
        <v>147</v>
      </c>
      <c r="AF71" s="443" t="str">
        <f t="shared" si="1"/>
        <v/>
      </c>
      <c r="AG71" s="444" t="s">
        <v>148</v>
      </c>
      <c r="AH71" s="445" t="str">
        <f t="shared" si="2"/>
        <v/>
      </c>
      <c r="AJ71" s="82" t="str">
        <f t="shared" si="3"/>
        <v>○</v>
      </c>
      <c r="AK71" s="83" t="str">
        <f t="shared" si="5"/>
        <v/>
      </c>
      <c r="AL71" s="83"/>
      <c r="AM71" s="83"/>
      <c r="AN71" s="83"/>
      <c r="AO71" s="83"/>
      <c r="AP71" s="83"/>
      <c r="AQ71" s="83"/>
      <c r="AR71" s="83"/>
      <c r="AS71" s="460"/>
    </row>
    <row r="72" spans="1:45" ht="33" customHeight="1" thickBot="1">
      <c r="A72" s="430">
        <f t="shared" si="4"/>
        <v>61</v>
      </c>
      <c r="B72" s="431" t="str">
        <f>IF(基本情報入力シート!C94="","",基本情報入力シート!C94)</f>
        <v/>
      </c>
      <c r="C72" s="432" t="str">
        <f>IF(基本情報入力シート!D94="","",基本情報入力シート!D94)</f>
        <v/>
      </c>
      <c r="D72" s="433" t="str">
        <f>IF(基本情報入力シート!E94="","",基本情報入力シート!E94)</f>
        <v/>
      </c>
      <c r="E72" s="433" t="str">
        <f>IF(基本情報入力シート!F94="","",基本情報入力シート!F94)</f>
        <v/>
      </c>
      <c r="F72" s="433" t="str">
        <f>IF(基本情報入力シート!G94="","",基本情報入力シート!G94)</f>
        <v/>
      </c>
      <c r="G72" s="433" t="str">
        <f>IF(基本情報入力シート!H94="","",基本情報入力シート!H94)</f>
        <v/>
      </c>
      <c r="H72" s="433" t="str">
        <f>IF(基本情報入力シート!I94="","",基本情報入力シート!I94)</f>
        <v/>
      </c>
      <c r="I72" s="433" t="str">
        <f>IF(基本情報入力シート!J94="","",基本情報入力シート!J94)</f>
        <v/>
      </c>
      <c r="J72" s="433" t="str">
        <f>IF(基本情報入力シート!K94="","",基本情報入力シート!K94)</f>
        <v/>
      </c>
      <c r="K72" s="434" t="str">
        <f>IF(基本情報入力シート!L94="","",基本情報入力シート!L94)</f>
        <v/>
      </c>
      <c r="L72" s="435" t="str">
        <f>IF(基本情報入力シート!M94="","",基本情報入力シート!M94)</f>
        <v/>
      </c>
      <c r="M72" s="435" t="str">
        <f>IF(基本情報入力シート!R94="","",基本情報入力シート!R94)</f>
        <v/>
      </c>
      <c r="N72" s="435" t="str">
        <f>IF(基本情報入力シート!W94="","",基本情報入力シート!W94)</f>
        <v/>
      </c>
      <c r="O72" s="430" t="str">
        <f>IF(基本情報入力シート!X94="","",基本情報入力シート!X94)</f>
        <v/>
      </c>
      <c r="P72" s="436" t="str">
        <f>IF(基本情報入力シート!Y94="","",基本情報入力シート!Y94)</f>
        <v/>
      </c>
      <c r="Q72" s="437" t="str">
        <f>IF(基本情報入力シート!AB94="","",基本情報入力シート!AB94)</f>
        <v/>
      </c>
      <c r="R72" s="456"/>
      <c r="S72" s="457"/>
      <c r="T72" s="458" t="str">
        <f>IFERROR(IF(R72="","",VLOOKUP(P72,【参考】数式用!$A$5:$H$34,MATCH(S72,【参考】数式用!$F$4:$H$4,0)+5,0)),"")</f>
        <v/>
      </c>
      <c r="U72" s="474" t="str">
        <f>IF(S72="特定加算Ⅰ",VLOOKUP(P72,【参考】数式用!$A$5:$I$28,9,FALSE),"-")</f>
        <v>-</v>
      </c>
      <c r="V72" s="80" t="s">
        <v>143</v>
      </c>
      <c r="W72" s="459"/>
      <c r="X72" s="95" t="s">
        <v>144</v>
      </c>
      <c r="Y72" s="459"/>
      <c r="Z72" s="236" t="s">
        <v>145</v>
      </c>
      <c r="AA72" s="459"/>
      <c r="AB72" s="95" t="s">
        <v>144</v>
      </c>
      <c r="AC72" s="459"/>
      <c r="AD72" s="95" t="s">
        <v>146</v>
      </c>
      <c r="AE72" s="442" t="s">
        <v>147</v>
      </c>
      <c r="AF72" s="443" t="str">
        <f t="shared" si="1"/>
        <v/>
      </c>
      <c r="AG72" s="444" t="s">
        <v>148</v>
      </c>
      <c r="AH72" s="445" t="str">
        <f t="shared" si="2"/>
        <v/>
      </c>
      <c r="AJ72" s="82" t="str">
        <f t="shared" si="3"/>
        <v>○</v>
      </c>
      <c r="AK72" s="83" t="str">
        <f t="shared" si="5"/>
        <v/>
      </c>
      <c r="AL72" s="83"/>
      <c r="AM72" s="83"/>
      <c r="AN72" s="83"/>
      <c r="AO72" s="83"/>
      <c r="AP72" s="83"/>
      <c r="AQ72" s="83"/>
      <c r="AR72" s="83"/>
      <c r="AS72" s="460"/>
    </row>
    <row r="73" spans="1:45" ht="33" customHeight="1" thickBot="1">
      <c r="A73" s="430">
        <f t="shared" si="4"/>
        <v>62</v>
      </c>
      <c r="B73" s="431" t="str">
        <f>IF(基本情報入力シート!C95="","",基本情報入力シート!C95)</f>
        <v/>
      </c>
      <c r="C73" s="432" t="str">
        <f>IF(基本情報入力シート!D95="","",基本情報入力シート!D95)</f>
        <v/>
      </c>
      <c r="D73" s="433" t="str">
        <f>IF(基本情報入力シート!E95="","",基本情報入力シート!E95)</f>
        <v/>
      </c>
      <c r="E73" s="433" t="str">
        <f>IF(基本情報入力シート!F95="","",基本情報入力シート!F95)</f>
        <v/>
      </c>
      <c r="F73" s="433" t="str">
        <f>IF(基本情報入力シート!G95="","",基本情報入力シート!G95)</f>
        <v/>
      </c>
      <c r="G73" s="433" t="str">
        <f>IF(基本情報入力シート!H95="","",基本情報入力シート!H95)</f>
        <v/>
      </c>
      <c r="H73" s="433" t="str">
        <f>IF(基本情報入力シート!I95="","",基本情報入力シート!I95)</f>
        <v/>
      </c>
      <c r="I73" s="433" t="str">
        <f>IF(基本情報入力シート!J95="","",基本情報入力シート!J95)</f>
        <v/>
      </c>
      <c r="J73" s="433" t="str">
        <f>IF(基本情報入力シート!K95="","",基本情報入力シート!K95)</f>
        <v/>
      </c>
      <c r="K73" s="434" t="str">
        <f>IF(基本情報入力シート!L95="","",基本情報入力シート!L95)</f>
        <v/>
      </c>
      <c r="L73" s="435" t="str">
        <f>IF(基本情報入力シート!M95="","",基本情報入力シート!M95)</f>
        <v/>
      </c>
      <c r="M73" s="435" t="str">
        <f>IF(基本情報入力シート!R95="","",基本情報入力シート!R95)</f>
        <v/>
      </c>
      <c r="N73" s="435" t="str">
        <f>IF(基本情報入力シート!W95="","",基本情報入力シート!W95)</f>
        <v/>
      </c>
      <c r="O73" s="430" t="str">
        <f>IF(基本情報入力シート!X95="","",基本情報入力シート!X95)</f>
        <v/>
      </c>
      <c r="P73" s="436" t="str">
        <f>IF(基本情報入力シート!Y95="","",基本情報入力シート!Y95)</f>
        <v/>
      </c>
      <c r="Q73" s="437" t="str">
        <f>IF(基本情報入力シート!AB95="","",基本情報入力シート!AB95)</f>
        <v/>
      </c>
      <c r="R73" s="456"/>
      <c r="S73" s="457"/>
      <c r="T73" s="458" t="str">
        <f>IFERROR(IF(R73="","",VLOOKUP(P73,【参考】数式用!$A$5:$H$34,MATCH(S73,【参考】数式用!$F$4:$H$4,0)+5,0)),"")</f>
        <v/>
      </c>
      <c r="U73" s="474" t="str">
        <f>IF(S73="特定加算Ⅰ",VLOOKUP(P73,【参考】数式用!$A$5:$I$28,9,FALSE),"-")</f>
        <v>-</v>
      </c>
      <c r="V73" s="80" t="s">
        <v>143</v>
      </c>
      <c r="W73" s="459"/>
      <c r="X73" s="95" t="s">
        <v>144</v>
      </c>
      <c r="Y73" s="459"/>
      <c r="Z73" s="236" t="s">
        <v>145</v>
      </c>
      <c r="AA73" s="459"/>
      <c r="AB73" s="95" t="s">
        <v>144</v>
      </c>
      <c r="AC73" s="459"/>
      <c r="AD73" s="95" t="s">
        <v>146</v>
      </c>
      <c r="AE73" s="442" t="s">
        <v>147</v>
      </c>
      <c r="AF73" s="443" t="str">
        <f t="shared" si="1"/>
        <v/>
      </c>
      <c r="AG73" s="444" t="s">
        <v>148</v>
      </c>
      <c r="AH73" s="445" t="str">
        <f t="shared" si="2"/>
        <v/>
      </c>
      <c r="AJ73" s="82" t="str">
        <f t="shared" si="3"/>
        <v>○</v>
      </c>
      <c r="AK73" s="83" t="str">
        <f t="shared" si="5"/>
        <v/>
      </c>
      <c r="AL73" s="83"/>
      <c r="AM73" s="83"/>
      <c r="AN73" s="83"/>
      <c r="AO73" s="83"/>
      <c r="AP73" s="83"/>
      <c r="AQ73" s="83"/>
      <c r="AR73" s="83"/>
      <c r="AS73" s="460"/>
    </row>
    <row r="74" spans="1:45" ht="33" customHeight="1" thickBot="1">
      <c r="A74" s="430">
        <f t="shared" si="4"/>
        <v>63</v>
      </c>
      <c r="B74" s="431" t="str">
        <f>IF(基本情報入力シート!C96="","",基本情報入力シート!C96)</f>
        <v/>
      </c>
      <c r="C74" s="432" t="str">
        <f>IF(基本情報入力シート!D96="","",基本情報入力シート!D96)</f>
        <v/>
      </c>
      <c r="D74" s="433" t="str">
        <f>IF(基本情報入力シート!E96="","",基本情報入力シート!E96)</f>
        <v/>
      </c>
      <c r="E74" s="433" t="str">
        <f>IF(基本情報入力シート!F96="","",基本情報入力シート!F96)</f>
        <v/>
      </c>
      <c r="F74" s="433" t="str">
        <f>IF(基本情報入力シート!G96="","",基本情報入力シート!G96)</f>
        <v/>
      </c>
      <c r="G74" s="433" t="str">
        <f>IF(基本情報入力シート!H96="","",基本情報入力シート!H96)</f>
        <v/>
      </c>
      <c r="H74" s="433" t="str">
        <f>IF(基本情報入力シート!I96="","",基本情報入力シート!I96)</f>
        <v/>
      </c>
      <c r="I74" s="433" t="str">
        <f>IF(基本情報入力シート!J96="","",基本情報入力シート!J96)</f>
        <v/>
      </c>
      <c r="J74" s="433" t="str">
        <f>IF(基本情報入力シート!K96="","",基本情報入力シート!K96)</f>
        <v/>
      </c>
      <c r="K74" s="434" t="str">
        <f>IF(基本情報入力シート!L96="","",基本情報入力シート!L96)</f>
        <v/>
      </c>
      <c r="L74" s="435" t="str">
        <f>IF(基本情報入力シート!M96="","",基本情報入力シート!M96)</f>
        <v/>
      </c>
      <c r="M74" s="435" t="str">
        <f>IF(基本情報入力シート!R96="","",基本情報入力シート!R96)</f>
        <v/>
      </c>
      <c r="N74" s="435" t="str">
        <f>IF(基本情報入力シート!W96="","",基本情報入力シート!W96)</f>
        <v/>
      </c>
      <c r="O74" s="430" t="str">
        <f>IF(基本情報入力シート!X96="","",基本情報入力シート!X96)</f>
        <v/>
      </c>
      <c r="P74" s="436" t="str">
        <f>IF(基本情報入力シート!Y96="","",基本情報入力シート!Y96)</f>
        <v/>
      </c>
      <c r="Q74" s="437" t="str">
        <f>IF(基本情報入力シート!AB96="","",基本情報入力シート!AB96)</f>
        <v/>
      </c>
      <c r="R74" s="456"/>
      <c r="S74" s="457"/>
      <c r="T74" s="458" t="str">
        <f>IFERROR(IF(R74="","",VLOOKUP(P74,【参考】数式用!$A$5:$H$34,MATCH(S74,【参考】数式用!$F$4:$H$4,0)+5,0)),"")</f>
        <v/>
      </c>
      <c r="U74" s="474" t="str">
        <f>IF(S74="特定加算Ⅰ",VLOOKUP(P74,【参考】数式用!$A$5:$I$28,9,FALSE),"-")</f>
        <v>-</v>
      </c>
      <c r="V74" s="80" t="s">
        <v>143</v>
      </c>
      <c r="W74" s="459"/>
      <c r="X74" s="95" t="s">
        <v>144</v>
      </c>
      <c r="Y74" s="459"/>
      <c r="Z74" s="236" t="s">
        <v>145</v>
      </c>
      <c r="AA74" s="459"/>
      <c r="AB74" s="95" t="s">
        <v>144</v>
      </c>
      <c r="AC74" s="459"/>
      <c r="AD74" s="95" t="s">
        <v>146</v>
      </c>
      <c r="AE74" s="442" t="s">
        <v>147</v>
      </c>
      <c r="AF74" s="443" t="str">
        <f t="shared" si="1"/>
        <v/>
      </c>
      <c r="AG74" s="444" t="s">
        <v>148</v>
      </c>
      <c r="AH74" s="445" t="str">
        <f t="shared" si="2"/>
        <v/>
      </c>
      <c r="AJ74" s="82" t="str">
        <f t="shared" si="3"/>
        <v>○</v>
      </c>
      <c r="AK74" s="83" t="str">
        <f t="shared" si="5"/>
        <v/>
      </c>
      <c r="AL74" s="83"/>
      <c r="AM74" s="83"/>
      <c r="AN74" s="83"/>
      <c r="AO74" s="83"/>
      <c r="AP74" s="83"/>
      <c r="AQ74" s="83"/>
      <c r="AR74" s="83"/>
      <c r="AS74" s="460"/>
    </row>
    <row r="75" spans="1:45" ht="33" customHeight="1" thickBot="1">
      <c r="A75" s="430">
        <f t="shared" si="4"/>
        <v>64</v>
      </c>
      <c r="B75" s="431" t="str">
        <f>IF(基本情報入力シート!C97="","",基本情報入力シート!C97)</f>
        <v/>
      </c>
      <c r="C75" s="432" t="str">
        <f>IF(基本情報入力シート!D97="","",基本情報入力シート!D97)</f>
        <v/>
      </c>
      <c r="D75" s="433" t="str">
        <f>IF(基本情報入力シート!E97="","",基本情報入力シート!E97)</f>
        <v/>
      </c>
      <c r="E75" s="433" t="str">
        <f>IF(基本情報入力シート!F97="","",基本情報入力シート!F97)</f>
        <v/>
      </c>
      <c r="F75" s="433" t="str">
        <f>IF(基本情報入力シート!G97="","",基本情報入力シート!G97)</f>
        <v/>
      </c>
      <c r="G75" s="433" t="str">
        <f>IF(基本情報入力シート!H97="","",基本情報入力シート!H97)</f>
        <v/>
      </c>
      <c r="H75" s="433" t="str">
        <f>IF(基本情報入力シート!I97="","",基本情報入力シート!I97)</f>
        <v/>
      </c>
      <c r="I75" s="433" t="str">
        <f>IF(基本情報入力シート!J97="","",基本情報入力シート!J97)</f>
        <v/>
      </c>
      <c r="J75" s="433" t="str">
        <f>IF(基本情報入力シート!K97="","",基本情報入力シート!K97)</f>
        <v/>
      </c>
      <c r="K75" s="434" t="str">
        <f>IF(基本情報入力シート!L97="","",基本情報入力シート!L97)</f>
        <v/>
      </c>
      <c r="L75" s="435" t="str">
        <f>IF(基本情報入力シート!M97="","",基本情報入力シート!M97)</f>
        <v/>
      </c>
      <c r="M75" s="435" t="str">
        <f>IF(基本情報入力シート!R97="","",基本情報入力シート!R97)</f>
        <v/>
      </c>
      <c r="N75" s="435" t="str">
        <f>IF(基本情報入力シート!W97="","",基本情報入力シート!W97)</f>
        <v/>
      </c>
      <c r="O75" s="430" t="str">
        <f>IF(基本情報入力シート!X97="","",基本情報入力シート!X97)</f>
        <v/>
      </c>
      <c r="P75" s="436" t="str">
        <f>IF(基本情報入力シート!Y97="","",基本情報入力シート!Y97)</f>
        <v/>
      </c>
      <c r="Q75" s="437" t="str">
        <f>IF(基本情報入力シート!AB97="","",基本情報入力シート!AB97)</f>
        <v/>
      </c>
      <c r="R75" s="456"/>
      <c r="S75" s="457"/>
      <c r="T75" s="458" t="str">
        <f>IFERROR(IF(R75="","",VLOOKUP(P75,【参考】数式用!$A$5:$H$34,MATCH(S75,【参考】数式用!$F$4:$H$4,0)+5,0)),"")</f>
        <v/>
      </c>
      <c r="U75" s="474" t="str">
        <f>IF(S75="特定加算Ⅰ",VLOOKUP(P75,【参考】数式用!$A$5:$I$28,9,FALSE),"-")</f>
        <v>-</v>
      </c>
      <c r="V75" s="80" t="s">
        <v>143</v>
      </c>
      <c r="W75" s="459"/>
      <c r="X75" s="95" t="s">
        <v>144</v>
      </c>
      <c r="Y75" s="459"/>
      <c r="Z75" s="236" t="s">
        <v>145</v>
      </c>
      <c r="AA75" s="459"/>
      <c r="AB75" s="95" t="s">
        <v>144</v>
      </c>
      <c r="AC75" s="459"/>
      <c r="AD75" s="95" t="s">
        <v>146</v>
      </c>
      <c r="AE75" s="442" t="s">
        <v>147</v>
      </c>
      <c r="AF75" s="443" t="str">
        <f t="shared" si="1"/>
        <v/>
      </c>
      <c r="AG75" s="444" t="s">
        <v>148</v>
      </c>
      <c r="AH75" s="445" t="str">
        <f t="shared" si="2"/>
        <v/>
      </c>
      <c r="AJ75" s="82" t="str">
        <f t="shared" si="3"/>
        <v>○</v>
      </c>
      <c r="AK75" s="83" t="str">
        <f t="shared" si="5"/>
        <v/>
      </c>
      <c r="AL75" s="83"/>
      <c r="AM75" s="83"/>
      <c r="AN75" s="83"/>
      <c r="AO75" s="83"/>
      <c r="AP75" s="83"/>
      <c r="AQ75" s="83"/>
      <c r="AR75" s="83"/>
      <c r="AS75" s="460"/>
    </row>
    <row r="76" spans="1:45" ht="33" customHeight="1" thickBot="1">
      <c r="A76" s="430">
        <f t="shared" si="4"/>
        <v>65</v>
      </c>
      <c r="B76" s="431" t="str">
        <f>IF(基本情報入力シート!C98="","",基本情報入力シート!C98)</f>
        <v/>
      </c>
      <c r="C76" s="432" t="str">
        <f>IF(基本情報入力シート!D98="","",基本情報入力シート!D98)</f>
        <v/>
      </c>
      <c r="D76" s="433" t="str">
        <f>IF(基本情報入力シート!E98="","",基本情報入力シート!E98)</f>
        <v/>
      </c>
      <c r="E76" s="433" t="str">
        <f>IF(基本情報入力シート!F98="","",基本情報入力シート!F98)</f>
        <v/>
      </c>
      <c r="F76" s="433" t="str">
        <f>IF(基本情報入力シート!G98="","",基本情報入力シート!G98)</f>
        <v/>
      </c>
      <c r="G76" s="433" t="str">
        <f>IF(基本情報入力シート!H98="","",基本情報入力シート!H98)</f>
        <v/>
      </c>
      <c r="H76" s="433" t="str">
        <f>IF(基本情報入力シート!I98="","",基本情報入力シート!I98)</f>
        <v/>
      </c>
      <c r="I76" s="433" t="str">
        <f>IF(基本情報入力シート!J98="","",基本情報入力シート!J98)</f>
        <v/>
      </c>
      <c r="J76" s="433" t="str">
        <f>IF(基本情報入力シート!K98="","",基本情報入力シート!K98)</f>
        <v/>
      </c>
      <c r="K76" s="434" t="str">
        <f>IF(基本情報入力シート!L98="","",基本情報入力シート!L98)</f>
        <v/>
      </c>
      <c r="L76" s="435" t="str">
        <f>IF(基本情報入力シート!M98="","",基本情報入力シート!M98)</f>
        <v/>
      </c>
      <c r="M76" s="435" t="str">
        <f>IF(基本情報入力シート!R98="","",基本情報入力シート!R98)</f>
        <v/>
      </c>
      <c r="N76" s="435" t="str">
        <f>IF(基本情報入力シート!W98="","",基本情報入力シート!W98)</f>
        <v/>
      </c>
      <c r="O76" s="430" t="str">
        <f>IF(基本情報入力シート!X98="","",基本情報入力シート!X98)</f>
        <v/>
      </c>
      <c r="P76" s="436" t="str">
        <f>IF(基本情報入力シート!Y98="","",基本情報入力シート!Y98)</f>
        <v/>
      </c>
      <c r="Q76" s="437" t="str">
        <f>IF(基本情報入力シート!AB98="","",基本情報入力シート!AB98)</f>
        <v/>
      </c>
      <c r="R76" s="456"/>
      <c r="S76" s="457"/>
      <c r="T76" s="458" t="str">
        <f>IFERROR(IF(R76="","",VLOOKUP(P76,【参考】数式用!$A$5:$H$34,MATCH(S76,【参考】数式用!$F$4:$H$4,0)+5,0)),"")</f>
        <v/>
      </c>
      <c r="U76" s="474" t="str">
        <f>IF(S76="特定加算Ⅰ",VLOOKUP(P76,【参考】数式用!$A$5:$I$28,9,FALSE),"-")</f>
        <v>-</v>
      </c>
      <c r="V76" s="80" t="s">
        <v>143</v>
      </c>
      <c r="W76" s="459"/>
      <c r="X76" s="95" t="s">
        <v>144</v>
      </c>
      <c r="Y76" s="459"/>
      <c r="Z76" s="236" t="s">
        <v>145</v>
      </c>
      <c r="AA76" s="459"/>
      <c r="AB76" s="95" t="s">
        <v>144</v>
      </c>
      <c r="AC76" s="459"/>
      <c r="AD76" s="95" t="s">
        <v>146</v>
      </c>
      <c r="AE76" s="442" t="s">
        <v>147</v>
      </c>
      <c r="AF76" s="443" t="str">
        <f t="shared" si="1"/>
        <v/>
      </c>
      <c r="AG76" s="444" t="s">
        <v>148</v>
      </c>
      <c r="AH76" s="445"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60"/>
    </row>
    <row r="77" spans="1:45" ht="33" customHeight="1" thickBot="1">
      <c r="A77" s="430">
        <f t="shared" si="4"/>
        <v>66</v>
      </c>
      <c r="B77" s="431" t="str">
        <f>IF(基本情報入力シート!C99="","",基本情報入力シート!C99)</f>
        <v/>
      </c>
      <c r="C77" s="432" t="str">
        <f>IF(基本情報入力シート!D99="","",基本情報入力シート!D99)</f>
        <v/>
      </c>
      <c r="D77" s="433" t="str">
        <f>IF(基本情報入力シート!E99="","",基本情報入力シート!E99)</f>
        <v/>
      </c>
      <c r="E77" s="433" t="str">
        <f>IF(基本情報入力シート!F99="","",基本情報入力シート!F99)</f>
        <v/>
      </c>
      <c r="F77" s="433" t="str">
        <f>IF(基本情報入力シート!G99="","",基本情報入力シート!G99)</f>
        <v/>
      </c>
      <c r="G77" s="433" t="str">
        <f>IF(基本情報入力シート!H99="","",基本情報入力シート!H99)</f>
        <v/>
      </c>
      <c r="H77" s="433" t="str">
        <f>IF(基本情報入力シート!I99="","",基本情報入力シート!I99)</f>
        <v/>
      </c>
      <c r="I77" s="433" t="str">
        <f>IF(基本情報入力シート!J99="","",基本情報入力シート!J99)</f>
        <v/>
      </c>
      <c r="J77" s="433" t="str">
        <f>IF(基本情報入力シート!K99="","",基本情報入力シート!K99)</f>
        <v/>
      </c>
      <c r="K77" s="434" t="str">
        <f>IF(基本情報入力シート!L99="","",基本情報入力シート!L99)</f>
        <v/>
      </c>
      <c r="L77" s="435" t="str">
        <f>IF(基本情報入力シート!M99="","",基本情報入力シート!M99)</f>
        <v/>
      </c>
      <c r="M77" s="435" t="str">
        <f>IF(基本情報入力シート!R99="","",基本情報入力シート!R99)</f>
        <v/>
      </c>
      <c r="N77" s="435" t="str">
        <f>IF(基本情報入力シート!W99="","",基本情報入力シート!W99)</f>
        <v/>
      </c>
      <c r="O77" s="430" t="str">
        <f>IF(基本情報入力シート!X99="","",基本情報入力シート!X99)</f>
        <v/>
      </c>
      <c r="P77" s="436" t="str">
        <f>IF(基本情報入力シート!Y99="","",基本情報入力シート!Y99)</f>
        <v/>
      </c>
      <c r="Q77" s="437" t="str">
        <f>IF(基本情報入力シート!AB99="","",基本情報入力シート!AB99)</f>
        <v/>
      </c>
      <c r="R77" s="456"/>
      <c r="S77" s="457"/>
      <c r="T77" s="458" t="str">
        <f>IFERROR(IF(R77="","",VLOOKUP(P77,【参考】数式用!$A$5:$H$34,MATCH(S77,【参考】数式用!$F$4:$H$4,0)+5,0)),"")</f>
        <v/>
      </c>
      <c r="U77" s="474" t="str">
        <f>IF(S77="特定加算Ⅰ",VLOOKUP(P77,【参考】数式用!$A$5:$I$28,9,FALSE),"-")</f>
        <v>-</v>
      </c>
      <c r="V77" s="80" t="s">
        <v>143</v>
      </c>
      <c r="W77" s="459"/>
      <c r="X77" s="95" t="s">
        <v>144</v>
      </c>
      <c r="Y77" s="459"/>
      <c r="Z77" s="236" t="s">
        <v>145</v>
      </c>
      <c r="AA77" s="459"/>
      <c r="AB77" s="95" t="s">
        <v>144</v>
      </c>
      <c r="AC77" s="459"/>
      <c r="AD77" s="95" t="s">
        <v>146</v>
      </c>
      <c r="AE77" s="442" t="s">
        <v>147</v>
      </c>
      <c r="AF77" s="443" t="str">
        <f t="shared" ref="AF77:AF111" si="7">IF(AND(W77&gt;=1,Y77&gt;=1,AA77&gt;=1,AC77&gt;=1),(AA77*12+AC77)-(W77*12+Y77)+1,"")</f>
        <v/>
      </c>
      <c r="AG77" s="444" t="s">
        <v>148</v>
      </c>
      <c r="AH77" s="445" t="str">
        <f t="shared" ref="AH77:AH111" si="8">IFERROR(ROUNDDOWN(Q77*T77,0)*AF77,"")</f>
        <v/>
      </c>
      <c r="AJ77" s="82" t="str">
        <f t="shared" ref="AJ77:AJ111" si="9">IFERROR(IF(T77="エラー","☓","○"),"")</f>
        <v>○</v>
      </c>
      <c r="AK77" s="83" t="str">
        <f t="shared" si="6"/>
        <v/>
      </c>
      <c r="AL77" s="83"/>
      <c r="AM77" s="83"/>
      <c r="AN77" s="83"/>
      <c r="AO77" s="83"/>
      <c r="AP77" s="83"/>
      <c r="AQ77" s="83"/>
      <c r="AR77" s="83"/>
      <c r="AS77" s="460"/>
    </row>
    <row r="78" spans="1:45" ht="33" customHeight="1" thickBot="1">
      <c r="A78" s="430">
        <f t="shared" si="4"/>
        <v>67</v>
      </c>
      <c r="B78" s="431" t="str">
        <f>IF(基本情報入力シート!C100="","",基本情報入力シート!C100)</f>
        <v/>
      </c>
      <c r="C78" s="432" t="str">
        <f>IF(基本情報入力シート!D100="","",基本情報入力シート!D100)</f>
        <v/>
      </c>
      <c r="D78" s="433" t="str">
        <f>IF(基本情報入力シート!E100="","",基本情報入力シート!E100)</f>
        <v/>
      </c>
      <c r="E78" s="433" t="str">
        <f>IF(基本情報入力シート!F100="","",基本情報入力シート!F100)</f>
        <v/>
      </c>
      <c r="F78" s="433" t="str">
        <f>IF(基本情報入力シート!G100="","",基本情報入力シート!G100)</f>
        <v/>
      </c>
      <c r="G78" s="433" t="str">
        <f>IF(基本情報入力シート!H100="","",基本情報入力シート!H100)</f>
        <v/>
      </c>
      <c r="H78" s="433" t="str">
        <f>IF(基本情報入力シート!I100="","",基本情報入力シート!I100)</f>
        <v/>
      </c>
      <c r="I78" s="433" t="str">
        <f>IF(基本情報入力シート!J100="","",基本情報入力シート!J100)</f>
        <v/>
      </c>
      <c r="J78" s="433" t="str">
        <f>IF(基本情報入力シート!K100="","",基本情報入力シート!K100)</f>
        <v/>
      </c>
      <c r="K78" s="434" t="str">
        <f>IF(基本情報入力シート!L100="","",基本情報入力シート!L100)</f>
        <v/>
      </c>
      <c r="L78" s="435" t="str">
        <f>IF(基本情報入力シート!M100="","",基本情報入力シート!M100)</f>
        <v/>
      </c>
      <c r="M78" s="435" t="str">
        <f>IF(基本情報入力シート!R100="","",基本情報入力シート!R100)</f>
        <v/>
      </c>
      <c r="N78" s="435" t="str">
        <f>IF(基本情報入力シート!W100="","",基本情報入力シート!W100)</f>
        <v/>
      </c>
      <c r="O78" s="430" t="str">
        <f>IF(基本情報入力シート!X100="","",基本情報入力シート!X100)</f>
        <v/>
      </c>
      <c r="P78" s="436" t="str">
        <f>IF(基本情報入力シート!Y100="","",基本情報入力シート!Y100)</f>
        <v/>
      </c>
      <c r="Q78" s="437" t="str">
        <f>IF(基本情報入力シート!AB100="","",基本情報入力シート!AB100)</f>
        <v/>
      </c>
      <c r="R78" s="456"/>
      <c r="S78" s="457"/>
      <c r="T78" s="458" t="str">
        <f>IFERROR(IF(R78="","",VLOOKUP(P78,【参考】数式用!$A$5:$H$34,MATCH(S78,【参考】数式用!$F$4:$H$4,0)+5,0)),"")</f>
        <v/>
      </c>
      <c r="U78" s="474" t="str">
        <f>IF(S78="特定加算Ⅰ",VLOOKUP(P78,【参考】数式用!$A$5:$I$28,9,FALSE),"-")</f>
        <v>-</v>
      </c>
      <c r="V78" s="80" t="s">
        <v>143</v>
      </c>
      <c r="W78" s="459"/>
      <c r="X78" s="95" t="s">
        <v>144</v>
      </c>
      <c r="Y78" s="459"/>
      <c r="Z78" s="236" t="s">
        <v>145</v>
      </c>
      <c r="AA78" s="459"/>
      <c r="AB78" s="95" t="s">
        <v>144</v>
      </c>
      <c r="AC78" s="459"/>
      <c r="AD78" s="95" t="s">
        <v>146</v>
      </c>
      <c r="AE78" s="442" t="s">
        <v>147</v>
      </c>
      <c r="AF78" s="443" t="str">
        <f t="shared" si="7"/>
        <v/>
      </c>
      <c r="AG78" s="444" t="s">
        <v>148</v>
      </c>
      <c r="AH78" s="445" t="str">
        <f t="shared" si="8"/>
        <v/>
      </c>
      <c r="AJ78" s="82" t="str">
        <f t="shared" si="9"/>
        <v>○</v>
      </c>
      <c r="AK78" s="83" t="str">
        <f t="shared" si="6"/>
        <v/>
      </c>
      <c r="AL78" s="83"/>
      <c r="AM78" s="83"/>
      <c r="AN78" s="83"/>
      <c r="AO78" s="83"/>
      <c r="AP78" s="83"/>
      <c r="AQ78" s="83"/>
      <c r="AR78" s="83"/>
      <c r="AS78" s="460"/>
    </row>
    <row r="79" spans="1:45" ht="33" customHeight="1" thickBot="1">
      <c r="A79" s="430">
        <f t="shared" si="4"/>
        <v>68</v>
      </c>
      <c r="B79" s="431" t="str">
        <f>IF(基本情報入力シート!C101="","",基本情報入力シート!C101)</f>
        <v/>
      </c>
      <c r="C79" s="432" t="str">
        <f>IF(基本情報入力シート!D101="","",基本情報入力シート!D101)</f>
        <v/>
      </c>
      <c r="D79" s="433" t="str">
        <f>IF(基本情報入力シート!E101="","",基本情報入力シート!E101)</f>
        <v/>
      </c>
      <c r="E79" s="433" t="str">
        <f>IF(基本情報入力シート!F101="","",基本情報入力シート!F101)</f>
        <v/>
      </c>
      <c r="F79" s="433" t="str">
        <f>IF(基本情報入力シート!G101="","",基本情報入力シート!G101)</f>
        <v/>
      </c>
      <c r="G79" s="433" t="str">
        <f>IF(基本情報入力シート!H101="","",基本情報入力シート!H101)</f>
        <v/>
      </c>
      <c r="H79" s="433" t="str">
        <f>IF(基本情報入力シート!I101="","",基本情報入力シート!I101)</f>
        <v/>
      </c>
      <c r="I79" s="433" t="str">
        <f>IF(基本情報入力シート!J101="","",基本情報入力シート!J101)</f>
        <v/>
      </c>
      <c r="J79" s="433" t="str">
        <f>IF(基本情報入力シート!K101="","",基本情報入力シート!K101)</f>
        <v/>
      </c>
      <c r="K79" s="434" t="str">
        <f>IF(基本情報入力シート!L101="","",基本情報入力シート!L101)</f>
        <v/>
      </c>
      <c r="L79" s="435" t="str">
        <f>IF(基本情報入力シート!M101="","",基本情報入力シート!M101)</f>
        <v/>
      </c>
      <c r="M79" s="435" t="str">
        <f>IF(基本情報入力シート!R101="","",基本情報入力シート!R101)</f>
        <v/>
      </c>
      <c r="N79" s="435" t="str">
        <f>IF(基本情報入力シート!W101="","",基本情報入力シート!W101)</f>
        <v/>
      </c>
      <c r="O79" s="430" t="str">
        <f>IF(基本情報入力シート!X101="","",基本情報入力シート!X101)</f>
        <v/>
      </c>
      <c r="P79" s="436" t="str">
        <f>IF(基本情報入力シート!Y101="","",基本情報入力シート!Y101)</f>
        <v/>
      </c>
      <c r="Q79" s="437" t="str">
        <f>IF(基本情報入力シート!AB101="","",基本情報入力シート!AB101)</f>
        <v/>
      </c>
      <c r="R79" s="456"/>
      <c r="S79" s="457"/>
      <c r="T79" s="458" t="str">
        <f>IFERROR(IF(R79="","",VLOOKUP(P79,【参考】数式用!$A$5:$H$34,MATCH(S79,【参考】数式用!$F$4:$H$4,0)+5,0)),"")</f>
        <v/>
      </c>
      <c r="U79" s="474" t="str">
        <f>IF(S79="特定加算Ⅰ",VLOOKUP(P79,【参考】数式用!$A$5:$I$28,9,FALSE),"-")</f>
        <v>-</v>
      </c>
      <c r="V79" s="80" t="s">
        <v>143</v>
      </c>
      <c r="W79" s="459"/>
      <c r="X79" s="95" t="s">
        <v>144</v>
      </c>
      <c r="Y79" s="459"/>
      <c r="Z79" s="236" t="s">
        <v>145</v>
      </c>
      <c r="AA79" s="459"/>
      <c r="AB79" s="95" t="s">
        <v>144</v>
      </c>
      <c r="AC79" s="459"/>
      <c r="AD79" s="95" t="s">
        <v>146</v>
      </c>
      <c r="AE79" s="442" t="s">
        <v>147</v>
      </c>
      <c r="AF79" s="443" t="str">
        <f t="shared" si="7"/>
        <v/>
      </c>
      <c r="AG79" s="444" t="s">
        <v>148</v>
      </c>
      <c r="AH79" s="445" t="str">
        <f t="shared" si="8"/>
        <v/>
      </c>
      <c r="AJ79" s="82" t="str">
        <f t="shared" si="9"/>
        <v>○</v>
      </c>
      <c r="AK79" s="83" t="str">
        <f t="shared" si="6"/>
        <v/>
      </c>
      <c r="AL79" s="83"/>
      <c r="AM79" s="83"/>
      <c r="AN79" s="83"/>
      <c r="AO79" s="83"/>
      <c r="AP79" s="83"/>
      <c r="AQ79" s="83"/>
      <c r="AR79" s="83"/>
      <c r="AS79" s="460"/>
    </row>
    <row r="80" spans="1:45" ht="33" customHeight="1" thickBot="1">
      <c r="A80" s="430">
        <f t="shared" si="4"/>
        <v>69</v>
      </c>
      <c r="B80" s="431" t="str">
        <f>IF(基本情報入力シート!C102="","",基本情報入力シート!C102)</f>
        <v/>
      </c>
      <c r="C80" s="432" t="str">
        <f>IF(基本情報入力シート!D102="","",基本情報入力シート!D102)</f>
        <v/>
      </c>
      <c r="D80" s="433" t="str">
        <f>IF(基本情報入力シート!E102="","",基本情報入力シート!E102)</f>
        <v/>
      </c>
      <c r="E80" s="433" t="str">
        <f>IF(基本情報入力シート!F102="","",基本情報入力シート!F102)</f>
        <v/>
      </c>
      <c r="F80" s="433" t="str">
        <f>IF(基本情報入力シート!G102="","",基本情報入力シート!G102)</f>
        <v/>
      </c>
      <c r="G80" s="433" t="str">
        <f>IF(基本情報入力シート!H102="","",基本情報入力シート!H102)</f>
        <v/>
      </c>
      <c r="H80" s="433" t="str">
        <f>IF(基本情報入力シート!I102="","",基本情報入力シート!I102)</f>
        <v/>
      </c>
      <c r="I80" s="433" t="str">
        <f>IF(基本情報入力シート!J102="","",基本情報入力シート!J102)</f>
        <v/>
      </c>
      <c r="J80" s="433" t="str">
        <f>IF(基本情報入力シート!K102="","",基本情報入力シート!K102)</f>
        <v/>
      </c>
      <c r="K80" s="434" t="str">
        <f>IF(基本情報入力シート!L102="","",基本情報入力シート!L102)</f>
        <v/>
      </c>
      <c r="L80" s="435" t="str">
        <f>IF(基本情報入力シート!M102="","",基本情報入力シート!M102)</f>
        <v/>
      </c>
      <c r="M80" s="435" t="str">
        <f>IF(基本情報入力シート!R102="","",基本情報入力シート!R102)</f>
        <v/>
      </c>
      <c r="N80" s="435" t="str">
        <f>IF(基本情報入力シート!W102="","",基本情報入力シート!W102)</f>
        <v/>
      </c>
      <c r="O80" s="430" t="str">
        <f>IF(基本情報入力シート!X102="","",基本情報入力シート!X102)</f>
        <v/>
      </c>
      <c r="P80" s="436" t="str">
        <f>IF(基本情報入力シート!Y102="","",基本情報入力シート!Y102)</f>
        <v/>
      </c>
      <c r="Q80" s="437" t="str">
        <f>IF(基本情報入力シート!AB102="","",基本情報入力シート!AB102)</f>
        <v/>
      </c>
      <c r="R80" s="456"/>
      <c r="S80" s="457"/>
      <c r="T80" s="458" t="str">
        <f>IFERROR(IF(R80="","",VLOOKUP(P80,【参考】数式用!$A$5:$H$34,MATCH(S80,【参考】数式用!$F$4:$H$4,0)+5,0)),"")</f>
        <v/>
      </c>
      <c r="U80" s="474" t="str">
        <f>IF(S80="特定加算Ⅰ",VLOOKUP(P80,【参考】数式用!$A$5:$I$28,9,FALSE),"-")</f>
        <v>-</v>
      </c>
      <c r="V80" s="80" t="s">
        <v>143</v>
      </c>
      <c r="W80" s="459"/>
      <c r="X80" s="95" t="s">
        <v>144</v>
      </c>
      <c r="Y80" s="459"/>
      <c r="Z80" s="236" t="s">
        <v>145</v>
      </c>
      <c r="AA80" s="459"/>
      <c r="AB80" s="95" t="s">
        <v>144</v>
      </c>
      <c r="AC80" s="459"/>
      <c r="AD80" s="95" t="s">
        <v>146</v>
      </c>
      <c r="AE80" s="442" t="s">
        <v>147</v>
      </c>
      <c r="AF80" s="443" t="str">
        <f t="shared" si="7"/>
        <v/>
      </c>
      <c r="AG80" s="444" t="s">
        <v>148</v>
      </c>
      <c r="AH80" s="445" t="str">
        <f t="shared" si="8"/>
        <v/>
      </c>
      <c r="AJ80" s="82" t="str">
        <f t="shared" si="9"/>
        <v>○</v>
      </c>
      <c r="AK80" s="83" t="str">
        <f t="shared" si="6"/>
        <v/>
      </c>
      <c r="AL80" s="83"/>
      <c r="AM80" s="83"/>
      <c r="AN80" s="83"/>
      <c r="AO80" s="83"/>
      <c r="AP80" s="83"/>
      <c r="AQ80" s="83"/>
      <c r="AR80" s="83"/>
      <c r="AS80" s="460"/>
    </row>
    <row r="81" spans="1:45" ht="33" customHeight="1" thickBot="1">
      <c r="A81" s="430">
        <f t="shared" si="4"/>
        <v>70</v>
      </c>
      <c r="B81" s="431" t="str">
        <f>IF(基本情報入力シート!C103="","",基本情報入力シート!C103)</f>
        <v/>
      </c>
      <c r="C81" s="432" t="str">
        <f>IF(基本情報入力シート!D103="","",基本情報入力シート!D103)</f>
        <v/>
      </c>
      <c r="D81" s="433" t="str">
        <f>IF(基本情報入力シート!E103="","",基本情報入力シート!E103)</f>
        <v/>
      </c>
      <c r="E81" s="433" t="str">
        <f>IF(基本情報入力シート!F103="","",基本情報入力シート!F103)</f>
        <v/>
      </c>
      <c r="F81" s="433" t="str">
        <f>IF(基本情報入力シート!G103="","",基本情報入力シート!G103)</f>
        <v/>
      </c>
      <c r="G81" s="433" t="str">
        <f>IF(基本情報入力シート!H103="","",基本情報入力シート!H103)</f>
        <v/>
      </c>
      <c r="H81" s="433" t="str">
        <f>IF(基本情報入力シート!I103="","",基本情報入力シート!I103)</f>
        <v/>
      </c>
      <c r="I81" s="433" t="str">
        <f>IF(基本情報入力シート!J103="","",基本情報入力シート!J103)</f>
        <v/>
      </c>
      <c r="J81" s="433" t="str">
        <f>IF(基本情報入力シート!K103="","",基本情報入力シート!K103)</f>
        <v/>
      </c>
      <c r="K81" s="434" t="str">
        <f>IF(基本情報入力シート!L103="","",基本情報入力シート!L103)</f>
        <v/>
      </c>
      <c r="L81" s="435" t="str">
        <f>IF(基本情報入力シート!M103="","",基本情報入力シート!M103)</f>
        <v/>
      </c>
      <c r="M81" s="435" t="str">
        <f>IF(基本情報入力シート!R103="","",基本情報入力シート!R103)</f>
        <v/>
      </c>
      <c r="N81" s="435" t="str">
        <f>IF(基本情報入力シート!W103="","",基本情報入力シート!W103)</f>
        <v/>
      </c>
      <c r="O81" s="430" t="str">
        <f>IF(基本情報入力シート!X103="","",基本情報入力シート!X103)</f>
        <v/>
      </c>
      <c r="P81" s="436" t="str">
        <f>IF(基本情報入力シート!Y103="","",基本情報入力シート!Y103)</f>
        <v/>
      </c>
      <c r="Q81" s="437" t="str">
        <f>IF(基本情報入力シート!AB103="","",基本情報入力シート!AB103)</f>
        <v/>
      </c>
      <c r="R81" s="456"/>
      <c r="S81" s="457"/>
      <c r="T81" s="458" t="str">
        <f>IFERROR(IF(R81="","",VLOOKUP(P81,【参考】数式用!$A$5:$H$34,MATCH(S81,【参考】数式用!$F$4:$H$4,0)+5,0)),"")</f>
        <v/>
      </c>
      <c r="U81" s="474" t="str">
        <f>IF(S81="特定加算Ⅰ",VLOOKUP(P81,【参考】数式用!$A$5:$I$28,9,FALSE),"-")</f>
        <v>-</v>
      </c>
      <c r="V81" s="80" t="s">
        <v>143</v>
      </c>
      <c r="W81" s="459"/>
      <c r="X81" s="95" t="s">
        <v>144</v>
      </c>
      <c r="Y81" s="459"/>
      <c r="Z81" s="236" t="s">
        <v>145</v>
      </c>
      <c r="AA81" s="459"/>
      <c r="AB81" s="95" t="s">
        <v>144</v>
      </c>
      <c r="AC81" s="459"/>
      <c r="AD81" s="95" t="s">
        <v>146</v>
      </c>
      <c r="AE81" s="442" t="s">
        <v>147</v>
      </c>
      <c r="AF81" s="443" t="str">
        <f t="shared" si="7"/>
        <v/>
      </c>
      <c r="AG81" s="444" t="s">
        <v>148</v>
      </c>
      <c r="AH81" s="445" t="str">
        <f t="shared" si="8"/>
        <v/>
      </c>
      <c r="AJ81" s="82" t="str">
        <f t="shared" si="9"/>
        <v>○</v>
      </c>
      <c r="AK81" s="83" t="str">
        <f t="shared" si="6"/>
        <v/>
      </c>
      <c r="AL81" s="83"/>
      <c r="AM81" s="83"/>
      <c r="AN81" s="83"/>
      <c r="AO81" s="83"/>
      <c r="AP81" s="83"/>
      <c r="AQ81" s="83"/>
      <c r="AR81" s="83"/>
      <c r="AS81" s="460"/>
    </row>
    <row r="82" spans="1:45" ht="33" customHeight="1" thickBot="1">
      <c r="A82" s="430">
        <f t="shared" si="4"/>
        <v>71</v>
      </c>
      <c r="B82" s="431" t="str">
        <f>IF(基本情報入力シート!C104="","",基本情報入力シート!C104)</f>
        <v/>
      </c>
      <c r="C82" s="432" t="str">
        <f>IF(基本情報入力シート!D104="","",基本情報入力シート!D104)</f>
        <v/>
      </c>
      <c r="D82" s="433" t="str">
        <f>IF(基本情報入力シート!E104="","",基本情報入力シート!E104)</f>
        <v/>
      </c>
      <c r="E82" s="433" t="str">
        <f>IF(基本情報入力シート!F104="","",基本情報入力シート!F104)</f>
        <v/>
      </c>
      <c r="F82" s="433" t="str">
        <f>IF(基本情報入力シート!G104="","",基本情報入力シート!G104)</f>
        <v/>
      </c>
      <c r="G82" s="433" t="str">
        <f>IF(基本情報入力シート!H104="","",基本情報入力シート!H104)</f>
        <v/>
      </c>
      <c r="H82" s="433" t="str">
        <f>IF(基本情報入力シート!I104="","",基本情報入力シート!I104)</f>
        <v/>
      </c>
      <c r="I82" s="433" t="str">
        <f>IF(基本情報入力シート!J104="","",基本情報入力シート!J104)</f>
        <v/>
      </c>
      <c r="J82" s="433" t="str">
        <f>IF(基本情報入力シート!K104="","",基本情報入力シート!K104)</f>
        <v/>
      </c>
      <c r="K82" s="434" t="str">
        <f>IF(基本情報入力シート!L104="","",基本情報入力シート!L104)</f>
        <v/>
      </c>
      <c r="L82" s="435" t="str">
        <f>IF(基本情報入力シート!M104="","",基本情報入力シート!M104)</f>
        <v/>
      </c>
      <c r="M82" s="435" t="str">
        <f>IF(基本情報入力シート!R104="","",基本情報入力シート!R104)</f>
        <v/>
      </c>
      <c r="N82" s="435" t="str">
        <f>IF(基本情報入力シート!W104="","",基本情報入力シート!W104)</f>
        <v/>
      </c>
      <c r="O82" s="430" t="str">
        <f>IF(基本情報入力シート!X104="","",基本情報入力シート!X104)</f>
        <v/>
      </c>
      <c r="P82" s="436" t="str">
        <f>IF(基本情報入力シート!Y104="","",基本情報入力シート!Y104)</f>
        <v/>
      </c>
      <c r="Q82" s="437" t="str">
        <f>IF(基本情報入力シート!AB104="","",基本情報入力シート!AB104)</f>
        <v/>
      </c>
      <c r="R82" s="456"/>
      <c r="S82" s="457"/>
      <c r="T82" s="458" t="str">
        <f>IFERROR(IF(R82="","",VLOOKUP(P82,【参考】数式用!$A$5:$H$34,MATCH(S82,【参考】数式用!$F$4:$H$4,0)+5,0)),"")</f>
        <v/>
      </c>
      <c r="U82" s="474" t="str">
        <f>IF(S82="特定加算Ⅰ",VLOOKUP(P82,【参考】数式用!$A$5:$I$28,9,FALSE),"-")</f>
        <v>-</v>
      </c>
      <c r="V82" s="80" t="s">
        <v>143</v>
      </c>
      <c r="W82" s="459"/>
      <c r="X82" s="95" t="s">
        <v>144</v>
      </c>
      <c r="Y82" s="459"/>
      <c r="Z82" s="236" t="s">
        <v>145</v>
      </c>
      <c r="AA82" s="459"/>
      <c r="AB82" s="95" t="s">
        <v>144</v>
      </c>
      <c r="AC82" s="459"/>
      <c r="AD82" s="95" t="s">
        <v>146</v>
      </c>
      <c r="AE82" s="442" t="s">
        <v>147</v>
      </c>
      <c r="AF82" s="443" t="str">
        <f t="shared" si="7"/>
        <v/>
      </c>
      <c r="AG82" s="444" t="s">
        <v>148</v>
      </c>
      <c r="AH82" s="445" t="str">
        <f t="shared" si="8"/>
        <v/>
      </c>
      <c r="AJ82" s="82" t="str">
        <f t="shared" si="9"/>
        <v>○</v>
      </c>
      <c r="AK82" s="83" t="str">
        <f t="shared" si="6"/>
        <v/>
      </c>
      <c r="AL82" s="83"/>
      <c r="AM82" s="83"/>
      <c r="AN82" s="83"/>
      <c r="AO82" s="83"/>
      <c r="AP82" s="83"/>
      <c r="AQ82" s="83"/>
      <c r="AR82" s="83"/>
      <c r="AS82" s="460"/>
    </row>
    <row r="83" spans="1:45" ht="33" customHeight="1" thickBot="1">
      <c r="A83" s="430">
        <f t="shared" si="4"/>
        <v>72</v>
      </c>
      <c r="B83" s="431" t="str">
        <f>IF(基本情報入力シート!C105="","",基本情報入力シート!C105)</f>
        <v/>
      </c>
      <c r="C83" s="432" t="str">
        <f>IF(基本情報入力シート!D105="","",基本情報入力シート!D105)</f>
        <v/>
      </c>
      <c r="D83" s="433" t="str">
        <f>IF(基本情報入力シート!E105="","",基本情報入力シート!E105)</f>
        <v/>
      </c>
      <c r="E83" s="433" t="str">
        <f>IF(基本情報入力シート!F105="","",基本情報入力シート!F105)</f>
        <v/>
      </c>
      <c r="F83" s="433" t="str">
        <f>IF(基本情報入力シート!G105="","",基本情報入力シート!G105)</f>
        <v/>
      </c>
      <c r="G83" s="433" t="str">
        <f>IF(基本情報入力シート!H105="","",基本情報入力シート!H105)</f>
        <v/>
      </c>
      <c r="H83" s="433" t="str">
        <f>IF(基本情報入力シート!I105="","",基本情報入力シート!I105)</f>
        <v/>
      </c>
      <c r="I83" s="433" t="str">
        <f>IF(基本情報入力シート!J105="","",基本情報入力シート!J105)</f>
        <v/>
      </c>
      <c r="J83" s="433" t="str">
        <f>IF(基本情報入力シート!K105="","",基本情報入力シート!K105)</f>
        <v/>
      </c>
      <c r="K83" s="434" t="str">
        <f>IF(基本情報入力シート!L105="","",基本情報入力シート!L105)</f>
        <v/>
      </c>
      <c r="L83" s="435" t="str">
        <f>IF(基本情報入力シート!M105="","",基本情報入力シート!M105)</f>
        <v/>
      </c>
      <c r="M83" s="435" t="str">
        <f>IF(基本情報入力シート!R105="","",基本情報入力シート!R105)</f>
        <v/>
      </c>
      <c r="N83" s="435" t="str">
        <f>IF(基本情報入力シート!W105="","",基本情報入力シート!W105)</f>
        <v/>
      </c>
      <c r="O83" s="430" t="str">
        <f>IF(基本情報入力シート!X105="","",基本情報入力シート!X105)</f>
        <v/>
      </c>
      <c r="P83" s="436" t="str">
        <f>IF(基本情報入力シート!Y105="","",基本情報入力シート!Y105)</f>
        <v/>
      </c>
      <c r="Q83" s="437" t="str">
        <f>IF(基本情報入力シート!AB105="","",基本情報入力シート!AB105)</f>
        <v/>
      </c>
      <c r="R83" s="456"/>
      <c r="S83" s="457"/>
      <c r="T83" s="458" t="str">
        <f>IFERROR(IF(R83="","",VLOOKUP(P83,【参考】数式用!$A$5:$H$34,MATCH(S83,【参考】数式用!$F$4:$H$4,0)+5,0)),"")</f>
        <v/>
      </c>
      <c r="U83" s="474" t="str">
        <f>IF(S83="特定加算Ⅰ",VLOOKUP(P83,【参考】数式用!$A$5:$I$28,9,FALSE),"-")</f>
        <v>-</v>
      </c>
      <c r="V83" s="80" t="s">
        <v>143</v>
      </c>
      <c r="W83" s="459"/>
      <c r="X83" s="95" t="s">
        <v>144</v>
      </c>
      <c r="Y83" s="459"/>
      <c r="Z83" s="236" t="s">
        <v>145</v>
      </c>
      <c r="AA83" s="459"/>
      <c r="AB83" s="95" t="s">
        <v>144</v>
      </c>
      <c r="AC83" s="459"/>
      <c r="AD83" s="95" t="s">
        <v>146</v>
      </c>
      <c r="AE83" s="442" t="s">
        <v>147</v>
      </c>
      <c r="AF83" s="443" t="str">
        <f t="shared" si="7"/>
        <v/>
      </c>
      <c r="AG83" s="444" t="s">
        <v>148</v>
      </c>
      <c r="AH83" s="445" t="str">
        <f t="shared" si="8"/>
        <v/>
      </c>
      <c r="AJ83" s="82" t="str">
        <f t="shared" si="9"/>
        <v>○</v>
      </c>
      <c r="AK83" s="83" t="str">
        <f t="shared" si="6"/>
        <v/>
      </c>
      <c r="AL83" s="83"/>
      <c r="AM83" s="83"/>
      <c r="AN83" s="83"/>
      <c r="AO83" s="83"/>
      <c r="AP83" s="83"/>
      <c r="AQ83" s="83"/>
      <c r="AR83" s="83"/>
      <c r="AS83" s="460"/>
    </row>
    <row r="84" spans="1:45" ht="33" customHeight="1" thickBot="1">
      <c r="A84" s="430">
        <f t="shared" si="4"/>
        <v>73</v>
      </c>
      <c r="B84" s="431" t="str">
        <f>IF(基本情報入力シート!C106="","",基本情報入力シート!C106)</f>
        <v/>
      </c>
      <c r="C84" s="432" t="str">
        <f>IF(基本情報入力シート!D106="","",基本情報入力シート!D106)</f>
        <v/>
      </c>
      <c r="D84" s="433" t="str">
        <f>IF(基本情報入力シート!E106="","",基本情報入力シート!E106)</f>
        <v/>
      </c>
      <c r="E84" s="433" t="str">
        <f>IF(基本情報入力シート!F106="","",基本情報入力シート!F106)</f>
        <v/>
      </c>
      <c r="F84" s="433" t="str">
        <f>IF(基本情報入力シート!G106="","",基本情報入力シート!G106)</f>
        <v/>
      </c>
      <c r="G84" s="433" t="str">
        <f>IF(基本情報入力シート!H106="","",基本情報入力シート!H106)</f>
        <v/>
      </c>
      <c r="H84" s="433" t="str">
        <f>IF(基本情報入力シート!I106="","",基本情報入力シート!I106)</f>
        <v/>
      </c>
      <c r="I84" s="433" t="str">
        <f>IF(基本情報入力シート!J106="","",基本情報入力シート!J106)</f>
        <v/>
      </c>
      <c r="J84" s="433" t="str">
        <f>IF(基本情報入力シート!K106="","",基本情報入力シート!K106)</f>
        <v/>
      </c>
      <c r="K84" s="434" t="str">
        <f>IF(基本情報入力シート!L106="","",基本情報入力シート!L106)</f>
        <v/>
      </c>
      <c r="L84" s="435" t="str">
        <f>IF(基本情報入力シート!M106="","",基本情報入力シート!M106)</f>
        <v/>
      </c>
      <c r="M84" s="435" t="str">
        <f>IF(基本情報入力シート!R106="","",基本情報入力シート!R106)</f>
        <v/>
      </c>
      <c r="N84" s="435" t="str">
        <f>IF(基本情報入力シート!W106="","",基本情報入力シート!W106)</f>
        <v/>
      </c>
      <c r="O84" s="430" t="str">
        <f>IF(基本情報入力シート!X106="","",基本情報入力シート!X106)</f>
        <v/>
      </c>
      <c r="P84" s="436" t="str">
        <f>IF(基本情報入力シート!Y106="","",基本情報入力シート!Y106)</f>
        <v/>
      </c>
      <c r="Q84" s="437" t="str">
        <f>IF(基本情報入力シート!AB106="","",基本情報入力シート!AB106)</f>
        <v/>
      </c>
      <c r="R84" s="456"/>
      <c r="S84" s="457"/>
      <c r="T84" s="458" t="str">
        <f>IFERROR(IF(R84="","",VLOOKUP(P84,【参考】数式用!$A$5:$H$34,MATCH(S84,【参考】数式用!$F$4:$H$4,0)+5,0)),"")</f>
        <v/>
      </c>
      <c r="U84" s="474" t="str">
        <f>IF(S84="特定加算Ⅰ",VLOOKUP(P84,【参考】数式用!$A$5:$I$28,9,FALSE),"-")</f>
        <v>-</v>
      </c>
      <c r="V84" s="80" t="s">
        <v>143</v>
      </c>
      <c r="W84" s="459"/>
      <c r="X84" s="95" t="s">
        <v>144</v>
      </c>
      <c r="Y84" s="459"/>
      <c r="Z84" s="236" t="s">
        <v>145</v>
      </c>
      <c r="AA84" s="459"/>
      <c r="AB84" s="95" t="s">
        <v>144</v>
      </c>
      <c r="AC84" s="459"/>
      <c r="AD84" s="95" t="s">
        <v>146</v>
      </c>
      <c r="AE84" s="442" t="s">
        <v>147</v>
      </c>
      <c r="AF84" s="443" t="str">
        <f t="shared" si="7"/>
        <v/>
      </c>
      <c r="AG84" s="444" t="s">
        <v>148</v>
      </c>
      <c r="AH84" s="445" t="str">
        <f t="shared" si="8"/>
        <v/>
      </c>
      <c r="AJ84" s="82" t="str">
        <f t="shared" si="9"/>
        <v>○</v>
      </c>
      <c r="AK84" s="83" t="str">
        <f t="shared" si="6"/>
        <v/>
      </c>
      <c r="AL84" s="83"/>
      <c r="AM84" s="83"/>
      <c r="AN84" s="83"/>
      <c r="AO84" s="83"/>
      <c r="AP84" s="83"/>
      <c r="AQ84" s="83"/>
      <c r="AR84" s="83"/>
      <c r="AS84" s="460"/>
    </row>
    <row r="85" spans="1:45" ht="33" customHeight="1" thickBot="1">
      <c r="A85" s="430">
        <f t="shared" si="4"/>
        <v>74</v>
      </c>
      <c r="B85" s="431" t="str">
        <f>IF(基本情報入力シート!C107="","",基本情報入力シート!C107)</f>
        <v/>
      </c>
      <c r="C85" s="432" t="str">
        <f>IF(基本情報入力シート!D107="","",基本情報入力シート!D107)</f>
        <v/>
      </c>
      <c r="D85" s="433" t="str">
        <f>IF(基本情報入力シート!E107="","",基本情報入力シート!E107)</f>
        <v/>
      </c>
      <c r="E85" s="433" t="str">
        <f>IF(基本情報入力シート!F107="","",基本情報入力シート!F107)</f>
        <v/>
      </c>
      <c r="F85" s="433" t="str">
        <f>IF(基本情報入力シート!G107="","",基本情報入力シート!G107)</f>
        <v/>
      </c>
      <c r="G85" s="433" t="str">
        <f>IF(基本情報入力シート!H107="","",基本情報入力シート!H107)</f>
        <v/>
      </c>
      <c r="H85" s="433" t="str">
        <f>IF(基本情報入力シート!I107="","",基本情報入力シート!I107)</f>
        <v/>
      </c>
      <c r="I85" s="433" t="str">
        <f>IF(基本情報入力シート!J107="","",基本情報入力シート!J107)</f>
        <v/>
      </c>
      <c r="J85" s="433" t="str">
        <f>IF(基本情報入力シート!K107="","",基本情報入力シート!K107)</f>
        <v/>
      </c>
      <c r="K85" s="434" t="str">
        <f>IF(基本情報入力シート!L107="","",基本情報入力シート!L107)</f>
        <v/>
      </c>
      <c r="L85" s="435" t="str">
        <f>IF(基本情報入力シート!M107="","",基本情報入力シート!M107)</f>
        <v/>
      </c>
      <c r="M85" s="435" t="str">
        <f>IF(基本情報入力シート!R107="","",基本情報入力シート!R107)</f>
        <v/>
      </c>
      <c r="N85" s="435" t="str">
        <f>IF(基本情報入力シート!W107="","",基本情報入力シート!W107)</f>
        <v/>
      </c>
      <c r="O85" s="430" t="str">
        <f>IF(基本情報入力シート!X107="","",基本情報入力シート!X107)</f>
        <v/>
      </c>
      <c r="P85" s="436" t="str">
        <f>IF(基本情報入力シート!Y107="","",基本情報入力シート!Y107)</f>
        <v/>
      </c>
      <c r="Q85" s="437" t="str">
        <f>IF(基本情報入力シート!AB107="","",基本情報入力シート!AB107)</f>
        <v/>
      </c>
      <c r="R85" s="456"/>
      <c r="S85" s="457"/>
      <c r="T85" s="458" t="str">
        <f>IFERROR(IF(R85="","",VLOOKUP(P85,【参考】数式用!$A$5:$H$34,MATCH(S85,【参考】数式用!$F$4:$H$4,0)+5,0)),"")</f>
        <v/>
      </c>
      <c r="U85" s="474" t="str">
        <f>IF(S85="特定加算Ⅰ",VLOOKUP(P85,【参考】数式用!$A$5:$I$28,9,FALSE),"-")</f>
        <v>-</v>
      </c>
      <c r="V85" s="80" t="s">
        <v>143</v>
      </c>
      <c r="W85" s="459"/>
      <c r="X85" s="95" t="s">
        <v>144</v>
      </c>
      <c r="Y85" s="459"/>
      <c r="Z85" s="236" t="s">
        <v>145</v>
      </c>
      <c r="AA85" s="459"/>
      <c r="AB85" s="95" t="s">
        <v>144</v>
      </c>
      <c r="AC85" s="459"/>
      <c r="AD85" s="95" t="s">
        <v>146</v>
      </c>
      <c r="AE85" s="442" t="s">
        <v>147</v>
      </c>
      <c r="AF85" s="443" t="str">
        <f t="shared" si="7"/>
        <v/>
      </c>
      <c r="AG85" s="444" t="s">
        <v>148</v>
      </c>
      <c r="AH85" s="445" t="str">
        <f t="shared" si="8"/>
        <v/>
      </c>
      <c r="AJ85" s="82" t="str">
        <f t="shared" si="9"/>
        <v>○</v>
      </c>
      <c r="AK85" s="83" t="str">
        <f t="shared" si="6"/>
        <v/>
      </c>
      <c r="AL85" s="83"/>
      <c r="AM85" s="83"/>
      <c r="AN85" s="83"/>
      <c r="AO85" s="83"/>
      <c r="AP85" s="83"/>
      <c r="AQ85" s="83"/>
      <c r="AR85" s="83"/>
      <c r="AS85" s="460"/>
    </row>
    <row r="86" spans="1:45" ht="33" customHeight="1" thickBot="1">
      <c r="A86" s="430">
        <f t="shared" si="4"/>
        <v>75</v>
      </c>
      <c r="B86" s="431" t="str">
        <f>IF(基本情報入力シート!C108="","",基本情報入力シート!C108)</f>
        <v/>
      </c>
      <c r="C86" s="432" t="str">
        <f>IF(基本情報入力シート!D108="","",基本情報入力シート!D108)</f>
        <v/>
      </c>
      <c r="D86" s="433" t="str">
        <f>IF(基本情報入力シート!E108="","",基本情報入力シート!E108)</f>
        <v/>
      </c>
      <c r="E86" s="433" t="str">
        <f>IF(基本情報入力シート!F108="","",基本情報入力シート!F108)</f>
        <v/>
      </c>
      <c r="F86" s="433" t="str">
        <f>IF(基本情報入力シート!G108="","",基本情報入力シート!G108)</f>
        <v/>
      </c>
      <c r="G86" s="433" t="str">
        <f>IF(基本情報入力シート!H108="","",基本情報入力シート!H108)</f>
        <v/>
      </c>
      <c r="H86" s="433" t="str">
        <f>IF(基本情報入力シート!I108="","",基本情報入力シート!I108)</f>
        <v/>
      </c>
      <c r="I86" s="433" t="str">
        <f>IF(基本情報入力シート!J108="","",基本情報入力シート!J108)</f>
        <v/>
      </c>
      <c r="J86" s="433" t="str">
        <f>IF(基本情報入力シート!K108="","",基本情報入力シート!K108)</f>
        <v/>
      </c>
      <c r="K86" s="434" t="str">
        <f>IF(基本情報入力シート!L108="","",基本情報入力シート!L108)</f>
        <v/>
      </c>
      <c r="L86" s="435" t="str">
        <f>IF(基本情報入力シート!M108="","",基本情報入力シート!M108)</f>
        <v/>
      </c>
      <c r="M86" s="435" t="str">
        <f>IF(基本情報入力シート!R108="","",基本情報入力シート!R108)</f>
        <v/>
      </c>
      <c r="N86" s="435" t="str">
        <f>IF(基本情報入力シート!W108="","",基本情報入力シート!W108)</f>
        <v/>
      </c>
      <c r="O86" s="430" t="str">
        <f>IF(基本情報入力シート!X108="","",基本情報入力シート!X108)</f>
        <v/>
      </c>
      <c r="P86" s="436" t="str">
        <f>IF(基本情報入力シート!Y108="","",基本情報入力シート!Y108)</f>
        <v/>
      </c>
      <c r="Q86" s="437" t="str">
        <f>IF(基本情報入力シート!AB108="","",基本情報入力シート!AB108)</f>
        <v/>
      </c>
      <c r="R86" s="456"/>
      <c r="S86" s="457"/>
      <c r="T86" s="458" t="str">
        <f>IFERROR(IF(R86="","",VLOOKUP(P86,【参考】数式用!$A$5:$H$34,MATCH(S86,【参考】数式用!$F$4:$H$4,0)+5,0)),"")</f>
        <v/>
      </c>
      <c r="U86" s="474" t="str">
        <f>IF(S86="特定加算Ⅰ",VLOOKUP(P86,【参考】数式用!$A$5:$I$28,9,FALSE),"-")</f>
        <v>-</v>
      </c>
      <c r="V86" s="80" t="s">
        <v>143</v>
      </c>
      <c r="W86" s="459"/>
      <c r="X86" s="95" t="s">
        <v>144</v>
      </c>
      <c r="Y86" s="459"/>
      <c r="Z86" s="236" t="s">
        <v>145</v>
      </c>
      <c r="AA86" s="459"/>
      <c r="AB86" s="95" t="s">
        <v>144</v>
      </c>
      <c r="AC86" s="459"/>
      <c r="AD86" s="95" t="s">
        <v>146</v>
      </c>
      <c r="AE86" s="442" t="s">
        <v>147</v>
      </c>
      <c r="AF86" s="443" t="str">
        <f t="shared" si="7"/>
        <v/>
      </c>
      <c r="AG86" s="444" t="s">
        <v>148</v>
      </c>
      <c r="AH86" s="445" t="str">
        <f t="shared" si="8"/>
        <v/>
      </c>
      <c r="AJ86" s="82" t="str">
        <f t="shared" si="9"/>
        <v>○</v>
      </c>
      <c r="AK86" s="83" t="str">
        <f t="shared" si="6"/>
        <v/>
      </c>
      <c r="AL86" s="83"/>
      <c r="AM86" s="83"/>
      <c r="AN86" s="83"/>
      <c r="AO86" s="83"/>
      <c r="AP86" s="83"/>
      <c r="AQ86" s="83"/>
      <c r="AR86" s="83"/>
      <c r="AS86" s="460"/>
    </row>
    <row r="87" spans="1:45" ht="33" customHeight="1" thickBot="1">
      <c r="A87" s="430">
        <f t="shared" si="4"/>
        <v>76</v>
      </c>
      <c r="B87" s="431" t="str">
        <f>IF(基本情報入力シート!C109="","",基本情報入力シート!C109)</f>
        <v/>
      </c>
      <c r="C87" s="432" t="str">
        <f>IF(基本情報入力シート!D109="","",基本情報入力シート!D109)</f>
        <v/>
      </c>
      <c r="D87" s="433" t="str">
        <f>IF(基本情報入力シート!E109="","",基本情報入力シート!E109)</f>
        <v/>
      </c>
      <c r="E87" s="433" t="str">
        <f>IF(基本情報入力シート!F109="","",基本情報入力シート!F109)</f>
        <v/>
      </c>
      <c r="F87" s="433" t="str">
        <f>IF(基本情報入力シート!G109="","",基本情報入力シート!G109)</f>
        <v/>
      </c>
      <c r="G87" s="433" t="str">
        <f>IF(基本情報入力シート!H109="","",基本情報入力シート!H109)</f>
        <v/>
      </c>
      <c r="H87" s="433" t="str">
        <f>IF(基本情報入力シート!I109="","",基本情報入力シート!I109)</f>
        <v/>
      </c>
      <c r="I87" s="433" t="str">
        <f>IF(基本情報入力シート!J109="","",基本情報入力シート!J109)</f>
        <v/>
      </c>
      <c r="J87" s="433" t="str">
        <f>IF(基本情報入力シート!K109="","",基本情報入力シート!K109)</f>
        <v/>
      </c>
      <c r="K87" s="434" t="str">
        <f>IF(基本情報入力シート!L109="","",基本情報入力シート!L109)</f>
        <v/>
      </c>
      <c r="L87" s="435" t="str">
        <f>IF(基本情報入力シート!M109="","",基本情報入力シート!M109)</f>
        <v/>
      </c>
      <c r="M87" s="435" t="str">
        <f>IF(基本情報入力シート!R109="","",基本情報入力シート!R109)</f>
        <v/>
      </c>
      <c r="N87" s="435" t="str">
        <f>IF(基本情報入力シート!W109="","",基本情報入力シート!W109)</f>
        <v/>
      </c>
      <c r="O87" s="430" t="str">
        <f>IF(基本情報入力シート!X109="","",基本情報入力シート!X109)</f>
        <v/>
      </c>
      <c r="P87" s="436" t="str">
        <f>IF(基本情報入力シート!Y109="","",基本情報入力シート!Y109)</f>
        <v/>
      </c>
      <c r="Q87" s="437" t="str">
        <f>IF(基本情報入力シート!AB109="","",基本情報入力シート!AB109)</f>
        <v/>
      </c>
      <c r="R87" s="456"/>
      <c r="S87" s="457"/>
      <c r="T87" s="458" t="str">
        <f>IFERROR(IF(R87="","",VLOOKUP(P87,【参考】数式用!$A$5:$H$34,MATCH(S87,【参考】数式用!$F$4:$H$4,0)+5,0)),"")</f>
        <v/>
      </c>
      <c r="U87" s="474" t="str">
        <f>IF(S87="特定加算Ⅰ",VLOOKUP(P87,【参考】数式用!$A$5:$I$28,9,FALSE),"-")</f>
        <v>-</v>
      </c>
      <c r="V87" s="80" t="s">
        <v>143</v>
      </c>
      <c r="W87" s="459"/>
      <c r="X87" s="95" t="s">
        <v>144</v>
      </c>
      <c r="Y87" s="459"/>
      <c r="Z87" s="236" t="s">
        <v>145</v>
      </c>
      <c r="AA87" s="459"/>
      <c r="AB87" s="95" t="s">
        <v>144</v>
      </c>
      <c r="AC87" s="459"/>
      <c r="AD87" s="95" t="s">
        <v>146</v>
      </c>
      <c r="AE87" s="442" t="s">
        <v>147</v>
      </c>
      <c r="AF87" s="443" t="str">
        <f t="shared" si="7"/>
        <v/>
      </c>
      <c r="AG87" s="444" t="s">
        <v>148</v>
      </c>
      <c r="AH87" s="445" t="str">
        <f t="shared" si="8"/>
        <v/>
      </c>
      <c r="AJ87" s="82" t="str">
        <f t="shared" si="9"/>
        <v>○</v>
      </c>
      <c r="AK87" s="83" t="str">
        <f t="shared" si="6"/>
        <v/>
      </c>
      <c r="AL87" s="83"/>
      <c r="AM87" s="83"/>
      <c r="AN87" s="83"/>
      <c r="AO87" s="83"/>
      <c r="AP87" s="83"/>
      <c r="AQ87" s="83"/>
      <c r="AR87" s="83"/>
      <c r="AS87" s="460"/>
    </row>
    <row r="88" spans="1:45" ht="33" customHeight="1" thickBot="1">
      <c r="A88" s="430">
        <f t="shared" si="4"/>
        <v>77</v>
      </c>
      <c r="B88" s="431" t="str">
        <f>IF(基本情報入力シート!C110="","",基本情報入力シート!C110)</f>
        <v/>
      </c>
      <c r="C88" s="432" t="str">
        <f>IF(基本情報入力シート!D110="","",基本情報入力シート!D110)</f>
        <v/>
      </c>
      <c r="D88" s="433" t="str">
        <f>IF(基本情報入力シート!E110="","",基本情報入力シート!E110)</f>
        <v/>
      </c>
      <c r="E88" s="433" t="str">
        <f>IF(基本情報入力シート!F110="","",基本情報入力シート!F110)</f>
        <v/>
      </c>
      <c r="F88" s="433" t="str">
        <f>IF(基本情報入力シート!G110="","",基本情報入力シート!G110)</f>
        <v/>
      </c>
      <c r="G88" s="433" t="str">
        <f>IF(基本情報入力シート!H110="","",基本情報入力シート!H110)</f>
        <v/>
      </c>
      <c r="H88" s="433" t="str">
        <f>IF(基本情報入力シート!I110="","",基本情報入力シート!I110)</f>
        <v/>
      </c>
      <c r="I88" s="433" t="str">
        <f>IF(基本情報入力シート!J110="","",基本情報入力シート!J110)</f>
        <v/>
      </c>
      <c r="J88" s="433" t="str">
        <f>IF(基本情報入力シート!K110="","",基本情報入力シート!K110)</f>
        <v/>
      </c>
      <c r="K88" s="434" t="str">
        <f>IF(基本情報入力シート!L110="","",基本情報入力シート!L110)</f>
        <v/>
      </c>
      <c r="L88" s="435" t="str">
        <f>IF(基本情報入力シート!M110="","",基本情報入力シート!M110)</f>
        <v/>
      </c>
      <c r="M88" s="435" t="str">
        <f>IF(基本情報入力シート!R110="","",基本情報入力シート!R110)</f>
        <v/>
      </c>
      <c r="N88" s="435" t="str">
        <f>IF(基本情報入力シート!W110="","",基本情報入力シート!W110)</f>
        <v/>
      </c>
      <c r="O88" s="430" t="str">
        <f>IF(基本情報入力シート!X110="","",基本情報入力シート!X110)</f>
        <v/>
      </c>
      <c r="P88" s="436" t="str">
        <f>IF(基本情報入力シート!Y110="","",基本情報入力シート!Y110)</f>
        <v/>
      </c>
      <c r="Q88" s="437" t="str">
        <f>IF(基本情報入力シート!AB110="","",基本情報入力シート!AB110)</f>
        <v/>
      </c>
      <c r="R88" s="456"/>
      <c r="S88" s="457"/>
      <c r="T88" s="458" t="str">
        <f>IFERROR(IF(R88="","",VLOOKUP(P88,【参考】数式用!$A$5:$H$34,MATCH(S88,【参考】数式用!$F$4:$H$4,0)+5,0)),"")</f>
        <v/>
      </c>
      <c r="U88" s="474" t="str">
        <f>IF(S88="特定加算Ⅰ",VLOOKUP(P88,【参考】数式用!$A$5:$I$28,9,FALSE),"-")</f>
        <v>-</v>
      </c>
      <c r="V88" s="80" t="s">
        <v>143</v>
      </c>
      <c r="W88" s="459"/>
      <c r="X88" s="95" t="s">
        <v>144</v>
      </c>
      <c r="Y88" s="459"/>
      <c r="Z88" s="236" t="s">
        <v>145</v>
      </c>
      <c r="AA88" s="459"/>
      <c r="AB88" s="95" t="s">
        <v>144</v>
      </c>
      <c r="AC88" s="459"/>
      <c r="AD88" s="95" t="s">
        <v>146</v>
      </c>
      <c r="AE88" s="442" t="s">
        <v>147</v>
      </c>
      <c r="AF88" s="443" t="str">
        <f t="shared" si="7"/>
        <v/>
      </c>
      <c r="AG88" s="444" t="s">
        <v>148</v>
      </c>
      <c r="AH88" s="445" t="str">
        <f t="shared" si="8"/>
        <v/>
      </c>
      <c r="AJ88" s="82" t="str">
        <f t="shared" si="9"/>
        <v>○</v>
      </c>
      <c r="AK88" s="83" t="str">
        <f t="shared" si="6"/>
        <v/>
      </c>
      <c r="AL88" s="83"/>
      <c r="AM88" s="83"/>
      <c r="AN88" s="83"/>
      <c r="AO88" s="83"/>
      <c r="AP88" s="83"/>
      <c r="AQ88" s="83"/>
      <c r="AR88" s="83"/>
      <c r="AS88" s="460"/>
    </row>
    <row r="89" spans="1:45" ht="33" customHeight="1" thickBot="1">
      <c r="A89" s="430">
        <f t="shared" si="4"/>
        <v>78</v>
      </c>
      <c r="B89" s="431" t="str">
        <f>IF(基本情報入力シート!C111="","",基本情報入力シート!C111)</f>
        <v/>
      </c>
      <c r="C89" s="432" t="str">
        <f>IF(基本情報入力シート!D111="","",基本情報入力シート!D111)</f>
        <v/>
      </c>
      <c r="D89" s="433" t="str">
        <f>IF(基本情報入力シート!E111="","",基本情報入力シート!E111)</f>
        <v/>
      </c>
      <c r="E89" s="433" t="str">
        <f>IF(基本情報入力シート!F111="","",基本情報入力シート!F111)</f>
        <v/>
      </c>
      <c r="F89" s="433" t="str">
        <f>IF(基本情報入力シート!G111="","",基本情報入力シート!G111)</f>
        <v/>
      </c>
      <c r="G89" s="433" t="str">
        <f>IF(基本情報入力シート!H111="","",基本情報入力シート!H111)</f>
        <v/>
      </c>
      <c r="H89" s="433" t="str">
        <f>IF(基本情報入力シート!I111="","",基本情報入力シート!I111)</f>
        <v/>
      </c>
      <c r="I89" s="433" t="str">
        <f>IF(基本情報入力シート!J111="","",基本情報入力シート!J111)</f>
        <v/>
      </c>
      <c r="J89" s="433" t="str">
        <f>IF(基本情報入力シート!K111="","",基本情報入力シート!K111)</f>
        <v/>
      </c>
      <c r="K89" s="434" t="str">
        <f>IF(基本情報入力シート!L111="","",基本情報入力シート!L111)</f>
        <v/>
      </c>
      <c r="L89" s="435" t="str">
        <f>IF(基本情報入力シート!M111="","",基本情報入力シート!M111)</f>
        <v/>
      </c>
      <c r="M89" s="435" t="str">
        <f>IF(基本情報入力シート!R111="","",基本情報入力シート!R111)</f>
        <v/>
      </c>
      <c r="N89" s="435" t="str">
        <f>IF(基本情報入力シート!W111="","",基本情報入力シート!W111)</f>
        <v/>
      </c>
      <c r="O89" s="430" t="str">
        <f>IF(基本情報入力シート!X111="","",基本情報入力シート!X111)</f>
        <v/>
      </c>
      <c r="P89" s="436" t="str">
        <f>IF(基本情報入力シート!Y111="","",基本情報入力シート!Y111)</f>
        <v/>
      </c>
      <c r="Q89" s="437" t="str">
        <f>IF(基本情報入力シート!AB111="","",基本情報入力シート!AB111)</f>
        <v/>
      </c>
      <c r="R89" s="456"/>
      <c r="S89" s="457"/>
      <c r="T89" s="458" t="str">
        <f>IFERROR(IF(R89="","",VLOOKUP(P89,【参考】数式用!$A$5:$H$34,MATCH(S89,【参考】数式用!$F$4:$H$4,0)+5,0)),"")</f>
        <v/>
      </c>
      <c r="U89" s="474" t="str">
        <f>IF(S89="特定加算Ⅰ",VLOOKUP(P89,【参考】数式用!$A$5:$I$28,9,FALSE),"-")</f>
        <v>-</v>
      </c>
      <c r="V89" s="80" t="s">
        <v>143</v>
      </c>
      <c r="W89" s="459"/>
      <c r="X89" s="95" t="s">
        <v>144</v>
      </c>
      <c r="Y89" s="459"/>
      <c r="Z89" s="236" t="s">
        <v>145</v>
      </c>
      <c r="AA89" s="459"/>
      <c r="AB89" s="95" t="s">
        <v>144</v>
      </c>
      <c r="AC89" s="459"/>
      <c r="AD89" s="95" t="s">
        <v>146</v>
      </c>
      <c r="AE89" s="442" t="s">
        <v>147</v>
      </c>
      <c r="AF89" s="443" t="str">
        <f t="shared" si="7"/>
        <v/>
      </c>
      <c r="AG89" s="444" t="s">
        <v>148</v>
      </c>
      <c r="AH89" s="445" t="str">
        <f t="shared" si="8"/>
        <v/>
      </c>
      <c r="AJ89" s="82" t="str">
        <f t="shared" si="9"/>
        <v>○</v>
      </c>
      <c r="AK89" s="83" t="str">
        <f t="shared" si="6"/>
        <v/>
      </c>
      <c r="AL89" s="83"/>
      <c r="AM89" s="83"/>
      <c r="AN89" s="83"/>
      <c r="AO89" s="83"/>
      <c r="AP89" s="83"/>
      <c r="AQ89" s="83"/>
      <c r="AR89" s="83"/>
      <c r="AS89" s="460"/>
    </row>
    <row r="90" spans="1:45" ht="33" customHeight="1" thickBot="1">
      <c r="A90" s="430">
        <f t="shared" si="4"/>
        <v>79</v>
      </c>
      <c r="B90" s="431" t="str">
        <f>IF(基本情報入力シート!C112="","",基本情報入力シート!C112)</f>
        <v/>
      </c>
      <c r="C90" s="432" t="str">
        <f>IF(基本情報入力シート!D112="","",基本情報入力シート!D112)</f>
        <v/>
      </c>
      <c r="D90" s="433" t="str">
        <f>IF(基本情報入力シート!E112="","",基本情報入力シート!E112)</f>
        <v/>
      </c>
      <c r="E90" s="433" t="str">
        <f>IF(基本情報入力シート!F112="","",基本情報入力シート!F112)</f>
        <v/>
      </c>
      <c r="F90" s="433" t="str">
        <f>IF(基本情報入力シート!G112="","",基本情報入力シート!G112)</f>
        <v/>
      </c>
      <c r="G90" s="433" t="str">
        <f>IF(基本情報入力シート!H112="","",基本情報入力シート!H112)</f>
        <v/>
      </c>
      <c r="H90" s="433" t="str">
        <f>IF(基本情報入力シート!I112="","",基本情報入力シート!I112)</f>
        <v/>
      </c>
      <c r="I90" s="433" t="str">
        <f>IF(基本情報入力シート!J112="","",基本情報入力シート!J112)</f>
        <v/>
      </c>
      <c r="J90" s="433" t="str">
        <f>IF(基本情報入力シート!K112="","",基本情報入力シート!K112)</f>
        <v/>
      </c>
      <c r="K90" s="434" t="str">
        <f>IF(基本情報入力シート!L112="","",基本情報入力シート!L112)</f>
        <v/>
      </c>
      <c r="L90" s="435" t="str">
        <f>IF(基本情報入力シート!M112="","",基本情報入力シート!M112)</f>
        <v/>
      </c>
      <c r="M90" s="435" t="str">
        <f>IF(基本情報入力シート!R112="","",基本情報入力シート!R112)</f>
        <v/>
      </c>
      <c r="N90" s="435" t="str">
        <f>IF(基本情報入力シート!W112="","",基本情報入力シート!W112)</f>
        <v/>
      </c>
      <c r="O90" s="430" t="str">
        <f>IF(基本情報入力シート!X112="","",基本情報入力シート!X112)</f>
        <v/>
      </c>
      <c r="P90" s="436" t="str">
        <f>IF(基本情報入力シート!Y112="","",基本情報入力シート!Y112)</f>
        <v/>
      </c>
      <c r="Q90" s="437" t="str">
        <f>IF(基本情報入力シート!AB112="","",基本情報入力シート!AB112)</f>
        <v/>
      </c>
      <c r="R90" s="456"/>
      <c r="S90" s="457"/>
      <c r="T90" s="458" t="str">
        <f>IFERROR(IF(R90="","",VLOOKUP(P90,【参考】数式用!$A$5:$H$34,MATCH(S90,【参考】数式用!$F$4:$H$4,0)+5,0)),"")</f>
        <v/>
      </c>
      <c r="U90" s="474" t="str">
        <f>IF(S90="特定加算Ⅰ",VLOOKUP(P90,【参考】数式用!$A$5:$I$28,9,FALSE),"-")</f>
        <v>-</v>
      </c>
      <c r="V90" s="80" t="s">
        <v>143</v>
      </c>
      <c r="W90" s="459"/>
      <c r="X90" s="95" t="s">
        <v>144</v>
      </c>
      <c r="Y90" s="459"/>
      <c r="Z90" s="236" t="s">
        <v>145</v>
      </c>
      <c r="AA90" s="459"/>
      <c r="AB90" s="95" t="s">
        <v>144</v>
      </c>
      <c r="AC90" s="459"/>
      <c r="AD90" s="95" t="s">
        <v>146</v>
      </c>
      <c r="AE90" s="442" t="s">
        <v>147</v>
      </c>
      <c r="AF90" s="443" t="str">
        <f t="shared" si="7"/>
        <v/>
      </c>
      <c r="AG90" s="444" t="s">
        <v>148</v>
      </c>
      <c r="AH90" s="445" t="str">
        <f t="shared" si="8"/>
        <v/>
      </c>
      <c r="AJ90" s="82" t="str">
        <f t="shared" si="9"/>
        <v>○</v>
      </c>
      <c r="AK90" s="83" t="str">
        <f t="shared" si="6"/>
        <v/>
      </c>
      <c r="AL90" s="83"/>
      <c r="AM90" s="83"/>
      <c r="AN90" s="83"/>
      <c r="AO90" s="83"/>
      <c r="AP90" s="83"/>
      <c r="AQ90" s="83"/>
      <c r="AR90" s="83"/>
      <c r="AS90" s="460"/>
    </row>
    <row r="91" spans="1:45" ht="33" customHeight="1" thickBot="1">
      <c r="A91" s="430">
        <f t="shared" si="4"/>
        <v>80</v>
      </c>
      <c r="B91" s="431" t="str">
        <f>IF(基本情報入力シート!C113="","",基本情報入力シート!C113)</f>
        <v/>
      </c>
      <c r="C91" s="432" t="str">
        <f>IF(基本情報入力シート!D113="","",基本情報入力シート!D113)</f>
        <v/>
      </c>
      <c r="D91" s="433" t="str">
        <f>IF(基本情報入力シート!E113="","",基本情報入力シート!E113)</f>
        <v/>
      </c>
      <c r="E91" s="433" t="str">
        <f>IF(基本情報入力シート!F113="","",基本情報入力シート!F113)</f>
        <v/>
      </c>
      <c r="F91" s="433" t="str">
        <f>IF(基本情報入力シート!G113="","",基本情報入力シート!G113)</f>
        <v/>
      </c>
      <c r="G91" s="433" t="str">
        <f>IF(基本情報入力シート!H113="","",基本情報入力シート!H113)</f>
        <v/>
      </c>
      <c r="H91" s="433" t="str">
        <f>IF(基本情報入力シート!I113="","",基本情報入力シート!I113)</f>
        <v/>
      </c>
      <c r="I91" s="433" t="str">
        <f>IF(基本情報入力シート!J113="","",基本情報入力シート!J113)</f>
        <v/>
      </c>
      <c r="J91" s="433" t="str">
        <f>IF(基本情報入力シート!K113="","",基本情報入力シート!K113)</f>
        <v/>
      </c>
      <c r="K91" s="434" t="str">
        <f>IF(基本情報入力シート!L113="","",基本情報入力シート!L113)</f>
        <v/>
      </c>
      <c r="L91" s="435" t="str">
        <f>IF(基本情報入力シート!M113="","",基本情報入力シート!M113)</f>
        <v/>
      </c>
      <c r="M91" s="435" t="str">
        <f>IF(基本情報入力シート!R113="","",基本情報入力シート!R113)</f>
        <v/>
      </c>
      <c r="N91" s="435" t="str">
        <f>IF(基本情報入力シート!W113="","",基本情報入力シート!W113)</f>
        <v/>
      </c>
      <c r="O91" s="430" t="str">
        <f>IF(基本情報入力シート!X113="","",基本情報入力シート!X113)</f>
        <v/>
      </c>
      <c r="P91" s="436" t="str">
        <f>IF(基本情報入力シート!Y113="","",基本情報入力シート!Y113)</f>
        <v/>
      </c>
      <c r="Q91" s="437" t="str">
        <f>IF(基本情報入力シート!AB113="","",基本情報入力シート!AB113)</f>
        <v/>
      </c>
      <c r="R91" s="456"/>
      <c r="S91" s="457"/>
      <c r="T91" s="458" t="str">
        <f>IFERROR(IF(R91="","",VLOOKUP(P91,【参考】数式用!$A$5:$H$34,MATCH(S91,【参考】数式用!$F$4:$H$4,0)+5,0)),"")</f>
        <v/>
      </c>
      <c r="U91" s="474" t="str">
        <f>IF(S91="特定加算Ⅰ",VLOOKUP(P91,【参考】数式用!$A$5:$I$28,9,FALSE),"-")</f>
        <v>-</v>
      </c>
      <c r="V91" s="80" t="s">
        <v>143</v>
      </c>
      <c r="W91" s="459"/>
      <c r="X91" s="95" t="s">
        <v>144</v>
      </c>
      <c r="Y91" s="459"/>
      <c r="Z91" s="236" t="s">
        <v>145</v>
      </c>
      <c r="AA91" s="459"/>
      <c r="AB91" s="95" t="s">
        <v>144</v>
      </c>
      <c r="AC91" s="459"/>
      <c r="AD91" s="95" t="s">
        <v>146</v>
      </c>
      <c r="AE91" s="442" t="s">
        <v>147</v>
      </c>
      <c r="AF91" s="443" t="str">
        <f t="shared" si="7"/>
        <v/>
      </c>
      <c r="AG91" s="444" t="s">
        <v>148</v>
      </c>
      <c r="AH91" s="445" t="str">
        <f t="shared" si="8"/>
        <v/>
      </c>
      <c r="AJ91" s="82" t="str">
        <f t="shared" si="9"/>
        <v>○</v>
      </c>
      <c r="AK91" s="83" t="str">
        <f t="shared" si="6"/>
        <v/>
      </c>
      <c r="AL91" s="83"/>
      <c r="AM91" s="83"/>
      <c r="AN91" s="83"/>
      <c r="AO91" s="83"/>
      <c r="AP91" s="83"/>
      <c r="AQ91" s="83"/>
      <c r="AR91" s="83"/>
      <c r="AS91" s="460"/>
    </row>
    <row r="92" spans="1:45" ht="33" customHeight="1" thickBot="1">
      <c r="A92" s="430">
        <f t="shared" si="4"/>
        <v>81</v>
      </c>
      <c r="B92" s="431" t="str">
        <f>IF(基本情報入力シート!C114="","",基本情報入力シート!C114)</f>
        <v/>
      </c>
      <c r="C92" s="432" t="str">
        <f>IF(基本情報入力シート!D114="","",基本情報入力シート!D114)</f>
        <v/>
      </c>
      <c r="D92" s="433" t="str">
        <f>IF(基本情報入力シート!E114="","",基本情報入力シート!E114)</f>
        <v/>
      </c>
      <c r="E92" s="433" t="str">
        <f>IF(基本情報入力シート!F114="","",基本情報入力シート!F114)</f>
        <v/>
      </c>
      <c r="F92" s="433" t="str">
        <f>IF(基本情報入力シート!G114="","",基本情報入力シート!G114)</f>
        <v/>
      </c>
      <c r="G92" s="433" t="str">
        <f>IF(基本情報入力シート!H114="","",基本情報入力シート!H114)</f>
        <v/>
      </c>
      <c r="H92" s="433" t="str">
        <f>IF(基本情報入力シート!I114="","",基本情報入力シート!I114)</f>
        <v/>
      </c>
      <c r="I92" s="433" t="str">
        <f>IF(基本情報入力シート!J114="","",基本情報入力シート!J114)</f>
        <v/>
      </c>
      <c r="J92" s="433" t="str">
        <f>IF(基本情報入力シート!K114="","",基本情報入力シート!K114)</f>
        <v/>
      </c>
      <c r="K92" s="434" t="str">
        <f>IF(基本情報入力シート!L114="","",基本情報入力シート!L114)</f>
        <v/>
      </c>
      <c r="L92" s="435" t="str">
        <f>IF(基本情報入力シート!M114="","",基本情報入力シート!M114)</f>
        <v/>
      </c>
      <c r="M92" s="435" t="str">
        <f>IF(基本情報入力シート!R114="","",基本情報入力シート!R114)</f>
        <v/>
      </c>
      <c r="N92" s="435" t="str">
        <f>IF(基本情報入力シート!W114="","",基本情報入力シート!W114)</f>
        <v/>
      </c>
      <c r="O92" s="430" t="str">
        <f>IF(基本情報入力シート!X114="","",基本情報入力シート!X114)</f>
        <v/>
      </c>
      <c r="P92" s="436" t="str">
        <f>IF(基本情報入力シート!Y114="","",基本情報入力シート!Y114)</f>
        <v/>
      </c>
      <c r="Q92" s="437" t="str">
        <f>IF(基本情報入力シート!AB114="","",基本情報入力シート!AB114)</f>
        <v/>
      </c>
      <c r="R92" s="456"/>
      <c r="S92" s="457"/>
      <c r="T92" s="458" t="str">
        <f>IFERROR(IF(R92="","",VLOOKUP(P92,【参考】数式用!$A$5:$H$34,MATCH(S92,【参考】数式用!$F$4:$H$4,0)+5,0)),"")</f>
        <v/>
      </c>
      <c r="U92" s="474" t="str">
        <f>IF(S92="特定加算Ⅰ",VLOOKUP(P92,【参考】数式用!$A$5:$I$28,9,FALSE),"-")</f>
        <v>-</v>
      </c>
      <c r="V92" s="80" t="s">
        <v>143</v>
      </c>
      <c r="W92" s="459"/>
      <c r="X92" s="95" t="s">
        <v>144</v>
      </c>
      <c r="Y92" s="459"/>
      <c r="Z92" s="236" t="s">
        <v>145</v>
      </c>
      <c r="AA92" s="459"/>
      <c r="AB92" s="95" t="s">
        <v>144</v>
      </c>
      <c r="AC92" s="459"/>
      <c r="AD92" s="95" t="s">
        <v>146</v>
      </c>
      <c r="AE92" s="442" t="s">
        <v>147</v>
      </c>
      <c r="AF92" s="443" t="str">
        <f t="shared" si="7"/>
        <v/>
      </c>
      <c r="AG92" s="444" t="s">
        <v>148</v>
      </c>
      <c r="AH92" s="445" t="str">
        <f t="shared" si="8"/>
        <v/>
      </c>
      <c r="AJ92" s="82" t="str">
        <f t="shared" si="9"/>
        <v>○</v>
      </c>
      <c r="AK92" s="83" t="str">
        <f t="shared" si="6"/>
        <v/>
      </c>
      <c r="AL92" s="83"/>
      <c r="AM92" s="83"/>
      <c r="AN92" s="83"/>
      <c r="AO92" s="83"/>
      <c r="AP92" s="83"/>
      <c r="AQ92" s="83"/>
      <c r="AR92" s="83"/>
      <c r="AS92" s="460"/>
    </row>
    <row r="93" spans="1:45" ht="33" customHeight="1" thickBot="1">
      <c r="A93" s="430">
        <f t="shared" si="4"/>
        <v>82</v>
      </c>
      <c r="B93" s="431" t="str">
        <f>IF(基本情報入力シート!C115="","",基本情報入力シート!C115)</f>
        <v/>
      </c>
      <c r="C93" s="432" t="str">
        <f>IF(基本情報入力シート!D115="","",基本情報入力シート!D115)</f>
        <v/>
      </c>
      <c r="D93" s="433" t="str">
        <f>IF(基本情報入力シート!E115="","",基本情報入力シート!E115)</f>
        <v/>
      </c>
      <c r="E93" s="433" t="str">
        <f>IF(基本情報入力シート!F115="","",基本情報入力シート!F115)</f>
        <v/>
      </c>
      <c r="F93" s="433" t="str">
        <f>IF(基本情報入力シート!G115="","",基本情報入力シート!G115)</f>
        <v/>
      </c>
      <c r="G93" s="433" t="str">
        <f>IF(基本情報入力シート!H115="","",基本情報入力シート!H115)</f>
        <v/>
      </c>
      <c r="H93" s="433" t="str">
        <f>IF(基本情報入力シート!I115="","",基本情報入力シート!I115)</f>
        <v/>
      </c>
      <c r="I93" s="433" t="str">
        <f>IF(基本情報入力シート!J115="","",基本情報入力シート!J115)</f>
        <v/>
      </c>
      <c r="J93" s="433" t="str">
        <f>IF(基本情報入力シート!K115="","",基本情報入力シート!K115)</f>
        <v/>
      </c>
      <c r="K93" s="434" t="str">
        <f>IF(基本情報入力シート!L115="","",基本情報入力シート!L115)</f>
        <v/>
      </c>
      <c r="L93" s="435" t="str">
        <f>IF(基本情報入力シート!M115="","",基本情報入力シート!M115)</f>
        <v/>
      </c>
      <c r="M93" s="435" t="str">
        <f>IF(基本情報入力シート!R115="","",基本情報入力シート!R115)</f>
        <v/>
      </c>
      <c r="N93" s="435" t="str">
        <f>IF(基本情報入力シート!W115="","",基本情報入力シート!W115)</f>
        <v/>
      </c>
      <c r="O93" s="430" t="str">
        <f>IF(基本情報入力シート!X115="","",基本情報入力シート!X115)</f>
        <v/>
      </c>
      <c r="P93" s="436" t="str">
        <f>IF(基本情報入力シート!Y115="","",基本情報入力シート!Y115)</f>
        <v/>
      </c>
      <c r="Q93" s="437" t="str">
        <f>IF(基本情報入力シート!AB115="","",基本情報入力シート!AB115)</f>
        <v/>
      </c>
      <c r="R93" s="456"/>
      <c r="S93" s="457"/>
      <c r="T93" s="458" t="str">
        <f>IFERROR(IF(R93="","",VLOOKUP(P93,【参考】数式用!$A$5:$H$34,MATCH(S93,【参考】数式用!$F$4:$H$4,0)+5,0)),"")</f>
        <v/>
      </c>
      <c r="U93" s="474" t="str">
        <f>IF(S93="特定加算Ⅰ",VLOOKUP(P93,【参考】数式用!$A$5:$I$28,9,FALSE),"-")</f>
        <v>-</v>
      </c>
      <c r="V93" s="80" t="s">
        <v>143</v>
      </c>
      <c r="W93" s="459"/>
      <c r="X93" s="95" t="s">
        <v>144</v>
      </c>
      <c r="Y93" s="459"/>
      <c r="Z93" s="236" t="s">
        <v>145</v>
      </c>
      <c r="AA93" s="459"/>
      <c r="AB93" s="95" t="s">
        <v>144</v>
      </c>
      <c r="AC93" s="459"/>
      <c r="AD93" s="95" t="s">
        <v>146</v>
      </c>
      <c r="AE93" s="442" t="s">
        <v>147</v>
      </c>
      <c r="AF93" s="443" t="str">
        <f t="shared" si="7"/>
        <v/>
      </c>
      <c r="AG93" s="444" t="s">
        <v>148</v>
      </c>
      <c r="AH93" s="445" t="str">
        <f t="shared" si="8"/>
        <v/>
      </c>
      <c r="AJ93" s="82" t="str">
        <f t="shared" si="9"/>
        <v>○</v>
      </c>
      <c r="AK93" s="83" t="str">
        <f t="shared" si="6"/>
        <v/>
      </c>
      <c r="AL93" s="83"/>
      <c r="AM93" s="83"/>
      <c r="AN93" s="83"/>
      <c r="AO93" s="83"/>
      <c r="AP93" s="83"/>
      <c r="AQ93" s="83"/>
      <c r="AR93" s="83"/>
      <c r="AS93" s="460"/>
    </row>
    <row r="94" spans="1:45" ht="33" customHeight="1" thickBot="1">
      <c r="A94" s="430">
        <f t="shared" si="4"/>
        <v>83</v>
      </c>
      <c r="B94" s="431" t="str">
        <f>IF(基本情報入力シート!C116="","",基本情報入力シート!C116)</f>
        <v/>
      </c>
      <c r="C94" s="432" t="str">
        <f>IF(基本情報入力シート!D116="","",基本情報入力シート!D116)</f>
        <v/>
      </c>
      <c r="D94" s="433" t="str">
        <f>IF(基本情報入力シート!E116="","",基本情報入力シート!E116)</f>
        <v/>
      </c>
      <c r="E94" s="433" t="str">
        <f>IF(基本情報入力シート!F116="","",基本情報入力シート!F116)</f>
        <v/>
      </c>
      <c r="F94" s="433" t="str">
        <f>IF(基本情報入力シート!G116="","",基本情報入力シート!G116)</f>
        <v/>
      </c>
      <c r="G94" s="433" t="str">
        <f>IF(基本情報入力シート!H116="","",基本情報入力シート!H116)</f>
        <v/>
      </c>
      <c r="H94" s="433" t="str">
        <f>IF(基本情報入力シート!I116="","",基本情報入力シート!I116)</f>
        <v/>
      </c>
      <c r="I94" s="433" t="str">
        <f>IF(基本情報入力シート!J116="","",基本情報入力シート!J116)</f>
        <v/>
      </c>
      <c r="J94" s="433" t="str">
        <f>IF(基本情報入力シート!K116="","",基本情報入力シート!K116)</f>
        <v/>
      </c>
      <c r="K94" s="434" t="str">
        <f>IF(基本情報入力シート!L116="","",基本情報入力シート!L116)</f>
        <v/>
      </c>
      <c r="L94" s="435" t="str">
        <f>IF(基本情報入力シート!M116="","",基本情報入力シート!M116)</f>
        <v/>
      </c>
      <c r="M94" s="435" t="str">
        <f>IF(基本情報入力シート!R116="","",基本情報入力シート!R116)</f>
        <v/>
      </c>
      <c r="N94" s="435" t="str">
        <f>IF(基本情報入力シート!W116="","",基本情報入力シート!W116)</f>
        <v/>
      </c>
      <c r="O94" s="430" t="str">
        <f>IF(基本情報入力シート!X116="","",基本情報入力シート!X116)</f>
        <v/>
      </c>
      <c r="P94" s="436" t="str">
        <f>IF(基本情報入力シート!Y116="","",基本情報入力シート!Y116)</f>
        <v/>
      </c>
      <c r="Q94" s="437" t="str">
        <f>IF(基本情報入力シート!AB116="","",基本情報入力シート!AB116)</f>
        <v/>
      </c>
      <c r="R94" s="456"/>
      <c r="S94" s="457"/>
      <c r="T94" s="458" t="str">
        <f>IFERROR(IF(R94="","",VLOOKUP(P94,【参考】数式用!$A$5:$H$34,MATCH(S94,【参考】数式用!$F$4:$H$4,0)+5,0)),"")</f>
        <v/>
      </c>
      <c r="U94" s="474" t="str">
        <f>IF(S94="特定加算Ⅰ",VLOOKUP(P94,【参考】数式用!$A$5:$I$28,9,FALSE),"-")</f>
        <v>-</v>
      </c>
      <c r="V94" s="80" t="s">
        <v>143</v>
      </c>
      <c r="W94" s="459"/>
      <c r="X94" s="95" t="s">
        <v>144</v>
      </c>
      <c r="Y94" s="459"/>
      <c r="Z94" s="236" t="s">
        <v>145</v>
      </c>
      <c r="AA94" s="459"/>
      <c r="AB94" s="95" t="s">
        <v>144</v>
      </c>
      <c r="AC94" s="459"/>
      <c r="AD94" s="95" t="s">
        <v>146</v>
      </c>
      <c r="AE94" s="442" t="s">
        <v>147</v>
      </c>
      <c r="AF94" s="443" t="str">
        <f t="shared" si="7"/>
        <v/>
      </c>
      <c r="AG94" s="444" t="s">
        <v>148</v>
      </c>
      <c r="AH94" s="445" t="str">
        <f t="shared" si="8"/>
        <v/>
      </c>
      <c r="AJ94" s="82" t="str">
        <f t="shared" si="9"/>
        <v>○</v>
      </c>
      <c r="AK94" s="83" t="str">
        <f t="shared" si="6"/>
        <v/>
      </c>
      <c r="AL94" s="83"/>
      <c r="AM94" s="83"/>
      <c r="AN94" s="83"/>
      <c r="AO94" s="83"/>
      <c r="AP94" s="83"/>
      <c r="AQ94" s="83"/>
      <c r="AR94" s="83"/>
      <c r="AS94" s="460"/>
    </row>
    <row r="95" spans="1:45" ht="33" customHeight="1" thickBot="1">
      <c r="A95" s="430">
        <f t="shared" si="4"/>
        <v>84</v>
      </c>
      <c r="B95" s="431" t="str">
        <f>IF(基本情報入力シート!C117="","",基本情報入力シート!C117)</f>
        <v/>
      </c>
      <c r="C95" s="432" t="str">
        <f>IF(基本情報入力シート!D117="","",基本情報入力シート!D117)</f>
        <v/>
      </c>
      <c r="D95" s="433" t="str">
        <f>IF(基本情報入力シート!E117="","",基本情報入力シート!E117)</f>
        <v/>
      </c>
      <c r="E95" s="433" t="str">
        <f>IF(基本情報入力シート!F117="","",基本情報入力シート!F117)</f>
        <v/>
      </c>
      <c r="F95" s="433" t="str">
        <f>IF(基本情報入力シート!G117="","",基本情報入力シート!G117)</f>
        <v/>
      </c>
      <c r="G95" s="433" t="str">
        <f>IF(基本情報入力シート!H117="","",基本情報入力シート!H117)</f>
        <v/>
      </c>
      <c r="H95" s="433" t="str">
        <f>IF(基本情報入力シート!I117="","",基本情報入力シート!I117)</f>
        <v/>
      </c>
      <c r="I95" s="433" t="str">
        <f>IF(基本情報入力シート!J117="","",基本情報入力シート!J117)</f>
        <v/>
      </c>
      <c r="J95" s="433" t="str">
        <f>IF(基本情報入力シート!K117="","",基本情報入力シート!K117)</f>
        <v/>
      </c>
      <c r="K95" s="434" t="str">
        <f>IF(基本情報入力シート!L117="","",基本情報入力シート!L117)</f>
        <v/>
      </c>
      <c r="L95" s="435" t="str">
        <f>IF(基本情報入力シート!M117="","",基本情報入力シート!M117)</f>
        <v/>
      </c>
      <c r="M95" s="435" t="str">
        <f>IF(基本情報入力シート!R117="","",基本情報入力シート!R117)</f>
        <v/>
      </c>
      <c r="N95" s="435" t="str">
        <f>IF(基本情報入力シート!W117="","",基本情報入力シート!W117)</f>
        <v/>
      </c>
      <c r="O95" s="430" t="str">
        <f>IF(基本情報入力シート!X117="","",基本情報入力シート!X117)</f>
        <v/>
      </c>
      <c r="P95" s="436" t="str">
        <f>IF(基本情報入力シート!Y117="","",基本情報入力シート!Y117)</f>
        <v/>
      </c>
      <c r="Q95" s="437" t="str">
        <f>IF(基本情報入力シート!AB117="","",基本情報入力シート!AB117)</f>
        <v/>
      </c>
      <c r="R95" s="456"/>
      <c r="S95" s="457"/>
      <c r="T95" s="458" t="str">
        <f>IFERROR(IF(R95="","",VLOOKUP(P95,【参考】数式用!$A$5:$H$34,MATCH(S95,【参考】数式用!$F$4:$H$4,0)+5,0)),"")</f>
        <v/>
      </c>
      <c r="U95" s="474" t="str">
        <f>IF(S95="特定加算Ⅰ",VLOOKUP(P95,【参考】数式用!$A$5:$I$28,9,FALSE),"-")</f>
        <v>-</v>
      </c>
      <c r="V95" s="80" t="s">
        <v>143</v>
      </c>
      <c r="W95" s="459"/>
      <c r="X95" s="95" t="s">
        <v>144</v>
      </c>
      <c r="Y95" s="459"/>
      <c r="Z95" s="236" t="s">
        <v>145</v>
      </c>
      <c r="AA95" s="459"/>
      <c r="AB95" s="95" t="s">
        <v>144</v>
      </c>
      <c r="AC95" s="459"/>
      <c r="AD95" s="95" t="s">
        <v>146</v>
      </c>
      <c r="AE95" s="442" t="s">
        <v>147</v>
      </c>
      <c r="AF95" s="443" t="str">
        <f t="shared" si="7"/>
        <v/>
      </c>
      <c r="AG95" s="444" t="s">
        <v>148</v>
      </c>
      <c r="AH95" s="445" t="str">
        <f t="shared" si="8"/>
        <v/>
      </c>
      <c r="AJ95" s="82" t="str">
        <f t="shared" si="9"/>
        <v>○</v>
      </c>
      <c r="AK95" s="83" t="str">
        <f t="shared" si="6"/>
        <v/>
      </c>
      <c r="AL95" s="83"/>
      <c r="AM95" s="83"/>
      <c r="AN95" s="83"/>
      <c r="AO95" s="83"/>
      <c r="AP95" s="83"/>
      <c r="AQ95" s="83"/>
      <c r="AR95" s="83"/>
      <c r="AS95" s="460"/>
    </row>
    <row r="96" spans="1:45" ht="33" customHeight="1" thickBot="1">
      <c r="A96" s="430">
        <f t="shared" si="4"/>
        <v>85</v>
      </c>
      <c r="B96" s="431" t="str">
        <f>IF(基本情報入力シート!C118="","",基本情報入力シート!C118)</f>
        <v/>
      </c>
      <c r="C96" s="432" t="str">
        <f>IF(基本情報入力シート!D118="","",基本情報入力シート!D118)</f>
        <v/>
      </c>
      <c r="D96" s="433" t="str">
        <f>IF(基本情報入力シート!E118="","",基本情報入力シート!E118)</f>
        <v/>
      </c>
      <c r="E96" s="433" t="str">
        <f>IF(基本情報入力シート!F118="","",基本情報入力シート!F118)</f>
        <v/>
      </c>
      <c r="F96" s="433" t="str">
        <f>IF(基本情報入力シート!G118="","",基本情報入力シート!G118)</f>
        <v/>
      </c>
      <c r="G96" s="433" t="str">
        <f>IF(基本情報入力シート!H118="","",基本情報入力シート!H118)</f>
        <v/>
      </c>
      <c r="H96" s="433" t="str">
        <f>IF(基本情報入力シート!I118="","",基本情報入力シート!I118)</f>
        <v/>
      </c>
      <c r="I96" s="433" t="str">
        <f>IF(基本情報入力シート!J118="","",基本情報入力シート!J118)</f>
        <v/>
      </c>
      <c r="J96" s="433" t="str">
        <f>IF(基本情報入力シート!K118="","",基本情報入力シート!K118)</f>
        <v/>
      </c>
      <c r="K96" s="434" t="str">
        <f>IF(基本情報入力シート!L118="","",基本情報入力シート!L118)</f>
        <v/>
      </c>
      <c r="L96" s="435" t="str">
        <f>IF(基本情報入力シート!M118="","",基本情報入力シート!M118)</f>
        <v/>
      </c>
      <c r="M96" s="435" t="str">
        <f>IF(基本情報入力シート!R118="","",基本情報入力シート!R118)</f>
        <v/>
      </c>
      <c r="N96" s="435" t="str">
        <f>IF(基本情報入力シート!W118="","",基本情報入力シート!W118)</f>
        <v/>
      </c>
      <c r="O96" s="430" t="str">
        <f>IF(基本情報入力シート!X118="","",基本情報入力シート!X118)</f>
        <v/>
      </c>
      <c r="P96" s="436" t="str">
        <f>IF(基本情報入力シート!Y118="","",基本情報入力シート!Y118)</f>
        <v/>
      </c>
      <c r="Q96" s="437" t="str">
        <f>IF(基本情報入力シート!AB118="","",基本情報入力シート!AB118)</f>
        <v/>
      </c>
      <c r="R96" s="456"/>
      <c r="S96" s="457"/>
      <c r="T96" s="458" t="str">
        <f>IFERROR(IF(R96="","",VLOOKUP(P96,【参考】数式用!$A$5:$H$34,MATCH(S96,【参考】数式用!$F$4:$H$4,0)+5,0)),"")</f>
        <v/>
      </c>
      <c r="U96" s="474" t="str">
        <f>IF(S96="特定加算Ⅰ",VLOOKUP(P96,【参考】数式用!$A$5:$I$28,9,FALSE),"-")</f>
        <v>-</v>
      </c>
      <c r="V96" s="80" t="s">
        <v>143</v>
      </c>
      <c r="W96" s="459"/>
      <c r="X96" s="95" t="s">
        <v>144</v>
      </c>
      <c r="Y96" s="459"/>
      <c r="Z96" s="236" t="s">
        <v>145</v>
      </c>
      <c r="AA96" s="459"/>
      <c r="AB96" s="95" t="s">
        <v>144</v>
      </c>
      <c r="AC96" s="459"/>
      <c r="AD96" s="95" t="s">
        <v>146</v>
      </c>
      <c r="AE96" s="442" t="s">
        <v>147</v>
      </c>
      <c r="AF96" s="443" t="str">
        <f t="shared" si="7"/>
        <v/>
      </c>
      <c r="AG96" s="444" t="s">
        <v>148</v>
      </c>
      <c r="AH96" s="445" t="str">
        <f t="shared" si="8"/>
        <v/>
      </c>
      <c r="AJ96" s="82" t="str">
        <f t="shared" si="9"/>
        <v>○</v>
      </c>
      <c r="AK96" s="83" t="str">
        <f t="shared" si="6"/>
        <v/>
      </c>
      <c r="AL96" s="83"/>
      <c r="AM96" s="83"/>
      <c r="AN96" s="83"/>
      <c r="AO96" s="83"/>
      <c r="AP96" s="83"/>
      <c r="AQ96" s="83"/>
      <c r="AR96" s="83"/>
      <c r="AS96" s="460"/>
    </row>
    <row r="97" spans="1:45" ht="33" customHeight="1" thickBot="1">
      <c r="A97" s="430">
        <f t="shared" si="4"/>
        <v>86</v>
      </c>
      <c r="B97" s="431" t="str">
        <f>IF(基本情報入力シート!C119="","",基本情報入力シート!C119)</f>
        <v/>
      </c>
      <c r="C97" s="432" t="str">
        <f>IF(基本情報入力シート!D119="","",基本情報入力シート!D119)</f>
        <v/>
      </c>
      <c r="D97" s="433" t="str">
        <f>IF(基本情報入力シート!E119="","",基本情報入力シート!E119)</f>
        <v/>
      </c>
      <c r="E97" s="433" t="str">
        <f>IF(基本情報入力シート!F119="","",基本情報入力シート!F119)</f>
        <v/>
      </c>
      <c r="F97" s="433" t="str">
        <f>IF(基本情報入力シート!G119="","",基本情報入力シート!G119)</f>
        <v/>
      </c>
      <c r="G97" s="433" t="str">
        <f>IF(基本情報入力シート!H119="","",基本情報入力シート!H119)</f>
        <v/>
      </c>
      <c r="H97" s="433" t="str">
        <f>IF(基本情報入力シート!I119="","",基本情報入力シート!I119)</f>
        <v/>
      </c>
      <c r="I97" s="433" t="str">
        <f>IF(基本情報入力シート!J119="","",基本情報入力シート!J119)</f>
        <v/>
      </c>
      <c r="J97" s="433" t="str">
        <f>IF(基本情報入力シート!K119="","",基本情報入力シート!K119)</f>
        <v/>
      </c>
      <c r="K97" s="434" t="str">
        <f>IF(基本情報入力シート!L119="","",基本情報入力シート!L119)</f>
        <v/>
      </c>
      <c r="L97" s="435" t="str">
        <f>IF(基本情報入力シート!M119="","",基本情報入力シート!M119)</f>
        <v/>
      </c>
      <c r="M97" s="435" t="str">
        <f>IF(基本情報入力シート!R119="","",基本情報入力シート!R119)</f>
        <v/>
      </c>
      <c r="N97" s="435" t="str">
        <f>IF(基本情報入力シート!W119="","",基本情報入力シート!W119)</f>
        <v/>
      </c>
      <c r="O97" s="430" t="str">
        <f>IF(基本情報入力シート!X119="","",基本情報入力シート!X119)</f>
        <v/>
      </c>
      <c r="P97" s="436" t="str">
        <f>IF(基本情報入力シート!Y119="","",基本情報入力シート!Y119)</f>
        <v/>
      </c>
      <c r="Q97" s="437" t="str">
        <f>IF(基本情報入力シート!AB119="","",基本情報入力シート!AB119)</f>
        <v/>
      </c>
      <c r="R97" s="456"/>
      <c r="S97" s="457"/>
      <c r="T97" s="458" t="str">
        <f>IFERROR(IF(R97="","",VLOOKUP(P97,【参考】数式用!$A$5:$H$34,MATCH(S97,【参考】数式用!$F$4:$H$4,0)+5,0)),"")</f>
        <v/>
      </c>
      <c r="U97" s="474" t="str">
        <f>IF(S97="特定加算Ⅰ",VLOOKUP(P97,【参考】数式用!$A$5:$I$28,9,FALSE),"-")</f>
        <v>-</v>
      </c>
      <c r="V97" s="80" t="s">
        <v>143</v>
      </c>
      <c r="W97" s="459"/>
      <c r="X97" s="95" t="s">
        <v>144</v>
      </c>
      <c r="Y97" s="459"/>
      <c r="Z97" s="236" t="s">
        <v>145</v>
      </c>
      <c r="AA97" s="459"/>
      <c r="AB97" s="95" t="s">
        <v>144</v>
      </c>
      <c r="AC97" s="459"/>
      <c r="AD97" s="95" t="s">
        <v>146</v>
      </c>
      <c r="AE97" s="442" t="s">
        <v>147</v>
      </c>
      <c r="AF97" s="443" t="str">
        <f t="shared" si="7"/>
        <v/>
      </c>
      <c r="AG97" s="444" t="s">
        <v>148</v>
      </c>
      <c r="AH97" s="445" t="str">
        <f t="shared" si="8"/>
        <v/>
      </c>
      <c r="AJ97" s="82" t="str">
        <f t="shared" si="9"/>
        <v>○</v>
      </c>
      <c r="AK97" s="83" t="str">
        <f t="shared" si="6"/>
        <v/>
      </c>
      <c r="AL97" s="83"/>
      <c r="AM97" s="83"/>
      <c r="AN97" s="83"/>
      <c r="AO97" s="83"/>
      <c r="AP97" s="83"/>
      <c r="AQ97" s="83"/>
      <c r="AR97" s="83"/>
      <c r="AS97" s="460"/>
    </row>
    <row r="98" spans="1:45" ht="33" customHeight="1" thickBot="1">
      <c r="A98" s="430">
        <f t="shared" si="4"/>
        <v>87</v>
      </c>
      <c r="B98" s="431" t="str">
        <f>IF(基本情報入力シート!C120="","",基本情報入力シート!C120)</f>
        <v/>
      </c>
      <c r="C98" s="432" t="str">
        <f>IF(基本情報入力シート!D120="","",基本情報入力シート!D120)</f>
        <v/>
      </c>
      <c r="D98" s="433" t="str">
        <f>IF(基本情報入力シート!E120="","",基本情報入力シート!E120)</f>
        <v/>
      </c>
      <c r="E98" s="433" t="str">
        <f>IF(基本情報入力シート!F120="","",基本情報入力シート!F120)</f>
        <v/>
      </c>
      <c r="F98" s="433" t="str">
        <f>IF(基本情報入力シート!G120="","",基本情報入力シート!G120)</f>
        <v/>
      </c>
      <c r="G98" s="433" t="str">
        <f>IF(基本情報入力シート!H120="","",基本情報入力シート!H120)</f>
        <v/>
      </c>
      <c r="H98" s="433" t="str">
        <f>IF(基本情報入力シート!I120="","",基本情報入力シート!I120)</f>
        <v/>
      </c>
      <c r="I98" s="433" t="str">
        <f>IF(基本情報入力シート!J120="","",基本情報入力シート!J120)</f>
        <v/>
      </c>
      <c r="J98" s="433" t="str">
        <f>IF(基本情報入力シート!K120="","",基本情報入力シート!K120)</f>
        <v/>
      </c>
      <c r="K98" s="434" t="str">
        <f>IF(基本情報入力シート!L120="","",基本情報入力シート!L120)</f>
        <v/>
      </c>
      <c r="L98" s="435" t="str">
        <f>IF(基本情報入力シート!M120="","",基本情報入力シート!M120)</f>
        <v/>
      </c>
      <c r="M98" s="435" t="str">
        <f>IF(基本情報入力シート!R120="","",基本情報入力シート!R120)</f>
        <v/>
      </c>
      <c r="N98" s="435" t="str">
        <f>IF(基本情報入力シート!W120="","",基本情報入力シート!W120)</f>
        <v/>
      </c>
      <c r="O98" s="430" t="str">
        <f>IF(基本情報入力シート!X120="","",基本情報入力シート!X120)</f>
        <v/>
      </c>
      <c r="P98" s="436" t="str">
        <f>IF(基本情報入力シート!Y120="","",基本情報入力シート!Y120)</f>
        <v/>
      </c>
      <c r="Q98" s="437" t="str">
        <f>IF(基本情報入力シート!AB120="","",基本情報入力シート!AB120)</f>
        <v/>
      </c>
      <c r="R98" s="456"/>
      <c r="S98" s="457"/>
      <c r="T98" s="458" t="str">
        <f>IFERROR(IF(R98="","",VLOOKUP(P98,【参考】数式用!$A$5:$H$34,MATCH(S98,【参考】数式用!$F$4:$H$4,0)+5,0)),"")</f>
        <v/>
      </c>
      <c r="U98" s="474" t="str">
        <f>IF(S98="特定加算Ⅰ",VLOOKUP(P98,【参考】数式用!$A$5:$I$28,9,FALSE),"-")</f>
        <v>-</v>
      </c>
      <c r="V98" s="80" t="s">
        <v>143</v>
      </c>
      <c r="W98" s="459"/>
      <c r="X98" s="95" t="s">
        <v>144</v>
      </c>
      <c r="Y98" s="459"/>
      <c r="Z98" s="236" t="s">
        <v>145</v>
      </c>
      <c r="AA98" s="459"/>
      <c r="AB98" s="95" t="s">
        <v>144</v>
      </c>
      <c r="AC98" s="459"/>
      <c r="AD98" s="95" t="s">
        <v>146</v>
      </c>
      <c r="AE98" s="442" t="s">
        <v>147</v>
      </c>
      <c r="AF98" s="443" t="str">
        <f t="shared" si="7"/>
        <v/>
      </c>
      <c r="AG98" s="444" t="s">
        <v>148</v>
      </c>
      <c r="AH98" s="445" t="str">
        <f t="shared" si="8"/>
        <v/>
      </c>
      <c r="AJ98" s="82" t="str">
        <f t="shared" si="9"/>
        <v>○</v>
      </c>
      <c r="AK98" s="83" t="str">
        <f t="shared" si="6"/>
        <v/>
      </c>
      <c r="AL98" s="83"/>
      <c r="AM98" s="83"/>
      <c r="AN98" s="83"/>
      <c r="AO98" s="83"/>
      <c r="AP98" s="83"/>
      <c r="AQ98" s="83"/>
      <c r="AR98" s="83"/>
      <c r="AS98" s="460"/>
    </row>
    <row r="99" spans="1:45" ht="33" customHeight="1" thickBot="1">
      <c r="A99" s="430">
        <f t="shared" si="4"/>
        <v>88</v>
      </c>
      <c r="B99" s="431" t="str">
        <f>IF(基本情報入力シート!C121="","",基本情報入力シート!C121)</f>
        <v/>
      </c>
      <c r="C99" s="432" t="str">
        <f>IF(基本情報入力シート!D121="","",基本情報入力シート!D121)</f>
        <v/>
      </c>
      <c r="D99" s="433" t="str">
        <f>IF(基本情報入力シート!E121="","",基本情報入力シート!E121)</f>
        <v/>
      </c>
      <c r="E99" s="433" t="str">
        <f>IF(基本情報入力シート!F121="","",基本情報入力シート!F121)</f>
        <v/>
      </c>
      <c r="F99" s="433" t="str">
        <f>IF(基本情報入力シート!G121="","",基本情報入力シート!G121)</f>
        <v/>
      </c>
      <c r="G99" s="433" t="str">
        <f>IF(基本情報入力シート!H121="","",基本情報入力シート!H121)</f>
        <v/>
      </c>
      <c r="H99" s="433" t="str">
        <f>IF(基本情報入力シート!I121="","",基本情報入力シート!I121)</f>
        <v/>
      </c>
      <c r="I99" s="433" t="str">
        <f>IF(基本情報入力シート!J121="","",基本情報入力シート!J121)</f>
        <v/>
      </c>
      <c r="J99" s="433" t="str">
        <f>IF(基本情報入力シート!K121="","",基本情報入力シート!K121)</f>
        <v/>
      </c>
      <c r="K99" s="434" t="str">
        <f>IF(基本情報入力シート!L121="","",基本情報入力シート!L121)</f>
        <v/>
      </c>
      <c r="L99" s="435" t="str">
        <f>IF(基本情報入力シート!M121="","",基本情報入力シート!M121)</f>
        <v/>
      </c>
      <c r="M99" s="435" t="str">
        <f>IF(基本情報入力シート!R121="","",基本情報入力シート!R121)</f>
        <v/>
      </c>
      <c r="N99" s="435" t="str">
        <f>IF(基本情報入力シート!W121="","",基本情報入力シート!W121)</f>
        <v/>
      </c>
      <c r="O99" s="430" t="str">
        <f>IF(基本情報入力シート!X121="","",基本情報入力シート!X121)</f>
        <v/>
      </c>
      <c r="P99" s="436" t="str">
        <f>IF(基本情報入力シート!Y121="","",基本情報入力シート!Y121)</f>
        <v/>
      </c>
      <c r="Q99" s="437" t="str">
        <f>IF(基本情報入力シート!AB121="","",基本情報入力シート!AB121)</f>
        <v/>
      </c>
      <c r="R99" s="456"/>
      <c r="S99" s="457"/>
      <c r="T99" s="458" t="str">
        <f>IFERROR(IF(R99="","",VLOOKUP(P99,【参考】数式用!$A$5:$H$34,MATCH(S99,【参考】数式用!$F$4:$H$4,0)+5,0)),"")</f>
        <v/>
      </c>
      <c r="U99" s="474" t="str">
        <f>IF(S99="特定加算Ⅰ",VLOOKUP(P99,【参考】数式用!$A$5:$I$28,9,FALSE),"-")</f>
        <v>-</v>
      </c>
      <c r="V99" s="80" t="s">
        <v>143</v>
      </c>
      <c r="W99" s="459"/>
      <c r="X99" s="95" t="s">
        <v>144</v>
      </c>
      <c r="Y99" s="459"/>
      <c r="Z99" s="236" t="s">
        <v>145</v>
      </c>
      <c r="AA99" s="459"/>
      <c r="AB99" s="95" t="s">
        <v>144</v>
      </c>
      <c r="AC99" s="459"/>
      <c r="AD99" s="95" t="s">
        <v>146</v>
      </c>
      <c r="AE99" s="442" t="s">
        <v>147</v>
      </c>
      <c r="AF99" s="443" t="str">
        <f t="shared" si="7"/>
        <v/>
      </c>
      <c r="AG99" s="444" t="s">
        <v>148</v>
      </c>
      <c r="AH99" s="445" t="str">
        <f t="shared" si="8"/>
        <v/>
      </c>
      <c r="AJ99" s="82" t="str">
        <f t="shared" si="9"/>
        <v>○</v>
      </c>
      <c r="AK99" s="83" t="str">
        <f t="shared" si="6"/>
        <v/>
      </c>
      <c r="AL99" s="83"/>
      <c r="AM99" s="83"/>
      <c r="AN99" s="83"/>
      <c r="AO99" s="83"/>
      <c r="AP99" s="83"/>
      <c r="AQ99" s="83"/>
      <c r="AR99" s="83"/>
      <c r="AS99" s="460"/>
    </row>
    <row r="100" spans="1:45" ht="33" customHeight="1" thickBot="1">
      <c r="A100" s="430">
        <f t="shared" si="4"/>
        <v>89</v>
      </c>
      <c r="B100" s="431" t="str">
        <f>IF(基本情報入力シート!C122="","",基本情報入力シート!C122)</f>
        <v/>
      </c>
      <c r="C100" s="432" t="str">
        <f>IF(基本情報入力シート!D122="","",基本情報入力シート!D122)</f>
        <v/>
      </c>
      <c r="D100" s="433" t="str">
        <f>IF(基本情報入力シート!E122="","",基本情報入力シート!E122)</f>
        <v/>
      </c>
      <c r="E100" s="433" t="str">
        <f>IF(基本情報入力シート!F122="","",基本情報入力シート!F122)</f>
        <v/>
      </c>
      <c r="F100" s="433" t="str">
        <f>IF(基本情報入力シート!G122="","",基本情報入力シート!G122)</f>
        <v/>
      </c>
      <c r="G100" s="433" t="str">
        <f>IF(基本情報入力シート!H122="","",基本情報入力シート!H122)</f>
        <v/>
      </c>
      <c r="H100" s="433" t="str">
        <f>IF(基本情報入力シート!I122="","",基本情報入力シート!I122)</f>
        <v/>
      </c>
      <c r="I100" s="433" t="str">
        <f>IF(基本情報入力シート!J122="","",基本情報入力シート!J122)</f>
        <v/>
      </c>
      <c r="J100" s="433" t="str">
        <f>IF(基本情報入力シート!K122="","",基本情報入力シート!K122)</f>
        <v/>
      </c>
      <c r="K100" s="434" t="str">
        <f>IF(基本情報入力シート!L122="","",基本情報入力シート!L122)</f>
        <v/>
      </c>
      <c r="L100" s="435" t="str">
        <f>IF(基本情報入力シート!M122="","",基本情報入力シート!M122)</f>
        <v/>
      </c>
      <c r="M100" s="435" t="str">
        <f>IF(基本情報入力シート!R122="","",基本情報入力シート!R122)</f>
        <v/>
      </c>
      <c r="N100" s="435" t="str">
        <f>IF(基本情報入力シート!W122="","",基本情報入力シート!W122)</f>
        <v/>
      </c>
      <c r="O100" s="430" t="str">
        <f>IF(基本情報入力シート!X122="","",基本情報入力シート!X122)</f>
        <v/>
      </c>
      <c r="P100" s="436" t="str">
        <f>IF(基本情報入力シート!Y122="","",基本情報入力シート!Y122)</f>
        <v/>
      </c>
      <c r="Q100" s="437" t="str">
        <f>IF(基本情報入力シート!AB122="","",基本情報入力シート!AB122)</f>
        <v/>
      </c>
      <c r="R100" s="456"/>
      <c r="S100" s="457"/>
      <c r="T100" s="458" t="str">
        <f>IFERROR(IF(R100="","",VLOOKUP(P100,【参考】数式用!$A$5:$H$34,MATCH(S100,【参考】数式用!$F$4:$H$4,0)+5,0)),"")</f>
        <v/>
      </c>
      <c r="U100" s="474" t="str">
        <f>IF(S100="特定加算Ⅰ",VLOOKUP(P100,【参考】数式用!$A$5:$I$28,9,FALSE),"-")</f>
        <v>-</v>
      </c>
      <c r="V100" s="80" t="s">
        <v>143</v>
      </c>
      <c r="W100" s="459"/>
      <c r="X100" s="95" t="s">
        <v>144</v>
      </c>
      <c r="Y100" s="459"/>
      <c r="Z100" s="236" t="s">
        <v>145</v>
      </c>
      <c r="AA100" s="459"/>
      <c r="AB100" s="95" t="s">
        <v>144</v>
      </c>
      <c r="AC100" s="459"/>
      <c r="AD100" s="95" t="s">
        <v>146</v>
      </c>
      <c r="AE100" s="442" t="s">
        <v>147</v>
      </c>
      <c r="AF100" s="443" t="str">
        <f t="shared" si="7"/>
        <v/>
      </c>
      <c r="AG100" s="444" t="s">
        <v>148</v>
      </c>
      <c r="AH100" s="445" t="str">
        <f t="shared" si="8"/>
        <v/>
      </c>
      <c r="AJ100" s="82" t="str">
        <f t="shared" si="9"/>
        <v>○</v>
      </c>
      <c r="AK100" s="83" t="str">
        <f t="shared" si="6"/>
        <v/>
      </c>
      <c r="AL100" s="83"/>
      <c r="AM100" s="83"/>
      <c r="AN100" s="83"/>
      <c r="AO100" s="83"/>
      <c r="AP100" s="83"/>
      <c r="AQ100" s="83"/>
      <c r="AR100" s="83"/>
      <c r="AS100" s="460"/>
    </row>
    <row r="101" spans="1:45" ht="33" customHeight="1" thickBot="1">
      <c r="A101" s="430">
        <f t="shared" si="4"/>
        <v>90</v>
      </c>
      <c r="B101" s="431" t="str">
        <f>IF(基本情報入力シート!C123="","",基本情報入力シート!C123)</f>
        <v/>
      </c>
      <c r="C101" s="432" t="str">
        <f>IF(基本情報入力シート!D123="","",基本情報入力シート!D123)</f>
        <v/>
      </c>
      <c r="D101" s="433" t="str">
        <f>IF(基本情報入力シート!E123="","",基本情報入力シート!E123)</f>
        <v/>
      </c>
      <c r="E101" s="433" t="str">
        <f>IF(基本情報入力シート!F123="","",基本情報入力シート!F123)</f>
        <v/>
      </c>
      <c r="F101" s="433" t="str">
        <f>IF(基本情報入力シート!G123="","",基本情報入力シート!G123)</f>
        <v/>
      </c>
      <c r="G101" s="433" t="str">
        <f>IF(基本情報入力シート!H123="","",基本情報入力シート!H123)</f>
        <v/>
      </c>
      <c r="H101" s="433" t="str">
        <f>IF(基本情報入力シート!I123="","",基本情報入力シート!I123)</f>
        <v/>
      </c>
      <c r="I101" s="433" t="str">
        <f>IF(基本情報入力シート!J123="","",基本情報入力シート!J123)</f>
        <v/>
      </c>
      <c r="J101" s="433" t="str">
        <f>IF(基本情報入力シート!K123="","",基本情報入力シート!K123)</f>
        <v/>
      </c>
      <c r="K101" s="434" t="str">
        <f>IF(基本情報入力シート!L123="","",基本情報入力シート!L123)</f>
        <v/>
      </c>
      <c r="L101" s="435" t="str">
        <f>IF(基本情報入力シート!M123="","",基本情報入力シート!M123)</f>
        <v/>
      </c>
      <c r="M101" s="435" t="str">
        <f>IF(基本情報入力シート!R123="","",基本情報入力シート!R123)</f>
        <v/>
      </c>
      <c r="N101" s="435" t="str">
        <f>IF(基本情報入力シート!W123="","",基本情報入力シート!W123)</f>
        <v/>
      </c>
      <c r="O101" s="430" t="str">
        <f>IF(基本情報入力シート!X123="","",基本情報入力シート!X123)</f>
        <v/>
      </c>
      <c r="P101" s="436" t="str">
        <f>IF(基本情報入力シート!Y123="","",基本情報入力シート!Y123)</f>
        <v/>
      </c>
      <c r="Q101" s="437" t="str">
        <f>IF(基本情報入力シート!AB123="","",基本情報入力シート!AB123)</f>
        <v/>
      </c>
      <c r="R101" s="456"/>
      <c r="S101" s="457"/>
      <c r="T101" s="458" t="str">
        <f>IFERROR(IF(R101="","",VLOOKUP(P101,【参考】数式用!$A$5:$H$34,MATCH(S101,【参考】数式用!$F$4:$H$4,0)+5,0)),"")</f>
        <v/>
      </c>
      <c r="U101" s="474" t="str">
        <f>IF(S101="特定加算Ⅰ",VLOOKUP(P101,【参考】数式用!$A$5:$I$28,9,FALSE),"-")</f>
        <v>-</v>
      </c>
      <c r="V101" s="80" t="s">
        <v>143</v>
      </c>
      <c r="W101" s="459"/>
      <c r="X101" s="95" t="s">
        <v>144</v>
      </c>
      <c r="Y101" s="459"/>
      <c r="Z101" s="236" t="s">
        <v>145</v>
      </c>
      <c r="AA101" s="459"/>
      <c r="AB101" s="95" t="s">
        <v>144</v>
      </c>
      <c r="AC101" s="459"/>
      <c r="AD101" s="95" t="s">
        <v>146</v>
      </c>
      <c r="AE101" s="442" t="s">
        <v>147</v>
      </c>
      <c r="AF101" s="443" t="str">
        <f t="shared" si="7"/>
        <v/>
      </c>
      <c r="AG101" s="444" t="s">
        <v>148</v>
      </c>
      <c r="AH101" s="445" t="str">
        <f t="shared" si="8"/>
        <v/>
      </c>
      <c r="AJ101" s="82" t="str">
        <f t="shared" si="9"/>
        <v>○</v>
      </c>
      <c r="AK101" s="83" t="str">
        <f t="shared" si="6"/>
        <v/>
      </c>
      <c r="AL101" s="83"/>
      <c r="AM101" s="83"/>
      <c r="AN101" s="83"/>
      <c r="AO101" s="83"/>
      <c r="AP101" s="83"/>
      <c r="AQ101" s="83"/>
      <c r="AR101" s="83"/>
      <c r="AS101" s="460"/>
    </row>
    <row r="102" spans="1:45" ht="33" customHeight="1" thickBot="1">
      <c r="A102" s="430">
        <f t="shared" si="4"/>
        <v>91</v>
      </c>
      <c r="B102" s="431" t="str">
        <f>IF(基本情報入力シート!C124="","",基本情報入力シート!C124)</f>
        <v/>
      </c>
      <c r="C102" s="432" t="str">
        <f>IF(基本情報入力シート!D124="","",基本情報入力シート!D124)</f>
        <v/>
      </c>
      <c r="D102" s="433" t="str">
        <f>IF(基本情報入力シート!E124="","",基本情報入力シート!E124)</f>
        <v/>
      </c>
      <c r="E102" s="433" t="str">
        <f>IF(基本情報入力シート!F124="","",基本情報入力シート!F124)</f>
        <v/>
      </c>
      <c r="F102" s="433" t="str">
        <f>IF(基本情報入力シート!G124="","",基本情報入力シート!G124)</f>
        <v/>
      </c>
      <c r="G102" s="433" t="str">
        <f>IF(基本情報入力シート!H124="","",基本情報入力シート!H124)</f>
        <v/>
      </c>
      <c r="H102" s="433" t="str">
        <f>IF(基本情報入力シート!I124="","",基本情報入力シート!I124)</f>
        <v/>
      </c>
      <c r="I102" s="433" t="str">
        <f>IF(基本情報入力シート!J124="","",基本情報入力シート!J124)</f>
        <v/>
      </c>
      <c r="J102" s="433" t="str">
        <f>IF(基本情報入力シート!K124="","",基本情報入力シート!K124)</f>
        <v/>
      </c>
      <c r="K102" s="434" t="str">
        <f>IF(基本情報入力シート!L124="","",基本情報入力シート!L124)</f>
        <v/>
      </c>
      <c r="L102" s="435" t="str">
        <f>IF(基本情報入力シート!M124="","",基本情報入力シート!M124)</f>
        <v/>
      </c>
      <c r="M102" s="435" t="str">
        <f>IF(基本情報入力シート!R124="","",基本情報入力シート!R124)</f>
        <v/>
      </c>
      <c r="N102" s="435" t="str">
        <f>IF(基本情報入力シート!W124="","",基本情報入力シート!W124)</f>
        <v/>
      </c>
      <c r="O102" s="430" t="str">
        <f>IF(基本情報入力シート!X124="","",基本情報入力シート!X124)</f>
        <v/>
      </c>
      <c r="P102" s="436" t="str">
        <f>IF(基本情報入力シート!Y124="","",基本情報入力シート!Y124)</f>
        <v/>
      </c>
      <c r="Q102" s="437" t="str">
        <f>IF(基本情報入力シート!AB124="","",基本情報入力シート!AB124)</f>
        <v/>
      </c>
      <c r="R102" s="456"/>
      <c r="S102" s="457"/>
      <c r="T102" s="458" t="str">
        <f>IFERROR(IF(R102="","",VLOOKUP(P102,【参考】数式用!$A$5:$H$34,MATCH(S102,【参考】数式用!$F$4:$H$4,0)+5,0)),"")</f>
        <v/>
      </c>
      <c r="U102" s="474" t="str">
        <f>IF(S102="特定加算Ⅰ",VLOOKUP(P102,【参考】数式用!$A$5:$I$28,9,FALSE),"-")</f>
        <v>-</v>
      </c>
      <c r="V102" s="80" t="s">
        <v>143</v>
      </c>
      <c r="W102" s="459"/>
      <c r="X102" s="95" t="s">
        <v>144</v>
      </c>
      <c r="Y102" s="459"/>
      <c r="Z102" s="236" t="s">
        <v>145</v>
      </c>
      <c r="AA102" s="459"/>
      <c r="AB102" s="95" t="s">
        <v>144</v>
      </c>
      <c r="AC102" s="459"/>
      <c r="AD102" s="95" t="s">
        <v>146</v>
      </c>
      <c r="AE102" s="442" t="s">
        <v>147</v>
      </c>
      <c r="AF102" s="443" t="str">
        <f t="shared" si="7"/>
        <v/>
      </c>
      <c r="AG102" s="444" t="s">
        <v>148</v>
      </c>
      <c r="AH102" s="445" t="str">
        <f t="shared" si="8"/>
        <v/>
      </c>
      <c r="AJ102" s="82" t="str">
        <f t="shared" si="9"/>
        <v>○</v>
      </c>
      <c r="AK102" s="83" t="str">
        <f t="shared" si="6"/>
        <v/>
      </c>
      <c r="AL102" s="83"/>
      <c r="AM102" s="83"/>
      <c r="AN102" s="83"/>
      <c r="AO102" s="83"/>
      <c r="AP102" s="83"/>
      <c r="AQ102" s="83"/>
      <c r="AR102" s="83"/>
      <c r="AS102" s="460"/>
    </row>
    <row r="103" spans="1:45" ht="33" customHeight="1" thickBot="1">
      <c r="A103" s="430">
        <f t="shared" si="4"/>
        <v>92</v>
      </c>
      <c r="B103" s="431" t="str">
        <f>IF(基本情報入力シート!C125="","",基本情報入力シート!C125)</f>
        <v/>
      </c>
      <c r="C103" s="432" t="str">
        <f>IF(基本情報入力シート!D125="","",基本情報入力シート!D125)</f>
        <v/>
      </c>
      <c r="D103" s="433" t="str">
        <f>IF(基本情報入力シート!E125="","",基本情報入力シート!E125)</f>
        <v/>
      </c>
      <c r="E103" s="433" t="str">
        <f>IF(基本情報入力シート!F125="","",基本情報入力シート!F125)</f>
        <v/>
      </c>
      <c r="F103" s="433" t="str">
        <f>IF(基本情報入力シート!G125="","",基本情報入力シート!G125)</f>
        <v/>
      </c>
      <c r="G103" s="433" t="str">
        <f>IF(基本情報入力シート!H125="","",基本情報入力シート!H125)</f>
        <v/>
      </c>
      <c r="H103" s="433" t="str">
        <f>IF(基本情報入力シート!I125="","",基本情報入力シート!I125)</f>
        <v/>
      </c>
      <c r="I103" s="433" t="str">
        <f>IF(基本情報入力シート!J125="","",基本情報入力シート!J125)</f>
        <v/>
      </c>
      <c r="J103" s="433" t="str">
        <f>IF(基本情報入力シート!K125="","",基本情報入力シート!K125)</f>
        <v/>
      </c>
      <c r="K103" s="434" t="str">
        <f>IF(基本情報入力シート!L125="","",基本情報入力シート!L125)</f>
        <v/>
      </c>
      <c r="L103" s="435" t="str">
        <f>IF(基本情報入力シート!M125="","",基本情報入力シート!M125)</f>
        <v/>
      </c>
      <c r="M103" s="435" t="str">
        <f>IF(基本情報入力シート!R125="","",基本情報入力シート!R125)</f>
        <v/>
      </c>
      <c r="N103" s="435" t="str">
        <f>IF(基本情報入力シート!W125="","",基本情報入力シート!W125)</f>
        <v/>
      </c>
      <c r="O103" s="430" t="str">
        <f>IF(基本情報入力シート!X125="","",基本情報入力シート!X125)</f>
        <v/>
      </c>
      <c r="P103" s="436" t="str">
        <f>IF(基本情報入力シート!Y125="","",基本情報入力シート!Y125)</f>
        <v/>
      </c>
      <c r="Q103" s="437" t="str">
        <f>IF(基本情報入力シート!AB125="","",基本情報入力シート!AB125)</f>
        <v/>
      </c>
      <c r="R103" s="456"/>
      <c r="S103" s="457"/>
      <c r="T103" s="458" t="str">
        <f>IFERROR(IF(R103="","",VLOOKUP(P103,【参考】数式用!$A$5:$H$34,MATCH(S103,【参考】数式用!$F$4:$H$4,0)+5,0)),"")</f>
        <v/>
      </c>
      <c r="U103" s="474" t="str">
        <f>IF(S103="特定加算Ⅰ",VLOOKUP(P103,【参考】数式用!$A$5:$I$28,9,FALSE),"-")</f>
        <v>-</v>
      </c>
      <c r="V103" s="80" t="s">
        <v>143</v>
      </c>
      <c r="W103" s="459"/>
      <c r="X103" s="95" t="s">
        <v>144</v>
      </c>
      <c r="Y103" s="459"/>
      <c r="Z103" s="236" t="s">
        <v>145</v>
      </c>
      <c r="AA103" s="459"/>
      <c r="AB103" s="95" t="s">
        <v>144</v>
      </c>
      <c r="AC103" s="459"/>
      <c r="AD103" s="95" t="s">
        <v>146</v>
      </c>
      <c r="AE103" s="442" t="s">
        <v>147</v>
      </c>
      <c r="AF103" s="443" t="str">
        <f t="shared" si="7"/>
        <v/>
      </c>
      <c r="AG103" s="444" t="s">
        <v>148</v>
      </c>
      <c r="AH103" s="445" t="str">
        <f t="shared" si="8"/>
        <v/>
      </c>
      <c r="AJ103" s="82" t="str">
        <f t="shared" si="9"/>
        <v>○</v>
      </c>
      <c r="AK103" s="83" t="str">
        <f t="shared" si="6"/>
        <v/>
      </c>
      <c r="AL103" s="83"/>
      <c r="AM103" s="83"/>
      <c r="AN103" s="83"/>
      <c r="AO103" s="83"/>
      <c r="AP103" s="83"/>
      <c r="AQ103" s="83"/>
      <c r="AR103" s="83"/>
      <c r="AS103" s="460"/>
    </row>
    <row r="104" spans="1:45" ht="33" customHeight="1" thickBot="1">
      <c r="A104" s="430">
        <f t="shared" si="4"/>
        <v>93</v>
      </c>
      <c r="B104" s="431" t="str">
        <f>IF(基本情報入力シート!C126="","",基本情報入力シート!C126)</f>
        <v/>
      </c>
      <c r="C104" s="432" t="str">
        <f>IF(基本情報入力シート!D126="","",基本情報入力シート!D126)</f>
        <v/>
      </c>
      <c r="D104" s="433" t="str">
        <f>IF(基本情報入力シート!E126="","",基本情報入力シート!E126)</f>
        <v/>
      </c>
      <c r="E104" s="433" t="str">
        <f>IF(基本情報入力シート!F126="","",基本情報入力シート!F126)</f>
        <v/>
      </c>
      <c r="F104" s="433" t="str">
        <f>IF(基本情報入力シート!G126="","",基本情報入力シート!G126)</f>
        <v/>
      </c>
      <c r="G104" s="433" t="str">
        <f>IF(基本情報入力シート!H126="","",基本情報入力シート!H126)</f>
        <v/>
      </c>
      <c r="H104" s="433" t="str">
        <f>IF(基本情報入力シート!I126="","",基本情報入力シート!I126)</f>
        <v/>
      </c>
      <c r="I104" s="433" t="str">
        <f>IF(基本情報入力シート!J126="","",基本情報入力シート!J126)</f>
        <v/>
      </c>
      <c r="J104" s="433" t="str">
        <f>IF(基本情報入力シート!K126="","",基本情報入力シート!K126)</f>
        <v/>
      </c>
      <c r="K104" s="434" t="str">
        <f>IF(基本情報入力シート!L126="","",基本情報入力シート!L126)</f>
        <v/>
      </c>
      <c r="L104" s="435" t="str">
        <f>IF(基本情報入力シート!M126="","",基本情報入力シート!M126)</f>
        <v/>
      </c>
      <c r="M104" s="435" t="str">
        <f>IF(基本情報入力シート!R126="","",基本情報入力シート!R126)</f>
        <v/>
      </c>
      <c r="N104" s="435" t="str">
        <f>IF(基本情報入力シート!W126="","",基本情報入力シート!W126)</f>
        <v/>
      </c>
      <c r="O104" s="430" t="str">
        <f>IF(基本情報入力シート!X126="","",基本情報入力シート!X126)</f>
        <v/>
      </c>
      <c r="P104" s="436" t="str">
        <f>IF(基本情報入力シート!Y126="","",基本情報入力シート!Y126)</f>
        <v/>
      </c>
      <c r="Q104" s="437" t="str">
        <f>IF(基本情報入力シート!AB126="","",基本情報入力シート!AB126)</f>
        <v/>
      </c>
      <c r="R104" s="456"/>
      <c r="S104" s="457"/>
      <c r="T104" s="458" t="str">
        <f>IFERROR(IF(R104="","",VLOOKUP(P104,【参考】数式用!$A$5:$H$34,MATCH(S104,【参考】数式用!$F$4:$H$4,0)+5,0)),"")</f>
        <v/>
      </c>
      <c r="U104" s="474" t="str">
        <f>IF(S104="特定加算Ⅰ",VLOOKUP(P104,【参考】数式用!$A$5:$I$28,9,FALSE),"-")</f>
        <v>-</v>
      </c>
      <c r="V104" s="80" t="s">
        <v>143</v>
      </c>
      <c r="W104" s="459"/>
      <c r="X104" s="95" t="s">
        <v>144</v>
      </c>
      <c r="Y104" s="459"/>
      <c r="Z104" s="236" t="s">
        <v>145</v>
      </c>
      <c r="AA104" s="459"/>
      <c r="AB104" s="95" t="s">
        <v>144</v>
      </c>
      <c r="AC104" s="459"/>
      <c r="AD104" s="95" t="s">
        <v>146</v>
      </c>
      <c r="AE104" s="442" t="s">
        <v>147</v>
      </c>
      <c r="AF104" s="443" t="str">
        <f t="shared" si="7"/>
        <v/>
      </c>
      <c r="AG104" s="444" t="s">
        <v>148</v>
      </c>
      <c r="AH104" s="445" t="str">
        <f t="shared" si="8"/>
        <v/>
      </c>
      <c r="AJ104" s="82" t="str">
        <f t="shared" si="9"/>
        <v>○</v>
      </c>
      <c r="AK104" s="83" t="str">
        <f t="shared" si="6"/>
        <v/>
      </c>
      <c r="AL104" s="83"/>
      <c r="AM104" s="83"/>
      <c r="AN104" s="83"/>
      <c r="AO104" s="83"/>
      <c r="AP104" s="83"/>
      <c r="AQ104" s="83"/>
      <c r="AR104" s="83"/>
      <c r="AS104" s="460"/>
    </row>
    <row r="105" spans="1:45" ht="33" customHeight="1" thickBot="1">
      <c r="A105" s="430">
        <f t="shared" si="4"/>
        <v>94</v>
      </c>
      <c r="B105" s="431" t="str">
        <f>IF(基本情報入力シート!C127="","",基本情報入力シート!C127)</f>
        <v/>
      </c>
      <c r="C105" s="432" t="str">
        <f>IF(基本情報入力シート!D127="","",基本情報入力シート!D127)</f>
        <v/>
      </c>
      <c r="D105" s="433" t="str">
        <f>IF(基本情報入力シート!E127="","",基本情報入力シート!E127)</f>
        <v/>
      </c>
      <c r="E105" s="433" t="str">
        <f>IF(基本情報入力シート!F127="","",基本情報入力シート!F127)</f>
        <v/>
      </c>
      <c r="F105" s="433" t="str">
        <f>IF(基本情報入力シート!G127="","",基本情報入力シート!G127)</f>
        <v/>
      </c>
      <c r="G105" s="433" t="str">
        <f>IF(基本情報入力シート!H127="","",基本情報入力シート!H127)</f>
        <v/>
      </c>
      <c r="H105" s="433" t="str">
        <f>IF(基本情報入力シート!I127="","",基本情報入力シート!I127)</f>
        <v/>
      </c>
      <c r="I105" s="433" t="str">
        <f>IF(基本情報入力シート!J127="","",基本情報入力シート!J127)</f>
        <v/>
      </c>
      <c r="J105" s="433" t="str">
        <f>IF(基本情報入力シート!K127="","",基本情報入力シート!K127)</f>
        <v/>
      </c>
      <c r="K105" s="434" t="str">
        <f>IF(基本情報入力シート!L127="","",基本情報入力シート!L127)</f>
        <v/>
      </c>
      <c r="L105" s="435" t="str">
        <f>IF(基本情報入力シート!M127="","",基本情報入力シート!M127)</f>
        <v/>
      </c>
      <c r="M105" s="435" t="str">
        <f>IF(基本情報入力シート!R127="","",基本情報入力シート!R127)</f>
        <v/>
      </c>
      <c r="N105" s="435" t="str">
        <f>IF(基本情報入力シート!W127="","",基本情報入力シート!W127)</f>
        <v/>
      </c>
      <c r="O105" s="430" t="str">
        <f>IF(基本情報入力シート!X127="","",基本情報入力シート!X127)</f>
        <v/>
      </c>
      <c r="P105" s="436" t="str">
        <f>IF(基本情報入力シート!Y127="","",基本情報入力シート!Y127)</f>
        <v/>
      </c>
      <c r="Q105" s="437" t="str">
        <f>IF(基本情報入力シート!AB127="","",基本情報入力シート!AB127)</f>
        <v/>
      </c>
      <c r="R105" s="456"/>
      <c r="S105" s="457"/>
      <c r="T105" s="458" t="str">
        <f>IFERROR(IF(R105="","",VLOOKUP(P105,【参考】数式用!$A$5:$H$34,MATCH(S105,【参考】数式用!$F$4:$H$4,0)+5,0)),"")</f>
        <v/>
      </c>
      <c r="U105" s="474" t="str">
        <f>IF(S105="特定加算Ⅰ",VLOOKUP(P105,【参考】数式用!$A$5:$I$28,9,FALSE),"-")</f>
        <v>-</v>
      </c>
      <c r="V105" s="80" t="s">
        <v>143</v>
      </c>
      <c r="W105" s="459"/>
      <c r="X105" s="95" t="s">
        <v>144</v>
      </c>
      <c r="Y105" s="459"/>
      <c r="Z105" s="236" t="s">
        <v>145</v>
      </c>
      <c r="AA105" s="459"/>
      <c r="AB105" s="95" t="s">
        <v>144</v>
      </c>
      <c r="AC105" s="459"/>
      <c r="AD105" s="95" t="s">
        <v>146</v>
      </c>
      <c r="AE105" s="442" t="s">
        <v>147</v>
      </c>
      <c r="AF105" s="443" t="str">
        <f t="shared" si="7"/>
        <v/>
      </c>
      <c r="AG105" s="444" t="s">
        <v>148</v>
      </c>
      <c r="AH105" s="445" t="str">
        <f t="shared" si="8"/>
        <v/>
      </c>
      <c r="AJ105" s="82" t="str">
        <f t="shared" si="9"/>
        <v>○</v>
      </c>
      <c r="AK105" s="83" t="str">
        <f t="shared" si="6"/>
        <v/>
      </c>
      <c r="AL105" s="83"/>
      <c r="AM105" s="83"/>
      <c r="AN105" s="83"/>
      <c r="AO105" s="83"/>
      <c r="AP105" s="83"/>
      <c r="AQ105" s="83"/>
      <c r="AR105" s="83"/>
      <c r="AS105" s="460"/>
    </row>
    <row r="106" spans="1:45" ht="33" customHeight="1" thickBot="1">
      <c r="A106" s="430">
        <f t="shared" si="4"/>
        <v>95</v>
      </c>
      <c r="B106" s="431" t="str">
        <f>IF(基本情報入力シート!C128="","",基本情報入力シート!C128)</f>
        <v/>
      </c>
      <c r="C106" s="432" t="str">
        <f>IF(基本情報入力シート!D128="","",基本情報入力シート!D128)</f>
        <v/>
      </c>
      <c r="D106" s="433" t="str">
        <f>IF(基本情報入力シート!E128="","",基本情報入力シート!E128)</f>
        <v/>
      </c>
      <c r="E106" s="433" t="str">
        <f>IF(基本情報入力シート!F128="","",基本情報入力シート!F128)</f>
        <v/>
      </c>
      <c r="F106" s="433" t="str">
        <f>IF(基本情報入力シート!G128="","",基本情報入力シート!G128)</f>
        <v/>
      </c>
      <c r="G106" s="433" t="str">
        <f>IF(基本情報入力シート!H128="","",基本情報入力シート!H128)</f>
        <v/>
      </c>
      <c r="H106" s="433" t="str">
        <f>IF(基本情報入力シート!I128="","",基本情報入力シート!I128)</f>
        <v/>
      </c>
      <c r="I106" s="433" t="str">
        <f>IF(基本情報入力シート!J128="","",基本情報入力シート!J128)</f>
        <v/>
      </c>
      <c r="J106" s="433" t="str">
        <f>IF(基本情報入力シート!K128="","",基本情報入力シート!K128)</f>
        <v/>
      </c>
      <c r="K106" s="434" t="str">
        <f>IF(基本情報入力シート!L128="","",基本情報入力シート!L128)</f>
        <v/>
      </c>
      <c r="L106" s="435" t="str">
        <f>IF(基本情報入力シート!M128="","",基本情報入力シート!M128)</f>
        <v/>
      </c>
      <c r="M106" s="435" t="str">
        <f>IF(基本情報入力シート!R128="","",基本情報入力シート!R128)</f>
        <v/>
      </c>
      <c r="N106" s="435" t="str">
        <f>IF(基本情報入力シート!W128="","",基本情報入力シート!W128)</f>
        <v/>
      </c>
      <c r="O106" s="430" t="str">
        <f>IF(基本情報入力シート!X128="","",基本情報入力シート!X128)</f>
        <v/>
      </c>
      <c r="P106" s="436" t="str">
        <f>IF(基本情報入力シート!Y128="","",基本情報入力シート!Y128)</f>
        <v/>
      </c>
      <c r="Q106" s="437" t="str">
        <f>IF(基本情報入力シート!AB128="","",基本情報入力シート!AB128)</f>
        <v/>
      </c>
      <c r="R106" s="456"/>
      <c r="S106" s="457"/>
      <c r="T106" s="458" t="str">
        <f>IFERROR(IF(R106="","",VLOOKUP(P106,【参考】数式用!$A$5:$H$34,MATCH(S106,【参考】数式用!$F$4:$H$4,0)+5,0)),"")</f>
        <v/>
      </c>
      <c r="U106" s="474" t="str">
        <f>IF(S106="特定加算Ⅰ",VLOOKUP(P106,【参考】数式用!$A$5:$I$28,9,FALSE),"-")</f>
        <v>-</v>
      </c>
      <c r="V106" s="80" t="s">
        <v>143</v>
      </c>
      <c r="W106" s="459"/>
      <c r="X106" s="95" t="s">
        <v>144</v>
      </c>
      <c r="Y106" s="459"/>
      <c r="Z106" s="236" t="s">
        <v>145</v>
      </c>
      <c r="AA106" s="459"/>
      <c r="AB106" s="95" t="s">
        <v>144</v>
      </c>
      <c r="AC106" s="459"/>
      <c r="AD106" s="95" t="s">
        <v>146</v>
      </c>
      <c r="AE106" s="442" t="s">
        <v>147</v>
      </c>
      <c r="AF106" s="443" t="str">
        <f t="shared" si="7"/>
        <v/>
      </c>
      <c r="AG106" s="444" t="s">
        <v>148</v>
      </c>
      <c r="AH106" s="445" t="str">
        <f t="shared" si="8"/>
        <v/>
      </c>
      <c r="AJ106" s="82" t="str">
        <f t="shared" si="9"/>
        <v>○</v>
      </c>
      <c r="AK106" s="83" t="str">
        <f t="shared" si="6"/>
        <v/>
      </c>
      <c r="AL106" s="83"/>
      <c r="AM106" s="83"/>
      <c r="AN106" s="83"/>
      <c r="AO106" s="83"/>
      <c r="AP106" s="83"/>
      <c r="AQ106" s="83"/>
      <c r="AR106" s="83"/>
      <c r="AS106" s="460"/>
    </row>
    <row r="107" spans="1:45" ht="33" customHeight="1" thickBot="1">
      <c r="A107" s="430">
        <f t="shared" si="4"/>
        <v>96</v>
      </c>
      <c r="B107" s="431" t="str">
        <f>IF(基本情報入力シート!C129="","",基本情報入力シート!C129)</f>
        <v/>
      </c>
      <c r="C107" s="432" t="str">
        <f>IF(基本情報入力シート!D129="","",基本情報入力シート!D129)</f>
        <v/>
      </c>
      <c r="D107" s="433" t="str">
        <f>IF(基本情報入力シート!E129="","",基本情報入力シート!E129)</f>
        <v/>
      </c>
      <c r="E107" s="433" t="str">
        <f>IF(基本情報入力シート!F129="","",基本情報入力シート!F129)</f>
        <v/>
      </c>
      <c r="F107" s="433" t="str">
        <f>IF(基本情報入力シート!G129="","",基本情報入力シート!G129)</f>
        <v/>
      </c>
      <c r="G107" s="433" t="str">
        <f>IF(基本情報入力シート!H129="","",基本情報入力シート!H129)</f>
        <v/>
      </c>
      <c r="H107" s="433" t="str">
        <f>IF(基本情報入力シート!I129="","",基本情報入力シート!I129)</f>
        <v/>
      </c>
      <c r="I107" s="433" t="str">
        <f>IF(基本情報入力シート!J129="","",基本情報入力シート!J129)</f>
        <v/>
      </c>
      <c r="J107" s="433" t="str">
        <f>IF(基本情報入力シート!K129="","",基本情報入力シート!K129)</f>
        <v/>
      </c>
      <c r="K107" s="434" t="str">
        <f>IF(基本情報入力シート!L129="","",基本情報入力シート!L129)</f>
        <v/>
      </c>
      <c r="L107" s="435" t="str">
        <f>IF(基本情報入力シート!M129="","",基本情報入力シート!M129)</f>
        <v/>
      </c>
      <c r="M107" s="435" t="str">
        <f>IF(基本情報入力シート!R129="","",基本情報入力シート!R129)</f>
        <v/>
      </c>
      <c r="N107" s="435" t="str">
        <f>IF(基本情報入力シート!W129="","",基本情報入力シート!W129)</f>
        <v/>
      </c>
      <c r="O107" s="430" t="str">
        <f>IF(基本情報入力シート!X129="","",基本情報入力シート!X129)</f>
        <v/>
      </c>
      <c r="P107" s="436" t="str">
        <f>IF(基本情報入力シート!Y129="","",基本情報入力シート!Y129)</f>
        <v/>
      </c>
      <c r="Q107" s="437" t="str">
        <f>IF(基本情報入力シート!AB129="","",基本情報入力シート!AB129)</f>
        <v/>
      </c>
      <c r="R107" s="456"/>
      <c r="S107" s="457"/>
      <c r="T107" s="458" t="str">
        <f>IFERROR(IF(R107="","",VLOOKUP(P107,【参考】数式用!$A$5:$H$34,MATCH(S107,【参考】数式用!$F$4:$H$4,0)+5,0)),"")</f>
        <v/>
      </c>
      <c r="U107" s="474" t="str">
        <f>IF(S107="特定加算Ⅰ",VLOOKUP(P107,【参考】数式用!$A$5:$I$28,9,FALSE),"-")</f>
        <v>-</v>
      </c>
      <c r="V107" s="80" t="s">
        <v>143</v>
      </c>
      <c r="W107" s="459"/>
      <c r="X107" s="95" t="s">
        <v>144</v>
      </c>
      <c r="Y107" s="459"/>
      <c r="Z107" s="236" t="s">
        <v>145</v>
      </c>
      <c r="AA107" s="459"/>
      <c r="AB107" s="95" t="s">
        <v>144</v>
      </c>
      <c r="AC107" s="459"/>
      <c r="AD107" s="95" t="s">
        <v>146</v>
      </c>
      <c r="AE107" s="442" t="s">
        <v>147</v>
      </c>
      <c r="AF107" s="443" t="str">
        <f t="shared" si="7"/>
        <v/>
      </c>
      <c r="AG107" s="444" t="s">
        <v>148</v>
      </c>
      <c r="AH107" s="445" t="str">
        <f t="shared" si="8"/>
        <v/>
      </c>
      <c r="AJ107" s="82" t="str">
        <f t="shared" si="9"/>
        <v>○</v>
      </c>
      <c r="AK107" s="83" t="str">
        <f t="shared" si="6"/>
        <v/>
      </c>
      <c r="AL107" s="83"/>
      <c r="AM107" s="83"/>
      <c r="AN107" s="83"/>
      <c r="AO107" s="83"/>
      <c r="AP107" s="83"/>
      <c r="AQ107" s="83"/>
      <c r="AR107" s="83"/>
      <c r="AS107" s="460"/>
    </row>
    <row r="108" spans="1:45" ht="33" customHeight="1" thickBot="1">
      <c r="A108" s="430">
        <f t="shared" si="4"/>
        <v>97</v>
      </c>
      <c r="B108" s="431" t="str">
        <f>IF(基本情報入力シート!C130="","",基本情報入力シート!C130)</f>
        <v/>
      </c>
      <c r="C108" s="432" t="str">
        <f>IF(基本情報入力シート!D130="","",基本情報入力シート!D130)</f>
        <v/>
      </c>
      <c r="D108" s="433" t="str">
        <f>IF(基本情報入力シート!E130="","",基本情報入力シート!E130)</f>
        <v/>
      </c>
      <c r="E108" s="433" t="str">
        <f>IF(基本情報入力シート!F130="","",基本情報入力シート!F130)</f>
        <v/>
      </c>
      <c r="F108" s="433" t="str">
        <f>IF(基本情報入力シート!G130="","",基本情報入力シート!G130)</f>
        <v/>
      </c>
      <c r="G108" s="433" t="str">
        <f>IF(基本情報入力シート!H130="","",基本情報入力シート!H130)</f>
        <v/>
      </c>
      <c r="H108" s="433" t="str">
        <f>IF(基本情報入力シート!I130="","",基本情報入力シート!I130)</f>
        <v/>
      </c>
      <c r="I108" s="433" t="str">
        <f>IF(基本情報入力シート!J130="","",基本情報入力シート!J130)</f>
        <v/>
      </c>
      <c r="J108" s="433" t="str">
        <f>IF(基本情報入力シート!K130="","",基本情報入力シート!K130)</f>
        <v/>
      </c>
      <c r="K108" s="434" t="str">
        <f>IF(基本情報入力シート!L130="","",基本情報入力シート!L130)</f>
        <v/>
      </c>
      <c r="L108" s="435" t="str">
        <f>IF(基本情報入力シート!M130="","",基本情報入力シート!M130)</f>
        <v/>
      </c>
      <c r="M108" s="435" t="str">
        <f>IF(基本情報入力シート!R130="","",基本情報入力シート!R130)</f>
        <v/>
      </c>
      <c r="N108" s="435" t="str">
        <f>IF(基本情報入力シート!W130="","",基本情報入力シート!W130)</f>
        <v/>
      </c>
      <c r="O108" s="430" t="str">
        <f>IF(基本情報入力シート!X130="","",基本情報入力シート!X130)</f>
        <v/>
      </c>
      <c r="P108" s="436" t="str">
        <f>IF(基本情報入力シート!Y130="","",基本情報入力シート!Y130)</f>
        <v/>
      </c>
      <c r="Q108" s="437" t="str">
        <f>IF(基本情報入力シート!AB130="","",基本情報入力シート!AB130)</f>
        <v/>
      </c>
      <c r="R108" s="456"/>
      <c r="S108" s="457"/>
      <c r="T108" s="458" t="str">
        <f>IFERROR(IF(R108="","",VLOOKUP(P108,【参考】数式用!$A$5:$H$34,MATCH(S108,【参考】数式用!$F$4:$H$4,0)+5,0)),"")</f>
        <v/>
      </c>
      <c r="U108" s="474" t="str">
        <f>IF(S108="特定加算Ⅰ",VLOOKUP(P108,【参考】数式用!$A$5:$I$28,9,FALSE),"-")</f>
        <v>-</v>
      </c>
      <c r="V108" s="80" t="s">
        <v>143</v>
      </c>
      <c r="W108" s="459"/>
      <c r="X108" s="95" t="s">
        <v>144</v>
      </c>
      <c r="Y108" s="459"/>
      <c r="Z108" s="236" t="s">
        <v>145</v>
      </c>
      <c r="AA108" s="459"/>
      <c r="AB108" s="95" t="s">
        <v>144</v>
      </c>
      <c r="AC108" s="459"/>
      <c r="AD108" s="95" t="s">
        <v>146</v>
      </c>
      <c r="AE108" s="442" t="s">
        <v>147</v>
      </c>
      <c r="AF108" s="443" t="str">
        <f t="shared" si="7"/>
        <v/>
      </c>
      <c r="AG108" s="444" t="s">
        <v>148</v>
      </c>
      <c r="AH108" s="445" t="str">
        <f t="shared" si="8"/>
        <v/>
      </c>
      <c r="AJ108" s="82" t="str">
        <f t="shared" si="9"/>
        <v>○</v>
      </c>
      <c r="AK108" s="83" t="str">
        <f t="shared" si="6"/>
        <v/>
      </c>
      <c r="AL108" s="83"/>
      <c r="AM108" s="83"/>
      <c r="AN108" s="83"/>
      <c r="AO108" s="83"/>
      <c r="AP108" s="83"/>
      <c r="AQ108" s="83"/>
      <c r="AR108" s="83"/>
      <c r="AS108" s="460"/>
    </row>
    <row r="109" spans="1:45" ht="33" customHeight="1" thickBot="1">
      <c r="A109" s="430">
        <f t="shared" si="4"/>
        <v>98</v>
      </c>
      <c r="B109" s="431" t="str">
        <f>IF(基本情報入力シート!C131="","",基本情報入力シート!C131)</f>
        <v/>
      </c>
      <c r="C109" s="432" t="str">
        <f>IF(基本情報入力シート!D131="","",基本情報入力シート!D131)</f>
        <v/>
      </c>
      <c r="D109" s="433" t="str">
        <f>IF(基本情報入力シート!E131="","",基本情報入力シート!E131)</f>
        <v/>
      </c>
      <c r="E109" s="433" t="str">
        <f>IF(基本情報入力シート!F131="","",基本情報入力シート!F131)</f>
        <v/>
      </c>
      <c r="F109" s="433" t="str">
        <f>IF(基本情報入力シート!G131="","",基本情報入力シート!G131)</f>
        <v/>
      </c>
      <c r="G109" s="433" t="str">
        <f>IF(基本情報入力シート!H131="","",基本情報入力シート!H131)</f>
        <v/>
      </c>
      <c r="H109" s="433" t="str">
        <f>IF(基本情報入力シート!I131="","",基本情報入力シート!I131)</f>
        <v/>
      </c>
      <c r="I109" s="433" t="str">
        <f>IF(基本情報入力シート!J131="","",基本情報入力シート!J131)</f>
        <v/>
      </c>
      <c r="J109" s="433" t="str">
        <f>IF(基本情報入力シート!K131="","",基本情報入力シート!K131)</f>
        <v/>
      </c>
      <c r="K109" s="434" t="str">
        <f>IF(基本情報入力シート!L131="","",基本情報入力シート!L131)</f>
        <v/>
      </c>
      <c r="L109" s="435" t="str">
        <f>IF(基本情報入力シート!M131="","",基本情報入力シート!M131)</f>
        <v/>
      </c>
      <c r="M109" s="435" t="str">
        <f>IF(基本情報入力シート!R131="","",基本情報入力シート!R131)</f>
        <v/>
      </c>
      <c r="N109" s="435" t="str">
        <f>IF(基本情報入力シート!W131="","",基本情報入力シート!W131)</f>
        <v/>
      </c>
      <c r="O109" s="430" t="str">
        <f>IF(基本情報入力シート!X131="","",基本情報入力シート!X131)</f>
        <v/>
      </c>
      <c r="P109" s="436" t="str">
        <f>IF(基本情報入力シート!Y131="","",基本情報入力シート!Y131)</f>
        <v/>
      </c>
      <c r="Q109" s="437" t="str">
        <f>IF(基本情報入力シート!AB131="","",基本情報入力シート!AB131)</f>
        <v/>
      </c>
      <c r="R109" s="456"/>
      <c r="S109" s="457"/>
      <c r="T109" s="458" t="str">
        <f>IFERROR(IF(R109="","",VLOOKUP(P109,【参考】数式用!$A$5:$H$34,MATCH(S109,【参考】数式用!$F$4:$H$4,0)+5,0)),"")</f>
        <v/>
      </c>
      <c r="U109" s="474" t="str">
        <f>IF(S109="特定加算Ⅰ",VLOOKUP(P109,【参考】数式用!$A$5:$I$28,9,FALSE),"-")</f>
        <v>-</v>
      </c>
      <c r="V109" s="80" t="s">
        <v>143</v>
      </c>
      <c r="W109" s="459"/>
      <c r="X109" s="95" t="s">
        <v>144</v>
      </c>
      <c r="Y109" s="459"/>
      <c r="Z109" s="236" t="s">
        <v>145</v>
      </c>
      <c r="AA109" s="459"/>
      <c r="AB109" s="95" t="s">
        <v>144</v>
      </c>
      <c r="AC109" s="459"/>
      <c r="AD109" s="95" t="s">
        <v>146</v>
      </c>
      <c r="AE109" s="442" t="s">
        <v>147</v>
      </c>
      <c r="AF109" s="443" t="str">
        <f t="shared" si="7"/>
        <v/>
      </c>
      <c r="AG109" s="444" t="s">
        <v>148</v>
      </c>
      <c r="AH109" s="445" t="str">
        <f t="shared" si="8"/>
        <v/>
      </c>
      <c r="AJ109" s="82" t="str">
        <f t="shared" si="9"/>
        <v>○</v>
      </c>
      <c r="AK109" s="83" t="str">
        <f t="shared" si="6"/>
        <v/>
      </c>
      <c r="AL109" s="83"/>
      <c r="AM109" s="83"/>
      <c r="AN109" s="83"/>
      <c r="AO109" s="83"/>
      <c r="AP109" s="83"/>
      <c r="AQ109" s="83"/>
      <c r="AR109" s="83"/>
      <c r="AS109" s="460"/>
    </row>
    <row r="110" spans="1:45" ht="33" customHeight="1" thickBot="1">
      <c r="A110" s="430">
        <f t="shared" si="4"/>
        <v>99</v>
      </c>
      <c r="B110" s="431" t="str">
        <f>IF(基本情報入力シート!C132="","",基本情報入力シート!C132)</f>
        <v/>
      </c>
      <c r="C110" s="432" t="str">
        <f>IF(基本情報入力シート!D132="","",基本情報入力シート!D132)</f>
        <v/>
      </c>
      <c r="D110" s="433" t="str">
        <f>IF(基本情報入力シート!E132="","",基本情報入力シート!E132)</f>
        <v/>
      </c>
      <c r="E110" s="433" t="str">
        <f>IF(基本情報入力シート!F132="","",基本情報入力シート!F132)</f>
        <v/>
      </c>
      <c r="F110" s="433" t="str">
        <f>IF(基本情報入力シート!G132="","",基本情報入力シート!G132)</f>
        <v/>
      </c>
      <c r="G110" s="433" t="str">
        <f>IF(基本情報入力シート!H132="","",基本情報入力シート!H132)</f>
        <v/>
      </c>
      <c r="H110" s="433" t="str">
        <f>IF(基本情報入力シート!I132="","",基本情報入力シート!I132)</f>
        <v/>
      </c>
      <c r="I110" s="433" t="str">
        <f>IF(基本情報入力シート!J132="","",基本情報入力シート!J132)</f>
        <v/>
      </c>
      <c r="J110" s="433" t="str">
        <f>IF(基本情報入力シート!K132="","",基本情報入力シート!K132)</f>
        <v/>
      </c>
      <c r="K110" s="434" t="str">
        <f>IF(基本情報入力シート!L132="","",基本情報入力シート!L132)</f>
        <v/>
      </c>
      <c r="L110" s="435" t="str">
        <f>IF(基本情報入力シート!M132="","",基本情報入力シート!M132)</f>
        <v/>
      </c>
      <c r="M110" s="435" t="str">
        <f>IF(基本情報入力シート!R132="","",基本情報入力シート!R132)</f>
        <v/>
      </c>
      <c r="N110" s="435" t="str">
        <f>IF(基本情報入力シート!W132="","",基本情報入力シート!W132)</f>
        <v/>
      </c>
      <c r="O110" s="430" t="str">
        <f>IF(基本情報入力シート!X132="","",基本情報入力シート!X132)</f>
        <v/>
      </c>
      <c r="P110" s="436" t="str">
        <f>IF(基本情報入力シート!Y132="","",基本情報入力シート!Y132)</f>
        <v/>
      </c>
      <c r="Q110" s="437" t="str">
        <f>IF(基本情報入力シート!AB132="","",基本情報入力シート!AB132)</f>
        <v/>
      </c>
      <c r="R110" s="456"/>
      <c r="S110" s="457"/>
      <c r="T110" s="458" t="str">
        <f>IFERROR(IF(R110="","",VLOOKUP(P110,【参考】数式用!$A$5:$H$34,MATCH(S110,【参考】数式用!$F$4:$H$4,0)+5,0)),"")</f>
        <v/>
      </c>
      <c r="U110" s="474" t="str">
        <f>IF(S110="特定加算Ⅰ",VLOOKUP(P110,【参考】数式用!$A$5:$I$28,9,FALSE),"-")</f>
        <v>-</v>
      </c>
      <c r="V110" s="80" t="s">
        <v>143</v>
      </c>
      <c r="W110" s="459"/>
      <c r="X110" s="95" t="s">
        <v>144</v>
      </c>
      <c r="Y110" s="459"/>
      <c r="Z110" s="236" t="s">
        <v>145</v>
      </c>
      <c r="AA110" s="459"/>
      <c r="AB110" s="95" t="s">
        <v>144</v>
      </c>
      <c r="AC110" s="459"/>
      <c r="AD110" s="95" t="s">
        <v>146</v>
      </c>
      <c r="AE110" s="442" t="s">
        <v>147</v>
      </c>
      <c r="AF110" s="443" t="str">
        <f t="shared" si="7"/>
        <v/>
      </c>
      <c r="AG110" s="444" t="s">
        <v>148</v>
      </c>
      <c r="AH110" s="445" t="str">
        <f t="shared" si="8"/>
        <v/>
      </c>
      <c r="AJ110" s="82" t="str">
        <f t="shared" si="9"/>
        <v>○</v>
      </c>
      <c r="AK110" s="83" t="str">
        <f t="shared" si="6"/>
        <v/>
      </c>
      <c r="AL110" s="83"/>
      <c r="AM110" s="83"/>
      <c r="AN110" s="83"/>
      <c r="AO110" s="83"/>
      <c r="AP110" s="83"/>
      <c r="AQ110" s="83"/>
      <c r="AR110" s="83"/>
      <c r="AS110" s="460"/>
    </row>
    <row r="111" spans="1:45" ht="33" customHeight="1" thickBot="1">
      <c r="A111" s="430">
        <f t="shared" si="4"/>
        <v>100</v>
      </c>
      <c r="B111" s="431" t="str">
        <f>IF(基本情報入力シート!C133="","",基本情報入力シート!C133)</f>
        <v/>
      </c>
      <c r="C111" s="432" t="str">
        <f>IF(基本情報入力シート!D133="","",基本情報入力シート!D133)</f>
        <v/>
      </c>
      <c r="D111" s="433" t="str">
        <f>IF(基本情報入力シート!E133="","",基本情報入力シート!E133)</f>
        <v/>
      </c>
      <c r="E111" s="433" t="str">
        <f>IF(基本情報入力シート!F133="","",基本情報入力シート!F133)</f>
        <v/>
      </c>
      <c r="F111" s="433" t="str">
        <f>IF(基本情報入力シート!G133="","",基本情報入力シート!G133)</f>
        <v/>
      </c>
      <c r="G111" s="433" t="str">
        <f>IF(基本情報入力シート!H133="","",基本情報入力シート!H133)</f>
        <v/>
      </c>
      <c r="H111" s="433" t="str">
        <f>IF(基本情報入力シート!I133="","",基本情報入力シート!I133)</f>
        <v/>
      </c>
      <c r="I111" s="433" t="str">
        <f>IF(基本情報入力シート!J133="","",基本情報入力シート!J133)</f>
        <v/>
      </c>
      <c r="J111" s="433" t="str">
        <f>IF(基本情報入力シート!K133="","",基本情報入力シート!K133)</f>
        <v/>
      </c>
      <c r="K111" s="434" t="str">
        <f>IF(基本情報入力シート!L133="","",基本情報入力シート!L133)</f>
        <v/>
      </c>
      <c r="L111" s="435" t="str">
        <f>IF(基本情報入力シート!M133="","",基本情報入力シート!M133)</f>
        <v/>
      </c>
      <c r="M111" s="435" t="str">
        <f>IF(基本情報入力シート!R133="","",基本情報入力シート!R133)</f>
        <v/>
      </c>
      <c r="N111" s="435" t="str">
        <f>IF(基本情報入力シート!W133="","",基本情報入力シート!W133)</f>
        <v/>
      </c>
      <c r="O111" s="430" t="str">
        <f>IF(基本情報入力シート!X133="","",基本情報入力シート!X133)</f>
        <v/>
      </c>
      <c r="P111" s="436" t="str">
        <f>IF(基本情報入力シート!Y133="","",基本情報入力シート!Y133)</f>
        <v/>
      </c>
      <c r="Q111" s="437" t="str">
        <f>IF(基本情報入力シート!AB133="","",基本情報入力シート!AB133)</f>
        <v/>
      </c>
      <c r="R111" s="473"/>
      <c r="S111" s="461"/>
      <c r="T111" s="462" t="str">
        <f>IFERROR(IF(R111="","",VLOOKUP(P111,【参考】数式用!$A$5:$H$34,MATCH(S111,【参考】数式用!$F$4:$H$4,0)+5,0)),"")</f>
        <v/>
      </c>
      <c r="U111" s="475" t="str">
        <f>IF(S111="特定加算Ⅰ",VLOOKUP(P111,【参考】数式用!$A$5:$I$28,9,FALSE),"-")</f>
        <v>-</v>
      </c>
      <c r="V111" s="463" t="s">
        <v>143</v>
      </c>
      <c r="W111" s="464"/>
      <c r="X111" s="465" t="s">
        <v>144</v>
      </c>
      <c r="Y111" s="464"/>
      <c r="Z111" s="466" t="s">
        <v>145</v>
      </c>
      <c r="AA111" s="464"/>
      <c r="AB111" s="465" t="s">
        <v>144</v>
      </c>
      <c r="AC111" s="464"/>
      <c r="AD111" s="465" t="s">
        <v>146</v>
      </c>
      <c r="AE111" s="467" t="s">
        <v>147</v>
      </c>
      <c r="AF111" s="468" t="str">
        <f t="shared" si="7"/>
        <v/>
      </c>
      <c r="AG111" s="469" t="s">
        <v>148</v>
      </c>
      <c r="AH111" s="470" t="str">
        <f t="shared" si="8"/>
        <v/>
      </c>
      <c r="AJ111" s="82" t="str">
        <f t="shared" si="9"/>
        <v>○</v>
      </c>
      <c r="AK111" s="83" t="str">
        <f t="shared" si="6"/>
        <v/>
      </c>
      <c r="AL111" s="83"/>
      <c r="AM111" s="83"/>
      <c r="AN111" s="83"/>
      <c r="AO111" s="83"/>
      <c r="AP111" s="83"/>
      <c r="AQ111" s="83"/>
      <c r="AR111" s="83"/>
      <c r="AS111" s="460"/>
    </row>
    <row r="112" spans="1:45" ht="10.5" customHeight="1"/>
    <row r="113" spans="34:34" ht="20.25" customHeight="1">
      <c r="AH113" s="73"/>
    </row>
    <row r="114" spans="34:34" ht="20.25" customHeight="1">
      <c r="AH114" s="471"/>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9"/>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K111"/>
  <sheetViews>
    <sheetView view="pageBreakPreview" zoomScale="85" zoomScaleNormal="85" zoomScaleSheetLayoutView="85" zoomScalePageLayoutView="70" workbookViewId="0">
      <selection activeCell="D3" sqref="D3:O3"/>
    </sheetView>
  </sheetViews>
  <sheetFormatPr defaultColWidth="2.5" defaultRowHeight="13.5"/>
  <cols>
    <col min="1" max="1" width="5.625" style="541" customWidth="1"/>
    <col min="2" max="11" width="2.625" style="541" customWidth="1"/>
    <col min="12" max="13" width="11.75" style="541" customWidth="1"/>
    <col min="14" max="14" width="15.875" style="541" customWidth="1"/>
    <col min="15" max="15" width="31.25" style="541" customWidth="1"/>
    <col min="16" max="16" width="31.375" style="541" customWidth="1"/>
    <col min="17" max="19" width="11.625" style="541" customWidth="1"/>
    <col min="20" max="20" width="6.75" style="541" customWidth="1"/>
    <col min="21" max="21" width="4.75" style="541" customWidth="1"/>
    <col min="22" max="22" width="3.625" style="541" customWidth="1"/>
    <col min="23" max="23" width="3.125" style="541" customWidth="1"/>
    <col min="24" max="24" width="3.625" style="541" customWidth="1"/>
    <col min="25" max="25" width="8" style="541" customWidth="1"/>
    <col min="26" max="26" width="3.625" style="541" customWidth="1"/>
    <col min="27" max="27" width="3.125" style="541" customWidth="1"/>
    <col min="28" max="28" width="3.625" style="541" customWidth="1"/>
    <col min="29" max="29" width="3.125" style="541" customWidth="1"/>
    <col min="30" max="30" width="2.5" style="541" customWidth="1"/>
    <col min="31" max="31" width="3.5" style="541" customWidth="1"/>
    <col min="32" max="32" width="5.875" style="541" customWidth="1"/>
    <col min="33" max="33" width="14.625" style="541" customWidth="1"/>
    <col min="34" max="34" width="10.625" style="541" customWidth="1"/>
    <col min="35" max="37" width="10.5" style="541" customWidth="1"/>
    <col min="38" max="38" width="3.125" style="541" customWidth="1"/>
    <col min="39" max="16384" width="2.5" style="541"/>
  </cols>
  <sheetData>
    <row r="1" spans="1:37" ht="21" customHeight="1">
      <c r="A1" s="588" t="s">
        <v>378</v>
      </c>
      <c r="G1" s="589" t="s">
        <v>379</v>
      </c>
      <c r="Q1" s="1555" t="s">
        <v>476</v>
      </c>
      <c r="R1" s="1556"/>
      <c r="S1" s="1556"/>
      <c r="T1" s="1556"/>
      <c r="U1" s="1556"/>
      <c r="V1" s="1556"/>
      <c r="W1" s="1556"/>
      <c r="X1" s="1556"/>
      <c r="Y1" s="1556"/>
      <c r="Z1" s="1556"/>
      <c r="AA1" s="1556"/>
      <c r="AB1" s="1556"/>
      <c r="AC1" s="1556"/>
      <c r="AD1" s="1556"/>
      <c r="AE1" s="1556"/>
      <c r="AF1" s="1556"/>
      <c r="AG1" s="1556"/>
      <c r="AH1" s="1556"/>
      <c r="AI1" s="1556"/>
      <c r="AJ1" s="1556"/>
      <c r="AK1" s="1556"/>
    </row>
    <row r="2" spans="1:37" ht="21" customHeight="1" thickBot="1">
      <c r="B2" s="589"/>
      <c r="C2" s="589"/>
      <c r="D2" s="589"/>
      <c r="E2" s="589"/>
      <c r="F2" s="589"/>
      <c r="G2" s="589"/>
      <c r="H2" s="589"/>
      <c r="I2" s="589"/>
      <c r="J2" s="589"/>
      <c r="K2" s="589"/>
      <c r="L2" s="589"/>
      <c r="M2" s="589"/>
      <c r="N2" s="589"/>
      <c r="O2" s="589"/>
      <c r="P2" s="629" t="s">
        <v>69</v>
      </c>
      <c r="Q2" s="1556"/>
      <c r="R2" s="1556"/>
      <c r="S2" s="1556"/>
      <c r="T2" s="1556"/>
      <c r="U2" s="1556"/>
      <c r="V2" s="1556"/>
      <c r="W2" s="1556"/>
      <c r="X2" s="1556"/>
      <c r="Y2" s="1556"/>
      <c r="Z2" s="1556"/>
      <c r="AA2" s="1556"/>
      <c r="AB2" s="1556"/>
      <c r="AC2" s="1556"/>
      <c r="AD2" s="1556"/>
      <c r="AE2" s="1556"/>
      <c r="AF2" s="1556"/>
      <c r="AG2" s="1556"/>
      <c r="AH2" s="1556"/>
      <c r="AI2" s="1556"/>
      <c r="AJ2" s="1556"/>
      <c r="AK2" s="1556"/>
    </row>
    <row r="3" spans="1:37" ht="27" customHeight="1" thickBot="1">
      <c r="A3" s="1557" t="s">
        <v>6</v>
      </c>
      <c r="B3" s="1557"/>
      <c r="C3" s="1558"/>
      <c r="D3" s="1559" t="str">
        <f>IF(基本情報入力シート!M16="","",基本情報入力シート!M16)</f>
        <v/>
      </c>
      <c r="E3" s="1560"/>
      <c r="F3" s="1560"/>
      <c r="G3" s="1560"/>
      <c r="H3" s="1560"/>
      <c r="I3" s="1560"/>
      <c r="J3" s="1560"/>
      <c r="K3" s="1560"/>
      <c r="L3" s="1560"/>
      <c r="M3" s="1560"/>
      <c r="N3" s="1560"/>
      <c r="O3" s="1561"/>
      <c r="P3" s="590"/>
      <c r="Q3" s="1556"/>
      <c r="R3" s="1556"/>
      <c r="S3" s="1556"/>
      <c r="T3" s="1556"/>
      <c r="U3" s="1556"/>
      <c r="V3" s="1556"/>
      <c r="W3" s="1556"/>
      <c r="X3" s="1556"/>
      <c r="Y3" s="1556"/>
      <c r="Z3" s="1556"/>
      <c r="AA3" s="1556"/>
      <c r="AB3" s="1556"/>
      <c r="AC3" s="1556"/>
      <c r="AD3" s="1556"/>
      <c r="AE3" s="1556"/>
      <c r="AF3" s="1556"/>
      <c r="AG3" s="1556"/>
      <c r="AH3" s="1556"/>
      <c r="AI3" s="1556"/>
      <c r="AJ3" s="1556"/>
      <c r="AK3" s="1556"/>
    </row>
    <row r="4" spans="1:37" ht="21" customHeight="1" thickBot="1">
      <c r="A4" s="591"/>
      <c r="B4" s="591"/>
      <c r="C4" s="591"/>
      <c r="D4" s="592"/>
      <c r="E4" s="592"/>
      <c r="F4" s="592"/>
      <c r="G4" s="592"/>
      <c r="H4" s="592"/>
      <c r="I4" s="592"/>
      <c r="J4" s="592"/>
      <c r="K4" s="592"/>
      <c r="L4" s="592"/>
      <c r="M4" s="592"/>
      <c r="N4" s="592"/>
      <c r="O4" s="592"/>
      <c r="P4" s="592"/>
      <c r="Q4" s="1556"/>
      <c r="R4" s="1556"/>
      <c r="S4" s="1556"/>
      <c r="T4" s="1556"/>
      <c r="U4" s="1556"/>
      <c r="V4" s="1556"/>
      <c r="W4" s="1556"/>
      <c r="X4" s="1556"/>
      <c r="Y4" s="1556"/>
      <c r="Z4" s="1556"/>
      <c r="AA4" s="1556"/>
      <c r="AB4" s="1556"/>
      <c r="AC4" s="1556"/>
      <c r="AD4" s="1556"/>
      <c r="AE4" s="1556"/>
      <c r="AF4" s="1556"/>
      <c r="AG4" s="1556"/>
      <c r="AH4" s="1556"/>
      <c r="AI4" s="1556"/>
      <c r="AJ4" s="1556"/>
      <c r="AK4" s="1556"/>
    </row>
    <row r="5" spans="1:37" ht="27.75" customHeight="1" thickBot="1">
      <c r="A5" s="1562" t="s">
        <v>384</v>
      </c>
      <c r="B5" s="1563"/>
      <c r="C5" s="1563"/>
      <c r="D5" s="1563"/>
      <c r="E5" s="1563"/>
      <c r="F5" s="1563"/>
      <c r="G5" s="1563"/>
      <c r="H5" s="1563"/>
      <c r="I5" s="1563"/>
      <c r="J5" s="1563"/>
      <c r="K5" s="1563"/>
      <c r="L5" s="1563"/>
      <c r="M5" s="1563"/>
      <c r="N5" s="1563"/>
      <c r="O5" s="593" t="str">
        <f>IF(SUM(AG12:AG111)=0,"",SUM(AG12:AG110))</f>
        <v/>
      </c>
      <c r="P5" s="592"/>
      <c r="Q5" s="1556"/>
      <c r="R5" s="1556"/>
      <c r="S5" s="1556"/>
      <c r="T5" s="1556"/>
      <c r="U5" s="1556"/>
      <c r="V5" s="1556"/>
      <c r="W5" s="1556"/>
      <c r="X5" s="1556"/>
      <c r="Y5" s="1556"/>
      <c r="Z5" s="1556"/>
      <c r="AA5" s="1556"/>
      <c r="AB5" s="1556"/>
      <c r="AC5" s="1556"/>
      <c r="AD5" s="1556"/>
      <c r="AE5" s="1556"/>
      <c r="AF5" s="1556"/>
      <c r="AG5" s="1556"/>
      <c r="AH5" s="1556"/>
      <c r="AI5" s="1556"/>
      <c r="AJ5" s="1556"/>
      <c r="AK5" s="1556"/>
    </row>
    <row r="6" spans="1:37" ht="21" customHeight="1">
      <c r="R6" s="594"/>
      <c r="S6" s="587"/>
      <c r="AG6" s="595"/>
    </row>
    <row r="7" spans="1:37" ht="14.25" customHeight="1">
      <c r="A7" s="1564"/>
      <c r="B7" s="1545" t="s">
        <v>267</v>
      </c>
      <c r="C7" s="1546"/>
      <c r="D7" s="1546"/>
      <c r="E7" s="1546"/>
      <c r="F7" s="1546"/>
      <c r="G7" s="1546"/>
      <c r="H7" s="1546"/>
      <c r="I7" s="1546"/>
      <c r="J7" s="1546"/>
      <c r="K7" s="1547"/>
      <c r="L7" s="1551" t="s">
        <v>86</v>
      </c>
      <c r="M7" s="1573" t="s">
        <v>382</v>
      </c>
      <c r="N7" s="1574"/>
      <c r="O7" s="1553" t="s">
        <v>99</v>
      </c>
      <c r="P7" s="1569" t="s">
        <v>52</v>
      </c>
      <c r="Q7" s="1551" t="s">
        <v>380</v>
      </c>
      <c r="R7" s="1571" t="s">
        <v>468</v>
      </c>
      <c r="S7" s="1585" t="s">
        <v>381</v>
      </c>
      <c r="T7" s="1586"/>
      <c r="U7" s="1586"/>
      <c r="V7" s="1586"/>
      <c r="W7" s="1586"/>
      <c r="X7" s="1586"/>
      <c r="Y7" s="1586"/>
      <c r="Z7" s="1586"/>
      <c r="AA7" s="1586"/>
      <c r="AB7" s="1586"/>
      <c r="AC7" s="1586"/>
      <c r="AD7" s="1586"/>
      <c r="AE7" s="1586"/>
      <c r="AF7" s="1586"/>
      <c r="AG7" s="1586"/>
      <c r="AH7" s="1586"/>
      <c r="AI7" s="1586"/>
      <c r="AJ7" s="1586"/>
      <c r="AK7" s="1587"/>
    </row>
    <row r="8" spans="1:37" ht="21.75" customHeight="1">
      <c r="A8" s="1565"/>
      <c r="B8" s="1548"/>
      <c r="C8" s="1549"/>
      <c r="D8" s="1549"/>
      <c r="E8" s="1549"/>
      <c r="F8" s="1549"/>
      <c r="G8" s="1549"/>
      <c r="H8" s="1549"/>
      <c r="I8" s="1549"/>
      <c r="J8" s="1549"/>
      <c r="K8" s="1550"/>
      <c r="L8" s="1552"/>
      <c r="M8" s="1575"/>
      <c r="N8" s="1576"/>
      <c r="O8" s="1554"/>
      <c r="P8" s="1570"/>
      <c r="Q8" s="1552"/>
      <c r="R8" s="1572"/>
      <c r="S8" s="1572" t="s">
        <v>383</v>
      </c>
      <c r="T8" s="1588" t="s">
        <v>469</v>
      </c>
      <c r="U8" s="1579" t="s">
        <v>470</v>
      </c>
      <c r="V8" s="1580"/>
      <c r="W8" s="1580"/>
      <c r="X8" s="1580"/>
      <c r="Y8" s="1580"/>
      <c r="Z8" s="1580"/>
      <c r="AA8" s="1580"/>
      <c r="AB8" s="1580"/>
      <c r="AC8" s="1580"/>
      <c r="AD8" s="1580"/>
      <c r="AE8" s="1580"/>
      <c r="AF8" s="1581"/>
      <c r="AG8" s="1543" t="s">
        <v>471</v>
      </c>
      <c r="AH8" s="1566" t="s">
        <v>385</v>
      </c>
      <c r="AI8" s="1567"/>
      <c r="AJ8" s="1567"/>
      <c r="AK8" s="1568"/>
    </row>
    <row r="9" spans="1:37" ht="21.75" customHeight="1">
      <c r="A9" s="1565"/>
      <c r="B9" s="1548"/>
      <c r="C9" s="1549"/>
      <c r="D9" s="1549"/>
      <c r="E9" s="1549"/>
      <c r="F9" s="1549"/>
      <c r="G9" s="1549"/>
      <c r="H9" s="1549"/>
      <c r="I9" s="1549"/>
      <c r="J9" s="1549"/>
      <c r="K9" s="1550"/>
      <c r="L9" s="1552"/>
      <c r="M9" s="1577"/>
      <c r="N9" s="1578"/>
      <c r="O9" s="1554"/>
      <c r="P9" s="1570"/>
      <c r="Q9" s="1552"/>
      <c r="R9" s="1572"/>
      <c r="S9" s="1572"/>
      <c r="T9" s="1588"/>
      <c r="U9" s="1579"/>
      <c r="V9" s="1580"/>
      <c r="W9" s="1580"/>
      <c r="X9" s="1580"/>
      <c r="Y9" s="1580"/>
      <c r="Z9" s="1580"/>
      <c r="AA9" s="1580"/>
      <c r="AB9" s="1580"/>
      <c r="AC9" s="1580"/>
      <c r="AD9" s="1580"/>
      <c r="AE9" s="1580"/>
      <c r="AF9" s="1581"/>
      <c r="AG9" s="1544"/>
      <c r="AH9" s="597"/>
      <c r="AI9" s="598"/>
      <c r="AJ9" s="597"/>
      <c r="AK9" s="598"/>
    </row>
    <row r="10" spans="1:37" ht="150" customHeight="1">
      <c r="A10" s="1565"/>
      <c r="B10" s="1548"/>
      <c r="C10" s="1549"/>
      <c r="D10" s="1549"/>
      <c r="E10" s="1549"/>
      <c r="F10" s="1549"/>
      <c r="G10" s="1549"/>
      <c r="H10" s="1549"/>
      <c r="I10" s="1549"/>
      <c r="J10" s="1549"/>
      <c r="K10" s="1550"/>
      <c r="L10" s="1552"/>
      <c r="M10" s="599" t="s">
        <v>154</v>
      </c>
      <c r="N10" s="599" t="s">
        <v>155</v>
      </c>
      <c r="O10" s="1554"/>
      <c r="P10" s="1570"/>
      <c r="Q10" s="1552"/>
      <c r="R10" s="1572"/>
      <c r="S10" s="1572"/>
      <c r="T10" s="1588"/>
      <c r="U10" s="1582"/>
      <c r="V10" s="1583"/>
      <c r="W10" s="1583"/>
      <c r="X10" s="1583"/>
      <c r="Y10" s="1583"/>
      <c r="Z10" s="1583"/>
      <c r="AA10" s="1583"/>
      <c r="AB10" s="1583"/>
      <c r="AC10" s="1583"/>
      <c r="AD10" s="1583"/>
      <c r="AE10" s="1583"/>
      <c r="AF10" s="1584"/>
      <c r="AG10" s="1544"/>
      <c r="AH10" s="597" t="s">
        <v>474</v>
      </c>
      <c r="AI10" s="596" t="s">
        <v>472</v>
      </c>
      <c r="AJ10" s="597" t="s">
        <v>475</v>
      </c>
      <c r="AK10" s="596" t="s">
        <v>473</v>
      </c>
    </row>
    <row r="11" spans="1:37" ht="14.25">
      <c r="A11" s="600"/>
      <c r="B11" s="601"/>
      <c r="C11" s="602"/>
      <c r="D11" s="602"/>
      <c r="E11" s="602"/>
      <c r="F11" s="602"/>
      <c r="G11" s="602"/>
      <c r="H11" s="602"/>
      <c r="I11" s="602"/>
      <c r="J11" s="602"/>
      <c r="K11" s="603"/>
      <c r="L11" s="604"/>
      <c r="M11" s="604"/>
      <c r="N11" s="604"/>
      <c r="O11" s="605"/>
      <c r="P11" s="606"/>
      <c r="Q11" s="606"/>
      <c r="R11" s="607"/>
      <c r="S11" s="607"/>
      <c r="T11" s="608"/>
      <c r="U11" s="609"/>
      <c r="V11" s="610"/>
      <c r="W11" s="610"/>
      <c r="X11" s="610"/>
      <c r="Y11" s="610"/>
      <c r="Z11" s="610"/>
      <c r="AA11" s="610"/>
      <c r="AB11" s="610"/>
      <c r="AC11" s="610"/>
      <c r="AD11" s="610"/>
      <c r="AE11" s="610"/>
      <c r="AF11" s="610"/>
      <c r="AG11" s="607"/>
      <c r="AH11" s="611"/>
      <c r="AI11" s="611"/>
      <c r="AJ11" s="612"/>
      <c r="AK11" s="612"/>
    </row>
    <row r="12" spans="1:37" ht="36.75" customHeight="1">
      <c r="A12" s="613">
        <v>1</v>
      </c>
      <c r="B12" s="614" t="str">
        <f>IF(基本情報入力シート!C34="","",基本情報入力シート!C34)</f>
        <v/>
      </c>
      <c r="C12" s="615" t="str">
        <f>IF(基本情報入力シート!D34="","",基本情報入力シート!D34)</f>
        <v/>
      </c>
      <c r="D12" s="616" t="str">
        <f>IF(基本情報入力シート!E34="","",基本情報入力シート!E34)</f>
        <v/>
      </c>
      <c r="E12" s="616" t="str">
        <f>IF(基本情報入力シート!F34="","",基本情報入力シート!F34)</f>
        <v/>
      </c>
      <c r="F12" s="616" t="str">
        <f>IF(基本情報入力シート!G34="","",基本情報入力シート!G34)</f>
        <v/>
      </c>
      <c r="G12" s="616" t="str">
        <f>IF(基本情報入力シート!H34="","",基本情報入力シート!H34)</f>
        <v/>
      </c>
      <c r="H12" s="616" t="str">
        <f>IF(基本情報入力シート!I34="","",基本情報入力シート!I34)</f>
        <v/>
      </c>
      <c r="I12" s="616" t="str">
        <f>IF(基本情報入力シート!J34="","",基本情報入力シート!J34)</f>
        <v/>
      </c>
      <c r="J12" s="616" t="str">
        <f>IF(基本情報入力シート!K34="","",基本情報入力シート!K34)</f>
        <v/>
      </c>
      <c r="K12" s="617" t="str">
        <f>IF(基本情報入力シート!L34="","",基本情報入力シート!L34)</f>
        <v/>
      </c>
      <c r="L12" s="618" t="str">
        <f>IF(基本情報入力シート!M34="","",基本情報入力シート!M34)</f>
        <v/>
      </c>
      <c r="M12" s="618" t="str">
        <f>IF(基本情報入力シート!R34="","",基本情報入力シート!R34)</f>
        <v/>
      </c>
      <c r="N12" s="618" t="str">
        <f>IF(基本情報入力シート!W34="","",基本情報入力シート!W34)</f>
        <v/>
      </c>
      <c r="O12" s="613" t="str">
        <f>IF(基本情報入力シート!X34="","",基本情報入力シート!X34)</f>
        <v/>
      </c>
      <c r="P12" s="619" t="str">
        <f>IF(基本情報入力シート!Y34="","",基本情報入力シート!Y34)</f>
        <v/>
      </c>
      <c r="Q12" s="701"/>
      <c r="R12" s="437" t="str">
        <f>IF(基本情報入力シート!AB34="","",基本情報入力シート!AB34)</f>
        <v/>
      </c>
      <c r="S12" s="702"/>
      <c r="T12" s="620" t="str">
        <f>IF(P12="","",VLOOKUP(P12,【参考】数式用!$J$2:$L$34,3,FALSE))</f>
        <v/>
      </c>
      <c r="U12" s="621" t="s">
        <v>17</v>
      </c>
      <c r="V12" s="703"/>
      <c r="W12" s="622" t="s">
        <v>11</v>
      </c>
      <c r="X12" s="703"/>
      <c r="Y12" s="623" t="s">
        <v>66</v>
      </c>
      <c r="Z12" s="704"/>
      <c r="AA12" s="624" t="s">
        <v>11</v>
      </c>
      <c r="AB12" s="703"/>
      <c r="AC12" s="624" t="s">
        <v>14</v>
      </c>
      <c r="AD12" s="625" t="s">
        <v>27</v>
      </c>
      <c r="AE12" s="748" t="str">
        <f>IF(V12&gt;=1,(Z12*12+AB12)-(V12*12+X12)+1,"")</f>
        <v/>
      </c>
      <c r="AF12" s="626" t="s">
        <v>46</v>
      </c>
      <c r="AG12" s="627" t="str">
        <f>IFERROR(ROUNDDOWN(R12*T12,0)*AE12,"")</f>
        <v/>
      </c>
      <c r="AH12" s="753"/>
      <c r="AI12" s="754"/>
      <c r="AJ12" s="753"/>
      <c r="AK12" s="754"/>
    </row>
    <row r="13" spans="1:37" ht="36.75" customHeight="1">
      <c r="A13" s="613">
        <f>A12+1</f>
        <v>2</v>
      </c>
      <c r="B13" s="614" t="str">
        <f>IF(基本情報入力シート!C35="","",基本情報入力シート!C35)</f>
        <v/>
      </c>
      <c r="C13" s="615" t="str">
        <f>IF(基本情報入力シート!D35="","",基本情報入力シート!D35)</f>
        <v/>
      </c>
      <c r="D13" s="616" t="str">
        <f>IF(基本情報入力シート!E35="","",基本情報入力シート!E35)</f>
        <v/>
      </c>
      <c r="E13" s="616" t="str">
        <f>IF(基本情報入力シート!F35="","",基本情報入力シート!F35)</f>
        <v/>
      </c>
      <c r="F13" s="616" t="str">
        <f>IF(基本情報入力シート!G35="","",基本情報入力シート!G35)</f>
        <v/>
      </c>
      <c r="G13" s="616" t="str">
        <f>IF(基本情報入力シート!H35="","",基本情報入力シート!H35)</f>
        <v/>
      </c>
      <c r="H13" s="616" t="str">
        <f>IF(基本情報入力シート!I35="","",基本情報入力シート!I35)</f>
        <v/>
      </c>
      <c r="I13" s="616" t="str">
        <f>IF(基本情報入力シート!J35="","",基本情報入力シート!J35)</f>
        <v/>
      </c>
      <c r="J13" s="616" t="str">
        <f>IF(基本情報入力シート!K35="","",基本情報入力シート!K35)</f>
        <v/>
      </c>
      <c r="K13" s="617" t="str">
        <f>IF(基本情報入力シート!L35="","",基本情報入力シート!L35)</f>
        <v/>
      </c>
      <c r="L13" s="618" t="str">
        <f>IF(基本情報入力シート!M35="","",基本情報入力シート!M35)</f>
        <v/>
      </c>
      <c r="M13" s="618" t="str">
        <f>IF(基本情報入力シート!R35="","",基本情報入力シート!R35)</f>
        <v/>
      </c>
      <c r="N13" s="618" t="str">
        <f>IF(基本情報入力シート!W35="","",基本情報入力シート!W35)</f>
        <v/>
      </c>
      <c r="O13" s="613" t="str">
        <f>IF(基本情報入力シート!X35="","",基本情報入力シート!X35)</f>
        <v/>
      </c>
      <c r="P13" s="619" t="str">
        <f>IF(基本情報入力シート!Y35="","",基本情報入力シート!Y35)</f>
        <v/>
      </c>
      <c r="Q13" s="701"/>
      <c r="R13" s="437" t="str">
        <f>IF(基本情報入力シート!AB35="","",基本情報入力シート!AB35)</f>
        <v/>
      </c>
      <c r="S13" s="702"/>
      <c r="T13" s="620" t="str">
        <f>IF(P13="","",VLOOKUP(P13,【参考】数式用!$J$2:$L$34,3,FALSE))</f>
        <v/>
      </c>
      <c r="U13" s="621" t="s">
        <v>17</v>
      </c>
      <c r="V13" s="703"/>
      <c r="W13" s="622" t="s">
        <v>11</v>
      </c>
      <c r="X13" s="703"/>
      <c r="Y13" s="623" t="s">
        <v>66</v>
      </c>
      <c r="Z13" s="704"/>
      <c r="AA13" s="624" t="s">
        <v>11</v>
      </c>
      <c r="AB13" s="703"/>
      <c r="AC13" s="624" t="s">
        <v>14</v>
      </c>
      <c r="AD13" s="625" t="s">
        <v>27</v>
      </c>
      <c r="AE13" s="748" t="str">
        <f t="shared" ref="AE13:AE76" si="0">IF(V13&gt;=1,(Z13*12+AB13)-(V13*12+X13)+1,"")</f>
        <v/>
      </c>
      <c r="AF13" s="626" t="s">
        <v>46</v>
      </c>
      <c r="AG13" s="627" t="str">
        <f t="shared" ref="AG13:AG76" si="1">IFERROR(ROUNDDOWN(R13*T13,0)*AE13,"")</f>
        <v/>
      </c>
      <c r="AH13" s="753"/>
      <c r="AI13" s="754"/>
      <c r="AJ13" s="753"/>
      <c r="AK13" s="754"/>
    </row>
    <row r="14" spans="1:37" ht="36.75" customHeight="1">
      <c r="A14" s="613">
        <f t="shared" ref="A14:A77" si="2">A13+1</f>
        <v>3</v>
      </c>
      <c r="B14" s="614" t="str">
        <f>IF(基本情報入力シート!C36="","",基本情報入力シート!C36)</f>
        <v/>
      </c>
      <c r="C14" s="615" t="str">
        <f>IF(基本情報入力シート!D36="","",基本情報入力シート!D36)</f>
        <v/>
      </c>
      <c r="D14" s="616" t="str">
        <f>IF(基本情報入力シート!E36="","",基本情報入力シート!E36)</f>
        <v/>
      </c>
      <c r="E14" s="616" t="str">
        <f>IF(基本情報入力シート!F36="","",基本情報入力シート!F36)</f>
        <v/>
      </c>
      <c r="F14" s="616" t="str">
        <f>IF(基本情報入力シート!G36="","",基本情報入力シート!G36)</f>
        <v/>
      </c>
      <c r="G14" s="616" t="str">
        <f>IF(基本情報入力シート!H36="","",基本情報入力シート!H36)</f>
        <v/>
      </c>
      <c r="H14" s="616" t="str">
        <f>IF(基本情報入力シート!I36="","",基本情報入力シート!I36)</f>
        <v/>
      </c>
      <c r="I14" s="616" t="str">
        <f>IF(基本情報入力シート!J36="","",基本情報入力シート!J36)</f>
        <v/>
      </c>
      <c r="J14" s="616" t="str">
        <f>IF(基本情報入力シート!K36="","",基本情報入力シート!K36)</f>
        <v/>
      </c>
      <c r="K14" s="617" t="str">
        <f>IF(基本情報入力シート!L36="","",基本情報入力シート!L36)</f>
        <v/>
      </c>
      <c r="L14" s="618" t="str">
        <f>IF(基本情報入力シート!M36="","",基本情報入力シート!M36)</f>
        <v/>
      </c>
      <c r="M14" s="618" t="str">
        <f>IF(基本情報入力シート!R36="","",基本情報入力シート!R36)</f>
        <v/>
      </c>
      <c r="N14" s="618" t="str">
        <f>IF(基本情報入力シート!W36="","",基本情報入力シート!W36)</f>
        <v/>
      </c>
      <c r="O14" s="613" t="str">
        <f>IF(基本情報入力シート!X36="","",基本情報入力シート!X36)</f>
        <v/>
      </c>
      <c r="P14" s="619" t="str">
        <f>IF(基本情報入力シート!Y36="","",基本情報入力シート!Y36)</f>
        <v/>
      </c>
      <c r="Q14" s="701"/>
      <c r="R14" s="437" t="str">
        <f>IF(基本情報入力シート!AB36="","",基本情報入力シート!AB36)</f>
        <v/>
      </c>
      <c r="S14" s="702"/>
      <c r="T14" s="620" t="str">
        <f>IF(P14="","",VLOOKUP(P14,【参考】数式用!$J$2:$L$34,3,FALSE))</f>
        <v/>
      </c>
      <c r="U14" s="621" t="s">
        <v>17</v>
      </c>
      <c r="V14" s="703"/>
      <c r="W14" s="622" t="s">
        <v>11</v>
      </c>
      <c r="X14" s="703"/>
      <c r="Y14" s="623" t="s">
        <v>66</v>
      </c>
      <c r="Z14" s="704"/>
      <c r="AA14" s="624" t="s">
        <v>11</v>
      </c>
      <c r="AB14" s="703"/>
      <c r="AC14" s="624" t="s">
        <v>14</v>
      </c>
      <c r="AD14" s="625" t="s">
        <v>27</v>
      </c>
      <c r="AE14" s="748" t="str">
        <f t="shared" si="0"/>
        <v/>
      </c>
      <c r="AF14" s="626" t="s">
        <v>46</v>
      </c>
      <c r="AG14" s="627" t="str">
        <f t="shared" si="1"/>
        <v/>
      </c>
      <c r="AH14" s="753"/>
      <c r="AI14" s="754"/>
      <c r="AJ14" s="753"/>
      <c r="AK14" s="754"/>
    </row>
    <row r="15" spans="1:37" ht="36.75" customHeight="1">
      <c r="A15" s="613">
        <f t="shared" si="2"/>
        <v>4</v>
      </c>
      <c r="B15" s="614" t="str">
        <f>IF(基本情報入力シート!C37="","",基本情報入力シート!C37)</f>
        <v/>
      </c>
      <c r="C15" s="615" t="str">
        <f>IF(基本情報入力シート!D37="","",基本情報入力シート!D37)</f>
        <v/>
      </c>
      <c r="D15" s="616" t="str">
        <f>IF(基本情報入力シート!E37="","",基本情報入力シート!E37)</f>
        <v/>
      </c>
      <c r="E15" s="616" t="str">
        <f>IF(基本情報入力シート!F37="","",基本情報入力シート!F37)</f>
        <v/>
      </c>
      <c r="F15" s="616" t="str">
        <f>IF(基本情報入力シート!G37="","",基本情報入力シート!G37)</f>
        <v/>
      </c>
      <c r="G15" s="616" t="str">
        <f>IF(基本情報入力シート!H37="","",基本情報入力シート!H37)</f>
        <v/>
      </c>
      <c r="H15" s="616" t="str">
        <f>IF(基本情報入力シート!I37="","",基本情報入力シート!I37)</f>
        <v/>
      </c>
      <c r="I15" s="616" t="str">
        <f>IF(基本情報入力シート!J37="","",基本情報入力シート!J37)</f>
        <v/>
      </c>
      <c r="J15" s="616" t="str">
        <f>IF(基本情報入力シート!K37="","",基本情報入力シート!K37)</f>
        <v/>
      </c>
      <c r="K15" s="617" t="str">
        <f>IF(基本情報入力シート!L37="","",基本情報入力シート!L37)</f>
        <v/>
      </c>
      <c r="L15" s="618" t="str">
        <f>IF(基本情報入力シート!M37="","",基本情報入力シート!M37)</f>
        <v/>
      </c>
      <c r="M15" s="618" t="str">
        <f>IF(基本情報入力シート!R37="","",基本情報入力シート!R37)</f>
        <v/>
      </c>
      <c r="N15" s="618" t="str">
        <f>IF(基本情報入力シート!W37="","",基本情報入力シート!W37)</f>
        <v/>
      </c>
      <c r="O15" s="613" t="str">
        <f>IF(基本情報入力シート!X37="","",基本情報入力シート!X37)</f>
        <v/>
      </c>
      <c r="P15" s="619" t="str">
        <f>IF(基本情報入力シート!Y37="","",基本情報入力シート!Y37)</f>
        <v/>
      </c>
      <c r="Q15" s="701"/>
      <c r="R15" s="437" t="str">
        <f>IF(基本情報入力シート!AB37="","",基本情報入力シート!AB37)</f>
        <v/>
      </c>
      <c r="S15" s="702"/>
      <c r="T15" s="620" t="str">
        <f>IF(P15="","",VLOOKUP(P15,【参考】数式用!$J$2:$L$34,3,FALSE))</f>
        <v/>
      </c>
      <c r="U15" s="621" t="s">
        <v>17</v>
      </c>
      <c r="V15" s="703"/>
      <c r="W15" s="622" t="s">
        <v>11</v>
      </c>
      <c r="X15" s="703"/>
      <c r="Y15" s="623" t="s">
        <v>66</v>
      </c>
      <c r="Z15" s="704"/>
      <c r="AA15" s="624" t="s">
        <v>11</v>
      </c>
      <c r="AB15" s="703"/>
      <c r="AC15" s="624" t="s">
        <v>14</v>
      </c>
      <c r="AD15" s="625" t="s">
        <v>27</v>
      </c>
      <c r="AE15" s="748" t="str">
        <f t="shared" si="0"/>
        <v/>
      </c>
      <c r="AF15" s="626" t="s">
        <v>46</v>
      </c>
      <c r="AG15" s="627" t="str">
        <f t="shared" si="1"/>
        <v/>
      </c>
      <c r="AH15" s="753"/>
      <c r="AI15" s="754"/>
      <c r="AJ15" s="753"/>
      <c r="AK15" s="754"/>
    </row>
    <row r="16" spans="1:37" ht="36.75" customHeight="1">
      <c r="A16" s="613">
        <f t="shared" si="2"/>
        <v>5</v>
      </c>
      <c r="B16" s="614" t="str">
        <f>IF(基本情報入力シート!C38="","",基本情報入力シート!C38)</f>
        <v/>
      </c>
      <c r="C16" s="615" t="str">
        <f>IF(基本情報入力シート!D38="","",基本情報入力シート!D38)</f>
        <v/>
      </c>
      <c r="D16" s="616" t="str">
        <f>IF(基本情報入力シート!E38="","",基本情報入力シート!E38)</f>
        <v/>
      </c>
      <c r="E16" s="616" t="str">
        <f>IF(基本情報入力シート!F38="","",基本情報入力シート!F38)</f>
        <v/>
      </c>
      <c r="F16" s="616" t="str">
        <f>IF(基本情報入力シート!G38="","",基本情報入力シート!G38)</f>
        <v/>
      </c>
      <c r="G16" s="616" t="str">
        <f>IF(基本情報入力シート!H38="","",基本情報入力シート!H38)</f>
        <v/>
      </c>
      <c r="H16" s="616" t="str">
        <f>IF(基本情報入力シート!I38="","",基本情報入力シート!I38)</f>
        <v/>
      </c>
      <c r="I16" s="616" t="str">
        <f>IF(基本情報入力シート!J38="","",基本情報入力シート!J38)</f>
        <v/>
      </c>
      <c r="J16" s="616" t="str">
        <f>IF(基本情報入力シート!K38="","",基本情報入力シート!K38)</f>
        <v/>
      </c>
      <c r="K16" s="617" t="str">
        <f>IF(基本情報入力シート!L38="","",基本情報入力シート!L38)</f>
        <v/>
      </c>
      <c r="L16" s="618" t="str">
        <f>IF(基本情報入力シート!M38="","",基本情報入力シート!M38)</f>
        <v/>
      </c>
      <c r="M16" s="618" t="str">
        <f>IF(基本情報入力シート!R38="","",基本情報入力シート!R38)</f>
        <v/>
      </c>
      <c r="N16" s="618" t="str">
        <f>IF(基本情報入力シート!W38="","",基本情報入力シート!W38)</f>
        <v/>
      </c>
      <c r="O16" s="613" t="str">
        <f>IF(基本情報入力シート!X38="","",基本情報入力シート!X38)</f>
        <v/>
      </c>
      <c r="P16" s="619" t="str">
        <f>IF(基本情報入力シート!Y38="","",基本情報入力シート!Y38)</f>
        <v/>
      </c>
      <c r="Q16" s="701"/>
      <c r="R16" s="437" t="str">
        <f>IF(基本情報入力シート!AB38="","",基本情報入力シート!AB38)</f>
        <v/>
      </c>
      <c r="S16" s="702"/>
      <c r="T16" s="620" t="str">
        <f>IF(P16="","",VLOOKUP(P16,【参考】数式用!$J$2:$L$34,3,FALSE))</f>
        <v/>
      </c>
      <c r="U16" s="621" t="s">
        <v>17</v>
      </c>
      <c r="V16" s="703"/>
      <c r="W16" s="622" t="s">
        <v>11</v>
      </c>
      <c r="X16" s="703"/>
      <c r="Y16" s="623" t="s">
        <v>66</v>
      </c>
      <c r="Z16" s="704"/>
      <c r="AA16" s="624" t="s">
        <v>11</v>
      </c>
      <c r="AB16" s="703"/>
      <c r="AC16" s="624" t="s">
        <v>14</v>
      </c>
      <c r="AD16" s="625" t="s">
        <v>27</v>
      </c>
      <c r="AE16" s="748" t="str">
        <f t="shared" si="0"/>
        <v/>
      </c>
      <c r="AF16" s="626" t="s">
        <v>46</v>
      </c>
      <c r="AG16" s="627" t="str">
        <f t="shared" si="1"/>
        <v/>
      </c>
      <c r="AH16" s="753"/>
      <c r="AI16" s="754"/>
      <c r="AJ16" s="753"/>
      <c r="AK16" s="754"/>
    </row>
    <row r="17" spans="1:37" ht="36.75" customHeight="1">
      <c r="A17" s="613">
        <f t="shared" si="2"/>
        <v>6</v>
      </c>
      <c r="B17" s="614" t="str">
        <f>IF(基本情報入力シート!C39="","",基本情報入力シート!C39)</f>
        <v/>
      </c>
      <c r="C17" s="615" t="str">
        <f>IF(基本情報入力シート!D39="","",基本情報入力シート!D39)</f>
        <v/>
      </c>
      <c r="D17" s="616" t="str">
        <f>IF(基本情報入力シート!E39="","",基本情報入力シート!E39)</f>
        <v/>
      </c>
      <c r="E17" s="616" t="str">
        <f>IF(基本情報入力シート!F39="","",基本情報入力シート!F39)</f>
        <v/>
      </c>
      <c r="F17" s="616" t="str">
        <f>IF(基本情報入力シート!G39="","",基本情報入力シート!G39)</f>
        <v/>
      </c>
      <c r="G17" s="616" t="str">
        <f>IF(基本情報入力シート!H39="","",基本情報入力シート!H39)</f>
        <v/>
      </c>
      <c r="H17" s="616" t="str">
        <f>IF(基本情報入力シート!I39="","",基本情報入力シート!I39)</f>
        <v/>
      </c>
      <c r="I17" s="616" t="str">
        <f>IF(基本情報入力シート!J39="","",基本情報入力シート!J39)</f>
        <v/>
      </c>
      <c r="J17" s="616" t="str">
        <f>IF(基本情報入力シート!K39="","",基本情報入力シート!K39)</f>
        <v/>
      </c>
      <c r="K17" s="617" t="str">
        <f>IF(基本情報入力シート!L39="","",基本情報入力シート!L39)</f>
        <v/>
      </c>
      <c r="L17" s="618" t="str">
        <f>IF(基本情報入力シート!M39="","",基本情報入力シート!M39)</f>
        <v/>
      </c>
      <c r="M17" s="618" t="str">
        <f>IF(基本情報入力シート!R39="","",基本情報入力シート!R39)</f>
        <v/>
      </c>
      <c r="N17" s="618" t="str">
        <f>IF(基本情報入力シート!W39="","",基本情報入力シート!W39)</f>
        <v/>
      </c>
      <c r="O17" s="613" t="str">
        <f>IF(基本情報入力シート!X39="","",基本情報入力シート!X39)</f>
        <v/>
      </c>
      <c r="P17" s="619" t="str">
        <f>IF(基本情報入力シート!Y39="","",基本情報入力シート!Y39)</f>
        <v/>
      </c>
      <c r="Q17" s="701"/>
      <c r="R17" s="437" t="str">
        <f>IF(基本情報入力シート!AB39="","",基本情報入力シート!AB39)</f>
        <v/>
      </c>
      <c r="S17" s="702"/>
      <c r="T17" s="620" t="str">
        <f>IF(P17="","",VLOOKUP(P17,【参考】数式用!$J$2:$L$34,3,FALSE))</f>
        <v/>
      </c>
      <c r="U17" s="621" t="s">
        <v>143</v>
      </c>
      <c r="V17" s="703"/>
      <c r="W17" s="622" t="s">
        <v>144</v>
      </c>
      <c r="X17" s="703"/>
      <c r="Y17" s="623" t="s">
        <v>145</v>
      </c>
      <c r="Z17" s="704"/>
      <c r="AA17" s="624" t="s">
        <v>144</v>
      </c>
      <c r="AB17" s="703"/>
      <c r="AC17" s="624" t="s">
        <v>146</v>
      </c>
      <c r="AD17" s="625" t="s">
        <v>147</v>
      </c>
      <c r="AE17" s="748" t="str">
        <f t="shared" si="0"/>
        <v/>
      </c>
      <c r="AF17" s="626" t="s">
        <v>148</v>
      </c>
      <c r="AG17" s="627" t="str">
        <f t="shared" si="1"/>
        <v/>
      </c>
      <c r="AH17" s="753"/>
      <c r="AI17" s="754"/>
      <c r="AJ17" s="753"/>
      <c r="AK17" s="754"/>
    </row>
    <row r="18" spans="1:37" ht="36.75" customHeight="1">
      <c r="A18" s="613">
        <f t="shared" si="2"/>
        <v>7</v>
      </c>
      <c r="B18" s="614" t="str">
        <f>IF(基本情報入力シート!C40="","",基本情報入力シート!C40)</f>
        <v/>
      </c>
      <c r="C18" s="615" t="str">
        <f>IF(基本情報入力シート!D40="","",基本情報入力シート!D40)</f>
        <v/>
      </c>
      <c r="D18" s="616" t="str">
        <f>IF(基本情報入力シート!E40="","",基本情報入力シート!E40)</f>
        <v/>
      </c>
      <c r="E18" s="616" t="str">
        <f>IF(基本情報入力シート!F40="","",基本情報入力シート!F40)</f>
        <v/>
      </c>
      <c r="F18" s="616" t="str">
        <f>IF(基本情報入力シート!G40="","",基本情報入力シート!G40)</f>
        <v/>
      </c>
      <c r="G18" s="616" t="str">
        <f>IF(基本情報入力シート!H40="","",基本情報入力シート!H40)</f>
        <v/>
      </c>
      <c r="H18" s="616" t="str">
        <f>IF(基本情報入力シート!I40="","",基本情報入力シート!I40)</f>
        <v/>
      </c>
      <c r="I18" s="616" t="str">
        <f>IF(基本情報入力シート!J40="","",基本情報入力シート!J40)</f>
        <v/>
      </c>
      <c r="J18" s="616" t="str">
        <f>IF(基本情報入力シート!K40="","",基本情報入力シート!K40)</f>
        <v/>
      </c>
      <c r="K18" s="617" t="str">
        <f>IF(基本情報入力シート!L40="","",基本情報入力シート!L40)</f>
        <v/>
      </c>
      <c r="L18" s="618" t="str">
        <f>IF(基本情報入力シート!M40="","",基本情報入力シート!M40)</f>
        <v/>
      </c>
      <c r="M18" s="618" t="str">
        <f>IF(基本情報入力シート!R40="","",基本情報入力シート!R40)</f>
        <v/>
      </c>
      <c r="N18" s="618" t="str">
        <f>IF(基本情報入力シート!W40="","",基本情報入力シート!W40)</f>
        <v/>
      </c>
      <c r="O18" s="613" t="str">
        <f>IF(基本情報入力シート!X40="","",基本情報入力シート!X40)</f>
        <v/>
      </c>
      <c r="P18" s="619" t="str">
        <f>IF(基本情報入力シート!Y40="","",基本情報入力シート!Y40)</f>
        <v/>
      </c>
      <c r="Q18" s="701"/>
      <c r="R18" s="437" t="str">
        <f>IF(基本情報入力シート!AB40="","",基本情報入力シート!AB40)</f>
        <v/>
      </c>
      <c r="S18" s="702"/>
      <c r="T18" s="620" t="str">
        <f>IF(P18="","",VLOOKUP(P18,【参考】数式用!$J$2:$L$34,3,FALSE))</f>
        <v/>
      </c>
      <c r="U18" s="621" t="s">
        <v>143</v>
      </c>
      <c r="V18" s="703"/>
      <c r="W18" s="622" t="s">
        <v>144</v>
      </c>
      <c r="X18" s="703"/>
      <c r="Y18" s="623" t="s">
        <v>145</v>
      </c>
      <c r="Z18" s="704"/>
      <c r="AA18" s="624" t="s">
        <v>144</v>
      </c>
      <c r="AB18" s="703"/>
      <c r="AC18" s="624" t="s">
        <v>146</v>
      </c>
      <c r="AD18" s="625" t="s">
        <v>147</v>
      </c>
      <c r="AE18" s="748" t="str">
        <f t="shared" si="0"/>
        <v/>
      </c>
      <c r="AF18" s="626" t="s">
        <v>148</v>
      </c>
      <c r="AG18" s="627" t="str">
        <f t="shared" si="1"/>
        <v/>
      </c>
      <c r="AH18" s="753"/>
      <c r="AI18" s="754"/>
      <c r="AJ18" s="753"/>
      <c r="AK18" s="754"/>
    </row>
    <row r="19" spans="1:37" ht="36.75" customHeight="1">
      <c r="A19" s="613">
        <f t="shared" si="2"/>
        <v>8</v>
      </c>
      <c r="B19" s="614" t="str">
        <f>IF(基本情報入力シート!C41="","",基本情報入力シート!C41)</f>
        <v/>
      </c>
      <c r="C19" s="615" t="str">
        <f>IF(基本情報入力シート!D41="","",基本情報入力シート!D41)</f>
        <v/>
      </c>
      <c r="D19" s="616" t="str">
        <f>IF(基本情報入力シート!E41="","",基本情報入力シート!E41)</f>
        <v/>
      </c>
      <c r="E19" s="616" t="str">
        <f>IF(基本情報入力シート!F41="","",基本情報入力シート!F41)</f>
        <v/>
      </c>
      <c r="F19" s="616" t="str">
        <f>IF(基本情報入力シート!G41="","",基本情報入力シート!G41)</f>
        <v/>
      </c>
      <c r="G19" s="616" t="str">
        <f>IF(基本情報入力シート!H41="","",基本情報入力シート!H41)</f>
        <v/>
      </c>
      <c r="H19" s="616" t="str">
        <f>IF(基本情報入力シート!I41="","",基本情報入力シート!I41)</f>
        <v/>
      </c>
      <c r="I19" s="616" t="str">
        <f>IF(基本情報入力シート!J41="","",基本情報入力シート!J41)</f>
        <v/>
      </c>
      <c r="J19" s="616" t="str">
        <f>IF(基本情報入力シート!K41="","",基本情報入力シート!K41)</f>
        <v/>
      </c>
      <c r="K19" s="617" t="str">
        <f>IF(基本情報入力シート!L41="","",基本情報入力シート!L41)</f>
        <v/>
      </c>
      <c r="L19" s="618" t="str">
        <f>IF(基本情報入力シート!M41="","",基本情報入力シート!M41)</f>
        <v/>
      </c>
      <c r="M19" s="618" t="str">
        <f>IF(基本情報入力シート!R41="","",基本情報入力シート!R41)</f>
        <v/>
      </c>
      <c r="N19" s="618" t="str">
        <f>IF(基本情報入力シート!W41="","",基本情報入力シート!W41)</f>
        <v/>
      </c>
      <c r="O19" s="613" t="str">
        <f>IF(基本情報入力シート!X41="","",基本情報入力シート!X41)</f>
        <v/>
      </c>
      <c r="P19" s="619" t="str">
        <f>IF(基本情報入力シート!Y41="","",基本情報入力シート!Y41)</f>
        <v/>
      </c>
      <c r="Q19" s="701"/>
      <c r="R19" s="437" t="str">
        <f>IF(基本情報入力シート!AB41="","",基本情報入力シート!AB41)</f>
        <v/>
      </c>
      <c r="S19" s="702"/>
      <c r="T19" s="620" t="str">
        <f>IF(P19="","",VLOOKUP(P19,【参考】数式用!$J$2:$L$34,3,FALSE))</f>
        <v/>
      </c>
      <c r="U19" s="621" t="s">
        <v>143</v>
      </c>
      <c r="V19" s="703"/>
      <c r="W19" s="622" t="s">
        <v>144</v>
      </c>
      <c r="X19" s="703"/>
      <c r="Y19" s="623" t="s">
        <v>145</v>
      </c>
      <c r="Z19" s="704"/>
      <c r="AA19" s="624" t="s">
        <v>144</v>
      </c>
      <c r="AB19" s="703"/>
      <c r="AC19" s="624" t="s">
        <v>146</v>
      </c>
      <c r="AD19" s="625" t="s">
        <v>147</v>
      </c>
      <c r="AE19" s="748" t="str">
        <f t="shared" si="0"/>
        <v/>
      </c>
      <c r="AF19" s="626" t="s">
        <v>148</v>
      </c>
      <c r="AG19" s="627" t="str">
        <f t="shared" si="1"/>
        <v/>
      </c>
      <c r="AH19" s="753"/>
      <c r="AI19" s="754"/>
      <c r="AJ19" s="753"/>
      <c r="AK19" s="754"/>
    </row>
    <row r="20" spans="1:37" ht="36.75" customHeight="1">
      <c r="A20" s="613">
        <f t="shared" si="2"/>
        <v>9</v>
      </c>
      <c r="B20" s="614" t="str">
        <f>IF(基本情報入力シート!C42="","",基本情報入力シート!C42)</f>
        <v/>
      </c>
      <c r="C20" s="615" t="str">
        <f>IF(基本情報入力シート!D42="","",基本情報入力シート!D42)</f>
        <v/>
      </c>
      <c r="D20" s="616" t="str">
        <f>IF(基本情報入力シート!E42="","",基本情報入力シート!E42)</f>
        <v/>
      </c>
      <c r="E20" s="616" t="str">
        <f>IF(基本情報入力シート!F42="","",基本情報入力シート!F42)</f>
        <v/>
      </c>
      <c r="F20" s="616" t="str">
        <f>IF(基本情報入力シート!G42="","",基本情報入力シート!G42)</f>
        <v/>
      </c>
      <c r="G20" s="616" t="str">
        <f>IF(基本情報入力シート!H42="","",基本情報入力シート!H42)</f>
        <v/>
      </c>
      <c r="H20" s="616" t="str">
        <f>IF(基本情報入力シート!I42="","",基本情報入力シート!I42)</f>
        <v/>
      </c>
      <c r="I20" s="616" t="str">
        <f>IF(基本情報入力シート!J42="","",基本情報入力シート!J42)</f>
        <v/>
      </c>
      <c r="J20" s="616" t="str">
        <f>IF(基本情報入力シート!K42="","",基本情報入力シート!K42)</f>
        <v/>
      </c>
      <c r="K20" s="617" t="str">
        <f>IF(基本情報入力シート!L42="","",基本情報入力シート!L42)</f>
        <v/>
      </c>
      <c r="L20" s="618" t="str">
        <f>IF(基本情報入力シート!M42="","",基本情報入力シート!M42)</f>
        <v/>
      </c>
      <c r="M20" s="618" t="str">
        <f>IF(基本情報入力シート!R42="","",基本情報入力シート!R42)</f>
        <v/>
      </c>
      <c r="N20" s="618" t="str">
        <f>IF(基本情報入力シート!W42="","",基本情報入力シート!W42)</f>
        <v/>
      </c>
      <c r="O20" s="613" t="str">
        <f>IF(基本情報入力シート!X42="","",基本情報入力シート!X42)</f>
        <v/>
      </c>
      <c r="P20" s="619" t="str">
        <f>IF(基本情報入力シート!Y42="","",基本情報入力シート!Y42)</f>
        <v/>
      </c>
      <c r="Q20" s="701"/>
      <c r="R20" s="437" t="str">
        <f>IF(基本情報入力シート!AB42="","",基本情報入力シート!AB42)</f>
        <v/>
      </c>
      <c r="S20" s="702"/>
      <c r="T20" s="620" t="str">
        <f>IF(P20="","",VLOOKUP(P20,【参考】数式用!$J$2:$L$34,3,FALSE))</f>
        <v/>
      </c>
      <c r="U20" s="621" t="s">
        <v>143</v>
      </c>
      <c r="V20" s="703"/>
      <c r="W20" s="622" t="s">
        <v>144</v>
      </c>
      <c r="X20" s="703"/>
      <c r="Y20" s="623" t="s">
        <v>145</v>
      </c>
      <c r="Z20" s="704"/>
      <c r="AA20" s="624" t="s">
        <v>144</v>
      </c>
      <c r="AB20" s="703"/>
      <c r="AC20" s="624" t="s">
        <v>146</v>
      </c>
      <c r="AD20" s="625" t="s">
        <v>147</v>
      </c>
      <c r="AE20" s="748" t="str">
        <f t="shared" si="0"/>
        <v/>
      </c>
      <c r="AF20" s="626" t="s">
        <v>148</v>
      </c>
      <c r="AG20" s="627" t="str">
        <f t="shared" si="1"/>
        <v/>
      </c>
      <c r="AH20" s="753"/>
      <c r="AI20" s="754"/>
      <c r="AJ20" s="753"/>
      <c r="AK20" s="754"/>
    </row>
    <row r="21" spans="1:37" ht="36.75" customHeight="1">
      <c r="A21" s="613">
        <f t="shared" si="2"/>
        <v>10</v>
      </c>
      <c r="B21" s="614" t="str">
        <f>IF(基本情報入力シート!C43="","",基本情報入力シート!C43)</f>
        <v/>
      </c>
      <c r="C21" s="615" t="str">
        <f>IF(基本情報入力シート!D43="","",基本情報入力シート!D43)</f>
        <v/>
      </c>
      <c r="D21" s="616" t="str">
        <f>IF(基本情報入力シート!E43="","",基本情報入力シート!E43)</f>
        <v/>
      </c>
      <c r="E21" s="616" t="str">
        <f>IF(基本情報入力シート!F43="","",基本情報入力シート!F43)</f>
        <v/>
      </c>
      <c r="F21" s="616" t="str">
        <f>IF(基本情報入力シート!G43="","",基本情報入力シート!G43)</f>
        <v/>
      </c>
      <c r="G21" s="616" t="str">
        <f>IF(基本情報入力シート!H43="","",基本情報入力シート!H43)</f>
        <v/>
      </c>
      <c r="H21" s="616" t="str">
        <f>IF(基本情報入力シート!I43="","",基本情報入力シート!I43)</f>
        <v/>
      </c>
      <c r="I21" s="616" t="str">
        <f>IF(基本情報入力シート!J43="","",基本情報入力シート!J43)</f>
        <v/>
      </c>
      <c r="J21" s="616" t="str">
        <f>IF(基本情報入力シート!K43="","",基本情報入力シート!K43)</f>
        <v/>
      </c>
      <c r="K21" s="617" t="str">
        <f>IF(基本情報入力シート!L43="","",基本情報入力シート!L43)</f>
        <v/>
      </c>
      <c r="L21" s="618" t="str">
        <f>IF(基本情報入力シート!M43="","",基本情報入力シート!M43)</f>
        <v/>
      </c>
      <c r="M21" s="618" t="str">
        <f>IF(基本情報入力シート!R43="","",基本情報入力シート!R43)</f>
        <v/>
      </c>
      <c r="N21" s="618" t="str">
        <f>IF(基本情報入力シート!W43="","",基本情報入力シート!W43)</f>
        <v/>
      </c>
      <c r="O21" s="613" t="str">
        <f>IF(基本情報入力シート!X43="","",基本情報入力シート!X43)</f>
        <v/>
      </c>
      <c r="P21" s="619" t="str">
        <f>IF(基本情報入力シート!Y43="","",基本情報入力シート!Y43)</f>
        <v/>
      </c>
      <c r="Q21" s="701"/>
      <c r="R21" s="437" t="str">
        <f>IF(基本情報入力シート!AB43="","",基本情報入力シート!AB43)</f>
        <v/>
      </c>
      <c r="S21" s="702"/>
      <c r="T21" s="620" t="str">
        <f>IF(P21="","",VLOOKUP(P21,【参考】数式用!$J$2:$L$34,3,FALSE))</f>
        <v/>
      </c>
      <c r="U21" s="621" t="s">
        <v>143</v>
      </c>
      <c r="V21" s="703"/>
      <c r="W21" s="622" t="s">
        <v>144</v>
      </c>
      <c r="X21" s="703"/>
      <c r="Y21" s="623" t="s">
        <v>145</v>
      </c>
      <c r="Z21" s="704"/>
      <c r="AA21" s="624" t="s">
        <v>144</v>
      </c>
      <c r="AB21" s="703"/>
      <c r="AC21" s="624" t="s">
        <v>146</v>
      </c>
      <c r="AD21" s="625" t="s">
        <v>147</v>
      </c>
      <c r="AE21" s="748" t="str">
        <f t="shared" si="0"/>
        <v/>
      </c>
      <c r="AF21" s="626" t="s">
        <v>148</v>
      </c>
      <c r="AG21" s="627" t="str">
        <f t="shared" si="1"/>
        <v/>
      </c>
      <c r="AH21" s="753"/>
      <c r="AI21" s="754"/>
      <c r="AJ21" s="753"/>
      <c r="AK21" s="754"/>
    </row>
    <row r="22" spans="1:37" ht="36.75" customHeight="1">
      <c r="A22" s="613">
        <f t="shared" si="2"/>
        <v>11</v>
      </c>
      <c r="B22" s="614" t="str">
        <f>IF(基本情報入力シート!C44="","",基本情報入力シート!C44)</f>
        <v/>
      </c>
      <c r="C22" s="615" t="str">
        <f>IF(基本情報入力シート!D44="","",基本情報入力シート!D44)</f>
        <v/>
      </c>
      <c r="D22" s="616" t="str">
        <f>IF(基本情報入力シート!E44="","",基本情報入力シート!E44)</f>
        <v/>
      </c>
      <c r="E22" s="616" t="str">
        <f>IF(基本情報入力シート!F44="","",基本情報入力シート!F44)</f>
        <v/>
      </c>
      <c r="F22" s="616" t="str">
        <f>IF(基本情報入力シート!G44="","",基本情報入力シート!G44)</f>
        <v/>
      </c>
      <c r="G22" s="616" t="str">
        <f>IF(基本情報入力シート!H44="","",基本情報入力シート!H44)</f>
        <v/>
      </c>
      <c r="H22" s="616" t="str">
        <f>IF(基本情報入力シート!I44="","",基本情報入力シート!I44)</f>
        <v/>
      </c>
      <c r="I22" s="616" t="str">
        <f>IF(基本情報入力シート!J44="","",基本情報入力シート!J44)</f>
        <v/>
      </c>
      <c r="J22" s="616" t="str">
        <f>IF(基本情報入力シート!K44="","",基本情報入力シート!K44)</f>
        <v/>
      </c>
      <c r="K22" s="617" t="str">
        <f>IF(基本情報入力シート!L44="","",基本情報入力シート!L44)</f>
        <v/>
      </c>
      <c r="L22" s="618" t="str">
        <f>IF(基本情報入力シート!M44="","",基本情報入力シート!M44)</f>
        <v/>
      </c>
      <c r="M22" s="618" t="str">
        <f>IF(基本情報入力シート!R44="","",基本情報入力シート!R44)</f>
        <v/>
      </c>
      <c r="N22" s="618" t="str">
        <f>IF(基本情報入力シート!W44="","",基本情報入力シート!W44)</f>
        <v/>
      </c>
      <c r="O22" s="613" t="str">
        <f>IF(基本情報入力シート!X44="","",基本情報入力シート!X44)</f>
        <v/>
      </c>
      <c r="P22" s="619" t="str">
        <f>IF(基本情報入力シート!Y44="","",基本情報入力シート!Y44)</f>
        <v/>
      </c>
      <c r="Q22" s="701"/>
      <c r="R22" s="437" t="str">
        <f>IF(基本情報入力シート!AB44="","",基本情報入力シート!AB44)</f>
        <v/>
      </c>
      <c r="S22" s="702"/>
      <c r="T22" s="620" t="str">
        <f>IF(P22="","",VLOOKUP(P22,【参考】数式用!$J$2:$L$34,3,FALSE))</f>
        <v/>
      </c>
      <c r="U22" s="621" t="s">
        <v>143</v>
      </c>
      <c r="V22" s="703"/>
      <c r="W22" s="622" t="s">
        <v>144</v>
      </c>
      <c r="X22" s="703"/>
      <c r="Y22" s="623" t="s">
        <v>145</v>
      </c>
      <c r="Z22" s="704"/>
      <c r="AA22" s="624" t="s">
        <v>144</v>
      </c>
      <c r="AB22" s="703"/>
      <c r="AC22" s="624" t="s">
        <v>146</v>
      </c>
      <c r="AD22" s="625" t="s">
        <v>147</v>
      </c>
      <c r="AE22" s="748" t="str">
        <f t="shared" si="0"/>
        <v/>
      </c>
      <c r="AF22" s="626" t="s">
        <v>148</v>
      </c>
      <c r="AG22" s="627" t="str">
        <f t="shared" si="1"/>
        <v/>
      </c>
      <c r="AH22" s="753"/>
      <c r="AI22" s="754"/>
      <c r="AJ22" s="753"/>
      <c r="AK22" s="754"/>
    </row>
    <row r="23" spans="1:37" ht="36.75" customHeight="1">
      <c r="A23" s="613">
        <f t="shared" si="2"/>
        <v>12</v>
      </c>
      <c r="B23" s="614" t="str">
        <f>IF(基本情報入力シート!C45="","",基本情報入力シート!C45)</f>
        <v/>
      </c>
      <c r="C23" s="615" t="str">
        <f>IF(基本情報入力シート!D45="","",基本情報入力シート!D45)</f>
        <v/>
      </c>
      <c r="D23" s="616" t="str">
        <f>IF(基本情報入力シート!E45="","",基本情報入力シート!E45)</f>
        <v/>
      </c>
      <c r="E23" s="616" t="str">
        <f>IF(基本情報入力シート!F45="","",基本情報入力シート!F45)</f>
        <v/>
      </c>
      <c r="F23" s="616" t="str">
        <f>IF(基本情報入力シート!G45="","",基本情報入力シート!G45)</f>
        <v/>
      </c>
      <c r="G23" s="616" t="str">
        <f>IF(基本情報入力シート!H45="","",基本情報入力シート!H45)</f>
        <v/>
      </c>
      <c r="H23" s="616" t="str">
        <f>IF(基本情報入力シート!I45="","",基本情報入力シート!I45)</f>
        <v/>
      </c>
      <c r="I23" s="616" t="str">
        <f>IF(基本情報入力シート!J45="","",基本情報入力シート!J45)</f>
        <v/>
      </c>
      <c r="J23" s="616" t="str">
        <f>IF(基本情報入力シート!K45="","",基本情報入力シート!K45)</f>
        <v/>
      </c>
      <c r="K23" s="617" t="str">
        <f>IF(基本情報入力シート!L45="","",基本情報入力シート!L45)</f>
        <v/>
      </c>
      <c r="L23" s="618" t="str">
        <f>IF(基本情報入力シート!M45="","",基本情報入力シート!M45)</f>
        <v/>
      </c>
      <c r="M23" s="618" t="str">
        <f>IF(基本情報入力シート!R45="","",基本情報入力シート!R45)</f>
        <v/>
      </c>
      <c r="N23" s="618" t="str">
        <f>IF(基本情報入力シート!W45="","",基本情報入力シート!W45)</f>
        <v/>
      </c>
      <c r="O23" s="613" t="str">
        <f>IF(基本情報入力シート!X45="","",基本情報入力シート!X45)</f>
        <v/>
      </c>
      <c r="P23" s="619" t="str">
        <f>IF(基本情報入力シート!Y45="","",基本情報入力シート!Y45)</f>
        <v/>
      </c>
      <c r="Q23" s="701"/>
      <c r="R23" s="437" t="str">
        <f>IF(基本情報入力シート!AB45="","",基本情報入力シート!AB45)</f>
        <v/>
      </c>
      <c r="S23" s="702"/>
      <c r="T23" s="620" t="str">
        <f>IF(P23="","",VLOOKUP(P23,【参考】数式用!$J$2:$L$34,3,FALSE))</f>
        <v/>
      </c>
      <c r="U23" s="621" t="s">
        <v>143</v>
      </c>
      <c r="V23" s="703"/>
      <c r="W23" s="622" t="s">
        <v>144</v>
      </c>
      <c r="X23" s="703"/>
      <c r="Y23" s="623" t="s">
        <v>145</v>
      </c>
      <c r="Z23" s="704"/>
      <c r="AA23" s="624" t="s">
        <v>144</v>
      </c>
      <c r="AB23" s="703"/>
      <c r="AC23" s="624" t="s">
        <v>146</v>
      </c>
      <c r="AD23" s="625" t="s">
        <v>147</v>
      </c>
      <c r="AE23" s="748" t="str">
        <f t="shared" si="0"/>
        <v/>
      </c>
      <c r="AF23" s="626" t="s">
        <v>148</v>
      </c>
      <c r="AG23" s="627" t="str">
        <f t="shared" si="1"/>
        <v/>
      </c>
      <c r="AH23" s="753"/>
      <c r="AI23" s="754"/>
      <c r="AJ23" s="753"/>
      <c r="AK23" s="754"/>
    </row>
    <row r="24" spans="1:37" ht="36.75" customHeight="1">
      <c r="A24" s="613">
        <f t="shared" si="2"/>
        <v>13</v>
      </c>
      <c r="B24" s="614" t="str">
        <f>IF(基本情報入力シート!C46="","",基本情報入力シート!C46)</f>
        <v/>
      </c>
      <c r="C24" s="615" t="str">
        <f>IF(基本情報入力シート!D46="","",基本情報入力シート!D46)</f>
        <v/>
      </c>
      <c r="D24" s="616" t="str">
        <f>IF(基本情報入力シート!E46="","",基本情報入力シート!E46)</f>
        <v/>
      </c>
      <c r="E24" s="616" t="str">
        <f>IF(基本情報入力シート!F46="","",基本情報入力シート!F46)</f>
        <v/>
      </c>
      <c r="F24" s="616" t="str">
        <f>IF(基本情報入力シート!G46="","",基本情報入力シート!G46)</f>
        <v/>
      </c>
      <c r="G24" s="616" t="str">
        <f>IF(基本情報入力シート!H46="","",基本情報入力シート!H46)</f>
        <v/>
      </c>
      <c r="H24" s="616" t="str">
        <f>IF(基本情報入力シート!I46="","",基本情報入力シート!I46)</f>
        <v/>
      </c>
      <c r="I24" s="616" t="str">
        <f>IF(基本情報入力シート!J46="","",基本情報入力シート!J46)</f>
        <v/>
      </c>
      <c r="J24" s="616" t="str">
        <f>IF(基本情報入力シート!K46="","",基本情報入力シート!K46)</f>
        <v/>
      </c>
      <c r="K24" s="617" t="str">
        <f>IF(基本情報入力シート!L46="","",基本情報入力シート!L46)</f>
        <v/>
      </c>
      <c r="L24" s="618" t="str">
        <f>IF(基本情報入力シート!M46="","",基本情報入力シート!M46)</f>
        <v/>
      </c>
      <c r="M24" s="618" t="str">
        <f>IF(基本情報入力シート!R46="","",基本情報入力シート!R46)</f>
        <v/>
      </c>
      <c r="N24" s="618" t="str">
        <f>IF(基本情報入力シート!W46="","",基本情報入力シート!W46)</f>
        <v/>
      </c>
      <c r="O24" s="613" t="str">
        <f>IF(基本情報入力シート!X46="","",基本情報入力シート!X46)</f>
        <v/>
      </c>
      <c r="P24" s="619" t="str">
        <f>IF(基本情報入力シート!Y46="","",基本情報入力シート!Y46)</f>
        <v/>
      </c>
      <c r="Q24" s="701"/>
      <c r="R24" s="437" t="str">
        <f>IF(基本情報入力シート!AB46="","",基本情報入力シート!AB46)</f>
        <v/>
      </c>
      <c r="S24" s="702"/>
      <c r="T24" s="620" t="str">
        <f>IF(P24="","",VLOOKUP(P24,【参考】数式用!$J$2:$L$34,3,FALSE))</f>
        <v/>
      </c>
      <c r="U24" s="621" t="s">
        <v>143</v>
      </c>
      <c r="V24" s="703"/>
      <c r="W24" s="622" t="s">
        <v>144</v>
      </c>
      <c r="X24" s="703"/>
      <c r="Y24" s="623" t="s">
        <v>145</v>
      </c>
      <c r="Z24" s="704"/>
      <c r="AA24" s="624" t="s">
        <v>144</v>
      </c>
      <c r="AB24" s="703"/>
      <c r="AC24" s="624" t="s">
        <v>146</v>
      </c>
      <c r="AD24" s="625" t="s">
        <v>147</v>
      </c>
      <c r="AE24" s="748" t="str">
        <f t="shared" si="0"/>
        <v/>
      </c>
      <c r="AF24" s="626" t="s">
        <v>148</v>
      </c>
      <c r="AG24" s="627" t="str">
        <f t="shared" si="1"/>
        <v/>
      </c>
      <c r="AH24" s="753"/>
      <c r="AI24" s="754"/>
      <c r="AJ24" s="753"/>
      <c r="AK24" s="754"/>
    </row>
    <row r="25" spans="1:37" ht="36.75" customHeight="1">
      <c r="A25" s="613">
        <f t="shared" si="2"/>
        <v>14</v>
      </c>
      <c r="B25" s="614" t="str">
        <f>IF(基本情報入力シート!C47="","",基本情報入力シート!C47)</f>
        <v/>
      </c>
      <c r="C25" s="615" t="str">
        <f>IF(基本情報入力シート!D47="","",基本情報入力シート!D47)</f>
        <v/>
      </c>
      <c r="D25" s="616" t="str">
        <f>IF(基本情報入力シート!E47="","",基本情報入力シート!E47)</f>
        <v/>
      </c>
      <c r="E25" s="616" t="str">
        <f>IF(基本情報入力シート!F47="","",基本情報入力シート!F47)</f>
        <v/>
      </c>
      <c r="F25" s="616" t="str">
        <f>IF(基本情報入力シート!G47="","",基本情報入力シート!G47)</f>
        <v/>
      </c>
      <c r="G25" s="616" t="str">
        <f>IF(基本情報入力シート!H47="","",基本情報入力シート!H47)</f>
        <v/>
      </c>
      <c r="H25" s="616" t="str">
        <f>IF(基本情報入力シート!I47="","",基本情報入力シート!I47)</f>
        <v/>
      </c>
      <c r="I25" s="616" t="str">
        <f>IF(基本情報入力シート!J47="","",基本情報入力シート!J47)</f>
        <v/>
      </c>
      <c r="J25" s="616" t="str">
        <f>IF(基本情報入力シート!K47="","",基本情報入力シート!K47)</f>
        <v/>
      </c>
      <c r="K25" s="617" t="str">
        <f>IF(基本情報入力シート!L47="","",基本情報入力シート!L47)</f>
        <v/>
      </c>
      <c r="L25" s="618" t="str">
        <f>IF(基本情報入力シート!M47="","",基本情報入力シート!M47)</f>
        <v/>
      </c>
      <c r="M25" s="618" t="str">
        <f>IF(基本情報入力シート!R47="","",基本情報入力シート!R47)</f>
        <v/>
      </c>
      <c r="N25" s="618" t="str">
        <f>IF(基本情報入力シート!W47="","",基本情報入力シート!W47)</f>
        <v/>
      </c>
      <c r="O25" s="613" t="str">
        <f>IF(基本情報入力シート!X47="","",基本情報入力シート!X47)</f>
        <v/>
      </c>
      <c r="P25" s="619" t="str">
        <f>IF(基本情報入力シート!Y47="","",基本情報入力シート!Y47)</f>
        <v/>
      </c>
      <c r="Q25" s="701"/>
      <c r="R25" s="437" t="str">
        <f>IF(基本情報入力シート!AB47="","",基本情報入力シート!AB47)</f>
        <v/>
      </c>
      <c r="S25" s="702"/>
      <c r="T25" s="620" t="str">
        <f>IF(P25="","",VLOOKUP(P25,【参考】数式用!$J$2:$L$34,3,FALSE))</f>
        <v/>
      </c>
      <c r="U25" s="621" t="s">
        <v>143</v>
      </c>
      <c r="V25" s="703"/>
      <c r="W25" s="622" t="s">
        <v>144</v>
      </c>
      <c r="X25" s="703"/>
      <c r="Y25" s="623" t="s">
        <v>145</v>
      </c>
      <c r="Z25" s="704"/>
      <c r="AA25" s="624" t="s">
        <v>144</v>
      </c>
      <c r="AB25" s="703"/>
      <c r="AC25" s="624" t="s">
        <v>146</v>
      </c>
      <c r="AD25" s="625" t="s">
        <v>147</v>
      </c>
      <c r="AE25" s="748" t="str">
        <f t="shared" si="0"/>
        <v/>
      </c>
      <c r="AF25" s="626" t="s">
        <v>148</v>
      </c>
      <c r="AG25" s="627" t="str">
        <f t="shared" si="1"/>
        <v/>
      </c>
      <c r="AH25" s="753"/>
      <c r="AI25" s="754"/>
      <c r="AJ25" s="753"/>
      <c r="AK25" s="754"/>
    </row>
    <row r="26" spans="1:37" ht="36.75" customHeight="1">
      <c r="A26" s="613">
        <f t="shared" si="2"/>
        <v>15</v>
      </c>
      <c r="B26" s="614" t="str">
        <f>IF(基本情報入力シート!C48="","",基本情報入力シート!C48)</f>
        <v/>
      </c>
      <c r="C26" s="615" t="str">
        <f>IF(基本情報入力シート!D48="","",基本情報入力シート!D48)</f>
        <v/>
      </c>
      <c r="D26" s="616" t="str">
        <f>IF(基本情報入力シート!E48="","",基本情報入力シート!E48)</f>
        <v/>
      </c>
      <c r="E26" s="616" t="str">
        <f>IF(基本情報入力シート!F48="","",基本情報入力シート!F48)</f>
        <v/>
      </c>
      <c r="F26" s="616" t="str">
        <f>IF(基本情報入力シート!G48="","",基本情報入力シート!G48)</f>
        <v/>
      </c>
      <c r="G26" s="616" t="str">
        <f>IF(基本情報入力シート!H48="","",基本情報入力シート!H48)</f>
        <v/>
      </c>
      <c r="H26" s="616" t="str">
        <f>IF(基本情報入力シート!I48="","",基本情報入力シート!I48)</f>
        <v/>
      </c>
      <c r="I26" s="616" t="str">
        <f>IF(基本情報入力シート!J48="","",基本情報入力シート!J48)</f>
        <v/>
      </c>
      <c r="J26" s="616" t="str">
        <f>IF(基本情報入力シート!K48="","",基本情報入力シート!K48)</f>
        <v/>
      </c>
      <c r="K26" s="617" t="str">
        <f>IF(基本情報入力シート!L48="","",基本情報入力シート!L48)</f>
        <v/>
      </c>
      <c r="L26" s="618" t="str">
        <f>IF(基本情報入力シート!M48="","",基本情報入力シート!M48)</f>
        <v/>
      </c>
      <c r="M26" s="618" t="str">
        <f>IF(基本情報入力シート!R48="","",基本情報入力シート!R48)</f>
        <v/>
      </c>
      <c r="N26" s="618" t="str">
        <f>IF(基本情報入力シート!W48="","",基本情報入力シート!W48)</f>
        <v/>
      </c>
      <c r="O26" s="613" t="str">
        <f>IF(基本情報入力シート!X48="","",基本情報入力シート!X48)</f>
        <v/>
      </c>
      <c r="P26" s="619" t="str">
        <f>IF(基本情報入力シート!Y48="","",基本情報入力シート!Y48)</f>
        <v/>
      </c>
      <c r="Q26" s="701"/>
      <c r="R26" s="437" t="str">
        <f>IF(基本情報入力シート!AB48="","",基本情報入力シート!AB48)</f>
        <v/>
      </c>
      <c r="S26" s="702"/>
      <c r="T26" s="620" t="str">
        <f>IF(P26="","",VLOOKUP(P26,【参考】数式用!$J$2:$L$34,3,FALSE))</f>
        <v/>
      </c>
      <c r="U26" s="621" t="s">
        <v>143</v>
      </c>
      <c r="V26" s="703"/>
      <c r="W26" s="622" t="s">
        <v>144</v>
      </c>
      <c r="X26" s="703"/>
      <c r="Y26" s="623" t="s">
        <v>145</v>
      </c>
      <c r="Z26" s="704"/>
      <c r="AA26" s="624" t="s">
        <v>144</v>
      </c>
      <c r="AB26" s="703"/>
      <c r="AC26" s="624" t="s">
        <v>146</v>
      </c>
      <c r="AD26" s="625" t="s">
        <v>147</v>
      </c>
      <c r="AE26" s="748" t="str">
        <f t="shared" si="0"/>
        <v/>
      </c>
      <c r="AF26" s="626" t="s">
        <v>148</v>
      </c>
      <c r="AG26" s="627" t="str">
        <f t="shared" si="1"/>
        <v/>
      </c>
      <c r="AH26" s="753"/>
      <c r="AI26" s="754"/>
      <c r="AJ26" s="753"/>
      <c r="AK26" s="754"/>
    </row>
    <row r="27" spans="1:37" ht="36.75" customHeight="1">
      <c r="A27" s="613">
        <f t="shared" si="2"/>
        <v>16</v>
      </c>
      <c r="B27" s="614" t="str">
        <f>IF(基本情報入力シート!C49="","",基本情報入力シート!C49)</f>
        <v/>
      </c>
      <c r="C27" s="615" t="str">
        <f>IF(基本情報入力シート!D49="","",基本情報入力シート!D49)</f>
        <v/>
      </c>
      <c r="D27" s="616" t="str">
        <f>IF(基本情報入力シート!E49="","",基本情報入力シート!E49)</f>
        <v/>
      </c>
      <c r="E27" s="616" t="str">
        <f>IF(基本情報入力シート!F49="","",基本情報入力シート!F49)</f>
        <v/>
      </c>
      <c r="F27" s="616" t="str">
        <f>IF(基本情報入力シート!G49="","",基本情報入力シート!G49)</f>
        <v/>
      </c>
      <c r="G27" s="616" t="str">
        <f>IF(基本情報入力シート!H49="","",基本情報入力シート!H49)</f>
        <v/>
      </c>
      <c r="H27" s="616" t="str">
        <f>IF(基本情報入力シート!I49="","",基本情報入力シート!I49)</f>
        <v/>
      </c>
      <c r="I27" s="616" t="str">
        <f>IF(基本情報入力シート!J49="","",基本情報入力シート!J49)</f>
        <v/>
      </c>
      <c r="J27" s="616" t="str">
        <f>IF(基本情報入力シート!K49="","",基本情報入力シート!K49)</f>
        <v/>
      </c>
      <c r="K27" s="617" t="str">
        <f>IF(基本情報入力シート!L49="","",基本情報入力シート!L49)</f>
        <v/>
      </c>
      <c r="L27" s="618" t="str">
        <f>IF(基本情報入力シート!M49="","",基本情報入力シート!M49)</f>
        <v/>
      </c>
      <c r="M27" s="618" t="str">
        <f>IF(基本情報入力シート!R49="","",基本情報入力シート!R49)</f>
        <v/>
      </c>
      <c r="N27" s="618" t="str">
        <f>IF(基本情報入力シート!W49="","",基本情報入力シート!W49)</f>
        <v/>
      </c>
      <c r="O27" s="613" t="str">
        <f>IF(基本情報入力シート!X49="","",基本情報入力シート!X49)</f>
        <v/>
      </c>
      <c r="P27" s="619" t="str">
        <f>IF(基本情報入力シート!Y49="","",基本情報入力シート!Y49)</f>
        <v/>
      </c>
      <c r="Q27" s="701"/>
      <c r="R27" s="437" t="str">
        <f>IF(基本情報入力シート!AB49="","",基本情報入力シート!AB49)</f>
        <v/>
      </c>
      <c r="S27" s="702"/>
      <c r="T27" s="620" t="str">
        <f>IF(P27="","",VLOOKUP(P27,【参考】数式用!$J$2:$L$34,3,FALSE))</f>
        <v/>
      </c>
      <c r="U27" s="621" t="s">
        <v>143</v>
      </c>
      <c r="V27" s="703"/>
      <c r="W27" s="622" t="s">
        <v>144</v>
      </c>
      <c r="X27" s="703"/>
      <c r="Y27" s="623" t="s">
        <v>145</v>
      </c>
      <c r="Z27" s="704"/>
      <c r="AA27" s="624" t="s">
        <v>144</v>
      </c>
      <c r="AB27" s="703"/>
      <c r="AC27" s="624" t="s">
        <v>146</v>
      </c>
      <c r="AD27" s="625" t="s">
        <v>147</v>
      </c>
      <c r="AE27" s="748" t="str">
        <f t="shared" si="0"/>
        <v/>
      </c>
      <c r="AF27" s="626" t="s">
        <v>148</v>
      </c>
      <c r="AG27" s="627" t="str">
        <f t="shared" si="1"/>
        <v/>
      </c>
      <c r="AH27" s="753"/>
      <c r="AI27" s="754"/>
      <c r="AJ27" s="753"/>
      <c r="AK27" s="754"/>
    </row>
    <row r="28" spans="1:37" ht="36.75" customHeight="1">
      <c r="A28" s="613">
        <f t="shared" si="2"/>
        <v>17</v>
      </c>
      <c r="B28" s="614" t="str">
        <f>IF(基本情報入力シート!C50="","",基本情報入力シート!C50)</f>
        <v/>
      </c>
      <c r="C28" s="615" t="str">
        <f>IF(基本情報入力シート!D50="","",基本情報入力シート!D50)</f>
        <v/>
      </c>
      <c r="D28" s="616" t="str">
        <f>IF(基本情報入力シート!E50="","",基本情報入力シート!E50)</f>
        <v/>
      </c>
      <c r="E28" s="616" t="str">
        <f>IF(基本情報入力シート!F50="","",基本情報入力シート!F50)</f>
        <v/>
      </c>
      <c r="F28" s="616" t="str">
        <f>IF(基本情報入力シート!G50="","",基本情報入力シート!G50)</f>
        <v/>
      </c>
      <c r="G28" s="616" t="str">
        <f>IF(基本情報入力シート!H50="","",基本情報入力シート!H50)</f>
        <v/>
      </c>
      <c r="H28" s="616" t="str">
        <f>IF(基本情報入力シート!I50="","",基本情報入力シート!I50)</f>
        <v/>
      </c>
      <c r="I28" s="616" t="str">
        <f>IF(基本情報入力シート!J50="","",基本情報入力シート!J50)</f>
        <v/>
      </c>
      <c r="J28" s="616" t="str">
        <f>IF(基本情報入力シート!K50="","",基本情報入力シート!K50)</f>
        <v/>
      </c>
      <c r="K28" s="617" t="str">
        <f>IF(基本情報入力シート!L50="","",基本情報入力シート!L50)</f>
        <v/>
      </c>
      <c r="L28" s="618" t="str">
        <f>IF(基本情報入力シート!M50="","",基本情報入力シート!M50)</f>
        <v/>
      </c>
      <c r="M28" s="618" t="str">
        <f>IF(基本情報入力シート!R50="","",基本情報入力シート!R50)</f>
        <v/>
      </c>
      <c r="N28" s="618" t="str">
        <f>IF(基本情報入力シート!W50="","",基本情報入力シート!W50)</f>
        <v/>
      </c>
      <c r="O28" s="613" t="str">
        <f>IF(基本情報入力シート!X50="","",基本情報入力シート!X50)</f>
        <v/>
      </c>
      <c r="P28" s="619" t="str">
        <f>IF(基本情報入力シート!Y50="","",基本情報入力シート!Y50)</f>
        <v/>
      </c>
      <c r="Q28" s="701"/>
      <c r="R28" s="437" t="str">
        <f>IF(基本情報入力シート!AB50="","",基本情報入力シート!AB50)</f>
        <v/>
      </c>
      <c r="S28" s="702"/>
      <c r="T28" s="620" t="str">
        <f>IF(P28="","",VLOOKUP(P28,【参考】数式用!$J$2:$L$34,3,FALSE))</f>
        <v/>
      </c>
      <c r="U28" s="621" t="s">
        <v>143</v>
      </c>
      <c r="V28" s="703"/>
      <c r="W28" s="622" t="s">
        <v>144</v>
      </c>
      <c r="X28" s="703"/>
      <c r="Y28" s="623" t="s">
        <v>145</v>
      </c>
      <c r="Z28" s="704"/>
      <c r="AA28" s="624" t="s">
        <v>144</v>
      </c>
      <c r="AB28" s="703"/>
      <c r="AC28" s="624" t="s">
        <v>146</v>
      </c>
      <c r="AD28" s="625" t="s">
        <v>147</v>
      </c>
      <c r="AE28" s="748" t="str">
        <f t="shared" si="0"/>
        <v/>
      </c>
      <c r="AF28" s="626" t="s">
        <v>148</v>
      </c>
      <c r="AG28" s="627" t="str">
        <f t="shared" si="1"/>
        <v/>
      </c>
      <c r="AH28" s="753"/>
      <c r="AI28" s="754"/>
      <c r="AJ28" s="753"/>
      <c r="AK28" s="754"/>
    </row>
    <row r="29" spans="1:37" ht="36.75" customHeight="1">
      <c r="A29" s="613">
        <f t="shared" si="2"/>
        <v>18</v>
      </c>
      <c r="B29" s="614" t="str">
        <f>IF(基本情報入力シート!C51="","",基本情報入力シート!C51)</f>
        <v/>
      </c>
      <c r="C29" s="615" t="str">
        <f>IF(基本情報入力シート!D51="","",基本情報入力シート!D51)</f>
        <v/>
      </c>
      <c r="D29" s="616" t="str">
        <f>IF(基本情報入力シート!E51="","",基本情報入力シート!E51)</f>
        <v/>
      </c>
      <c r="E29" s="616" t="str">
        <f>IF(基本情報入力シート!F51="","",基本情報入力シート!F51)</f>
        <v/>
      </c>
      <c r="F29" s="616" t="str">
        <f>IF(基本情報入力シート!G51="","",基本情報入力シート!G51)</f>
        <v/>
      </c>
      <c r="G29" s="616" t="str">
        <f>IF(基本情報入力シート!H51="","",基本情報入力シート!H51)</f>
        <v/>
      </c>
      <c r="H29" s="616" t="str">
        <f>IF(基本情報入力シート!I51="","",基本情報入力シート!I51)</f>
        <v/>
      </c>
      <c r="I29" s="616" t="str">
        <f>IF(基本情報入力シート!J51="","",基本情報入力シート!J51)</f>
        <v/>
      </c>
      <c r="J29" s="616" t="str">
        <f>IF(基本情報入力シート!K51="","",基本情報入力シート!K51)</f>
        <v/>
      </c>
      <c r="K29" s="617" t="str">
        <f>IF(基本情報入力シート!L51="","",基本情報入力シート!L51)</f>
        <v/>
      </c>
      <c r="L29" s="618" t="str">
        <f>IF(基本情報入力シート!M51="","",基本情報入力シート!M51)</f>
        <v/>
      </c>
      <c r="M29" s="618" t="str">
        <f>IF(基本情報入力シート!R51="","",基本情報入力シート!R51)</f>
        <v/>
      </c>
      <c r="N29" s="618" t="str">
        <f>IF(基本情報入力シート!W51="","",基本情報入力シート!W51)</f>
        <v/>
      </c>
      <c r="O29" s="613" t="str">
        <f>IF(基本情報入力シート!X51="","",基本情報入力シート!X51)</f>
        <v/>
      </c>
      <c r="P29" s="619" t="str">
        <f>IF(基本情報入力シート!Y51="","",基本情報入力シート!Y51)</f>
        <v/>
      </c>
      <c r="Q29" s="701"/>
      <c r="R29" s="437" t="str">
        <f>IF(基本情報入力シート!AB51="","",基本情報入力シート!AB51)</f>
        <v/>
      </c>
      <c r="S29" s="702"/>
      <c r="T29" s="620" t="str">
        <f>IF(P29="","",VLOOKUP(P29,【参考】数式用!$J$2:$L$34,3,FALSE))</f>
        <v/>
      </c>
      <c r="U29" s="621" t="s">
        <v>143</v>
      </c>
      <c r="V29" s="703"/>
      <c r="W29" s="622" t="s">
        <v>144</v>
      </c>
      <c r="X29" s="703"/>
      <c r="Y29" s="623" t="s">
        <v>145</v>
      </c>
      <c r="Z29" s="704"/>
      <c r="AA29" s="624" t="s">
        <v>144</v>
      </c>
      <c r="AB29" s="703"/>
      <c r="AC29" s="624" t="s">
        <v>146</v>
      </c>
      <c r="AD29" s="625" t="s">
        <v>147</v>
      </c>
      <c r="AE29" s="748" t="str">
        <f t="shared" si="0"/>
        <v/>
      </c>
      <c r="AF29" s="626" t="s">
        <v>148</v>
      </c>
      <c r="AG29" s="627" t="str">
        <f t="shared" si="1"/>
        <v/>
      </c>
      <c r="AH29" s="753"/>
      <c r="AI29" s="754"/>
      <c r="AJ29" s="753"/>
      <c r="AK29" s="754"/>
    </row>
    <row r="30" spans="1:37" ht="36.75" customHeight="1">
      <c r="A30" s="613">
        <f t="shared" si="2"/>
        <v>19</v>
      </c>
      <c r="B30" s="614" t="str">
        <f>IF(基本情報入力シート!C52="","",基本情報入力シート!C52)</f>
        <v/>
      </c>
      <c r="C30" s="615" t="str">
        <f>IF(基本情報入力シート!D52="","",基本情報入力シート!D52)</f>
        <v/>
      </c>
      <c r="D30" s="616" t="str">
        <f>IF(基本情報入力シート!E52="","",基本情報入力シート!E52)</f>
        <v/>
      </c>
      <c r="E30" s="616" t="str">
        <f>IF(基本情報入力シート!F52="","",基本情報入力シート!F52)</f>
        <v/>
      </c>
      <c r="F30" s="616" t="str">
        <f>IF(基本情報入力シート!G52="","",基本情報入力シート!G52)</f>
        <v/>
      </c>
      <c r="G30" s="616" t="str">
        <f>IF(基本情報入力シート!H52="","",基本情報入力シート!H52)</f>
        <v/>
      </c>
      <c r="H30" s="616" t="str">
        <f>IF(基本情報入力シート!I52="","",基本情報入力シート!I52)</f>
        <v/>
      </c>
      <c r="I30" s="616" t="str">
        <f>IF(基本情報入力シート!J52="","",基本情報入力シート!J52)</f>
        <v/>
      </c>
      <c r="J30" s="616" t="str">
        <f>IF(基本情報入力シート!K52="","",基本情報入力シート!K52)</f>
        <v/>
      </c>
      <c r="K30" s="617" t="str">
        <f>IF(基本情報入力シート!L52="","",基本情報入力シート!L52)</f>
        <v/>
      </c>
      <c r="L30" s="618" t="str">
        <f>IF(基本情報入力シート!M52="","",基本情報入力シート!M52)</f>
        <v/>
      </c>
      <c r="M30" s="618" t="str">
        <f>IF(基本情報入力シート!R52="","",基本情報入力シート!R52)</f>
        <v/>
      </c>
      <c r="N30" s="618" t="str">
        <f>IF(基本情報入力シート!W52="","",基本情報入力シート!W52)</f>
        <v/>
      </c>
      <c r="O30" s="613" t="str">
        <f>IF(基本情報入力シート!X52="","",基本情報入力シート!X52)</f>
        <v/>
      </c>
      <c r="P30" s="619" t="str">
        <f>IF(基本情報入力シート!Y52="","",基本情報入力シート!Y52)</f>
        <v/>
      </c>
      <c r="Q30" s="701"/>
      <c r="R30" s="437" t="str">
        <f>IF(基本情報入力シート!AB52="","",基本情報入力シート!AB52)</f>
        <v/>
      </c>
      <c r="S30" s="702"/>
      <c r="T30" s="620" t="str">
        <f>IF(P30="","",VLOOKUP(P30,【参考】数式用!$J$2:$L$34,3,FALSE))</f>
        <v/>
      </c>
      <c r="U30" s="621" t="s">
        <v>143</v>
      </c>
      <c r="V30" s="703"/>
      <c r="W30" s="622" t="s">
        <v>144</v>
      </c>
      <c r="X30" s="703"/>
      <c r="Y30" s="623" t="s">
        <v>145</v>
      </c>
      <c r="Z30" s="704"/>
      <c r="AA30" s="624" t="s">
        <v>144</v>
      </c>
      <c r="AB30" s="703"/>
      <c r="AC30" s="624" t="s">
        <v>146</v>
      </c>
      <c r="AD30" s="625" t="s">
        <v>147</v>
      </c>
      <c r="AE30" s="748" t="str">
        <f t="shared" si="0"/>
        <v/>
      </c>
      <c r="AF30" s="626" t="s">
        <v>148</v>
      </c>
      <c r="AG30" s="627" t="str">
        <f t="shared" si="1"/>
        <v/>
      </c>
      <c r="AH30" s="753"/>
      <c r="AI30" s="754"/>
      <c r="AJ30" s="753"/>
      <c r="AK30" s="754"/>
    </row>
    <row r="31" spans="1:37" ht="36.75" customHeight="1">
      <c r="A31" s="613">
        <f t="shared" si="2"/>
        <v>20</v>
      </c>
      <c r="B31" s="614" t="str">
        <f>IF(基本情報入力シート!C53="","",基本情報入力シート!C53)</f>
        <v/>
      </c>
      <c r="C31" s="615" t="str">
        <f>IF(基本情報入力シート!D53="","",基本情報入力シート!D53)</f>
        <v/>
      </c>
      <c r="D31" s="616" t="str">
        <f>IF(基本情報入力シート!E53="","",基本情報入力シート!E53)</f>
        <v/>
      </c>
      <c r="E31" s="616" t="str">
        <f>IF(基本情報入力シート!F53="","",基本情報入力シート!F53)</f>
        <v/>
      </c>
      <c r="F31" s="616" t="str">
        <f>IF(基本情報入力シート!G53="","",基本情報入力シート!G53)</f>
        <v/>
      </c>
      <c r="G31" s="616" t="str">
        <f>IF(基本情報入力シート!H53="","",基本情報入力シート!H53)</f>
        <v/>
      </c>
      <c r="H31" s="616" t="str">
        <f>IF(基本情報入力シート!I53="","",基本情報入力シート!I53)</f>
        <v/>
      </c>
      <c r="I31" s="616" t="str">
        <f>IF(基本情報入力シート!J53="","",基本情報入力シート!J53)</f>
        <v/>
      </c>
      <c r="J31" s="616" t="str">
        <f>IF(基本情報入力シート!K53="","",基本情報入力シート!K53)</f>
        <v/>
      </c>
      <c r="K31" s="617" t="str">
        <f>IF(基本情報入力シート!L53="","",基本情報入力シート!L53)</f>
        <v/>
      </c>
      <c r="L31" s="618" t="str">
        <f>IF(基本情報入力シート!M53="","",基本情報入力シート!M53)</f>
        <v/>
      </c>
      <c r="M31" s="618" t="str">
        <f>IF(基本情報入力シート!R53="","",基本情報入力シート!R53)</f>
        <v/>
      </c>
      <c r="N31" s="618" t="str">
        <f>IF(基本情報入力シート!W53="","",基本情報入力シート!W53)</f>
        <v/>
      </c>
      <c r="O31" s="613" t="str">
        <f>IF(基本情報入力シート!X53="","",基本情報入力シート!X53)</f>
        <v/>
      </c>
      <c r="P31" s="619" t="str">
        <f>IF(基本情報入力シート!Y53="","",基本情報入力シート!Y53)</f>
        <v/>
      </c>
      <c r="Q31" s="701"/>
      <c r="R31" s="437" t="str">
        <f>IF(基本情報入力シート!AB53="","",基本情報入力シート!AB53)</f>
        <v/>
      </c>
      <c r="S31" s="702"/>
      <c r="T31" s="620" t="str">
        <f>IF(P31="","",VLOOKUP(P31,【参考】数式用!$J$2:$L$34,3,FALSE))</f>
        <v/>
      </c>
      <c r="U31" s="621" t="s">
        <v>143</v>
      </c>
      <c r="V31" s="703"/>
      <c r="W31" s="622" t="s">
        <v>144</v>
      </c>
      <c r="X31" s="703"/>
      <c r="Y31" s="623" t="s">
        <v>145</v>
      </c>
      <c r="Z31" s="704"/>
      <c r="AA31" s="624" t="s">
        <v>144</v>
      </c>
      <c r="AB31" s="703"/>
      <c r="AC31" s="624" t="s">
        <v>146</v>
      </c>
      <c r="AD31" s="625" t="s">
        <v>147</v>
      </c>
      <c r="AE31" s="748" t="str">
        <f t="shared" si="0"/>
        <v/>
      </c>
      <c r="AF31" s="626" t="s">
        <v>148</v>
      </c>
      <c r="AG31" s="627" t="str">
        <f t="shared" si="1"/>
        <v/>
      </c>
      <c r="AH31" s="753"/>
      <c r="AI31" s="754"/>
      <c r="AJ31" s="753"/>
      <c r="AK31" s="754"/>
    </row>
    <row r="32" spans="1:37" ht="36.75" customHeight="1">
      <c r="A32" s="613">
        <f t="shared" si="2"/>
        <v>21</v>
      </c>
      <c r="B32" s="614" t="str">
        <f>IF(基本情報入力シート!C54="","",基本情報入力シート!C54)</f>
        <v/>
      </c>
      <c r="C32" s="615" t="str">
        <f>IF(基本情報入力シート!D54="","",基本情報入力シート!D54)</f>
        <v/>
      </c>
      <c r="D32" s="616" t="str">
        <f>IF(基本情報入力シート!E54="","",基本情報入力シート!E54)</f>
        <v/>
      </c>
      <c r="E32" s="616" t="str">
        <f>IF(基本情報入力シート!F54="","",基本情報入力シート!F54)</f>
        <v/>
      </c>
      <c r="F32" s="616" t="str">
        <f>IF(基本情報入力シート!G54="","",基本情報入力シート!G54)</f>
        <v/>
      </c>
      <c r="G32" s="616" t="str">
        <f>IF(基本情報入力シート!H54="","",基本情報入力シート!H54)</f>
        <v/>
      </c>
      <c r="H32" s="616" t="str">
        <f>IF(基本情報入力シート!I54="","",基本情報入力シート!I54)</f>
        <v/>
      </c>
      <c r="I32" s="616" t="str">
        <f>IF(基本情報入力シート!J54="","",基本情報入力シート!J54)</f>
        <v/>
      </c>
      <c r="J32" s="616" t="str">
        <f>IF(基本情報入力シート!K54="","",基本情報入力シート!K54)</f>
        <v/>
      </c>
      <c r="K32" s="617" t="str">
        <f>IF(基本情報入力シート!L54="","",基本情報入力シート!L54)</f>
        <v/>
      </c>
      <c r="L32" s="618" t="str">
        <f>IF(基本情報入力シート!M54="","",基本情報入力シート!M54)</f>
        <v/>
      </c>
      <c r="M32" s="618" t="str">
        <f>IF(基本情報入力シート!R54="","",基本情報入力シート!R54)</f>
        <v/>
      </c>
      <c r="N32" s="618" t="str">
        <f>IF(基本情報入力シート!W54="","",基本情報入力シート!W54)</f>
        <v/>
      </c>
      <c r="O32" s="613" t="str">
        <f>IF(基本情報入力シート!X54="","",基本情報入力シート!X54)</f>
        <v/>
      </c>
      <c r="P32" s="619" t="str">
        <f>IF(基本情報入力シート!Y54="","",基本情報入力シート!Y54)</f>
        <v/>
      </c>
      <c r="Q32" s="701"/>
      <c r="R32" s="437" t="str">
        <f>IF(基本情報入力シート!AB54="","",基本情報入力シート!AB54)</f>
        <v/>
      </c>
      <c r="S32" s="702"/>
      <c r="T32" s="620" t="str">
        <f>IF(P32="","",VLOOKUP(P32,【参考】数式用!$J$2:$L$34,3,FALSE))</f>
        <v/>
      </c>
      <c r="U32" s="621" t="s">
        <v>143</v>
      </c>
      <c r="V32" s="703"/>
      <c r="W32" s="622" t="s">
        <v>144</v>
      </c>
      <c r="X32" s="703"/>
      <c r="Y32" s="623" t="s">
        <v>145</v>
      </c>
      <c r="Z32" s="704"/>
      <c r="AA32" s="624" t="s">
        <v>144</v>
      </c>
      <c r="AB32" s="703"/>
      <c r="AC32" s="624" t="s">
        <v>146</v>
      </c>
      <c r="AD32" s="625" t="s">
        <v>147</v>
      </c>
      <c r="AE32" s="748" t="str">
        <f t="shared" si="0"/>
        <v/>
      </c>
      <c r="AF32" s="626" t="s">
        <v>148</v>
      </c>
      <c r="AG32" s="627" t="str">
        <f t="shared" si="1"/>
        <v/>
      </c>
      <c r="AH32" s="753"/>
      <c r="AI32" s="754"/>
      <c r="AJ32" s="753"/>
      <c r="AK32" s="754"/>
    </row>
    <row r="33" spans="1:37" ht="36.75" customHeight="1">
      <c r="A33" s="613">
        <f t="shared" si="2"/>
        <v>22</v>
      </c>
      <c r="B33" s="614" t="str">
        <f>IF(基本情報入力シート!C55="","",基本情報入力シート!C55)</f>
        <v/>
      </c>
      <c r="C33" s="615" t="str">
        <f>IF(基本情報入力シート!D55="","",基本情報入力シート!D55)</f>
        <v/>
      </c>
      <c r="D33" s="616" t="str">
        <f>IF(基本情報入力シート!E55="","",基本情報入力シート!E55)</f>
        <v/>
      </c>
      <c r="E33" s="616" t="str">
        <f>IF(基本情報入力シート!F55="","",基本情報入力シート!F55)</f>
        <v/>
      </c>
      <c r="F33" s="616" t="str">
        <f>IF(基本情報入力シート!G55="","",基本情報入力シート!G55)</f>
        <v/>
      </c>
      <c r="G33" s="616" t="str">
        <f>IF(基本情報入力シート!H55="","",基本情報入力シート!H55)</f>
        <v/>
      </c>
      <c r="H33" s="616" t="str">
        <f>IF(基本情報入力シート!I55="","",基本情報入力シート!I55)</f>
        <v/>
      </c>
      <c r="I33" s="616" t="str">
        <f>IF(基本情報入力シート!J55="","",基本情報入力シート!J55)</f>
        <v/>
      </c>
      <c r="J33" s="616" t="str">
        <f>IF(基本情報入力シート!K55="","",基本情報入力シート!K55)</f>
        <v/>
      </c>
      <c r="K33" s="617" t="str">
        <f>IF(基本情報入力シート!L55="","",基本情報入力シート!L55)</f>
        <v/>
      </c>
      <c r="L33" s="618" t="str">
        <f>IF(基本情報入力シート!M55="","",基本情報入力シート!M55)</f>
        <v/>
      </c>
      <c r="M33" s="618" t="str">
        <f>IF(基本情報入力シート!R55="","",基本情報入力シート!R55)</f>
        <v/>
      </c>
      <c r="N33" s="618" t="str">
        <f>IF(基本情報入力シート!W55="","",基本情報入力シート!W55)</f>
        <v/>
      </c>
      <c r="O33" s="613" t="str">
        <f>IF(基本情報入力シート!X55="","",基本情報入力シート!X55)</f>
        <v/>
      </c>
      <c r="P33" s="619" t="str">
        <f>IF(基本情報入力シート!Y55="","",基本情報入力シート!Y55)</f>
        <v/>
      </c>
      <c r="Q33" s="701"/>
      <c r="R33" s="437" t="str">
        <f>IF(基本情報入力シート!AB55="","",基本情報入力シート!AB55)</f>
        <v/>
      </c>
      <c r="S33" s="702"/>
      <c r="T33" s="620" t="str">
        <f>IF(P33="","",VLOOKUP(P33,【参考】数式用!$J$2:$L$34,3,FALSE))</f>
        <v/>
      </c>
      <c r="U33" s="621" t="s">
        <v>143</v>
      </c>
      <c r="V33" s="703"/>
      <c r="W33" s="622" t="s">
        <v>144</v>
      </c>
      <c r="X33" s="703"/>
      <c r="Y33" s="623" t="s">
        <v>145</v>
      </c>
      <c r="Z33" s="704"/>
      <c r="AA33" s="624" t="s">
        <v>144</v>
      </c>
      <c r="AB33" s="703"/>
      <c r="AC33" s="624" t="s">
        <v>146</v>
      </c>
      <c r="AD33" s="625" t="s">
        <v>147</v>
      </c>
      <c r="AE33" s="748" t="str">
        <f t="shared" si="0"/>
        <v/>
      </c>
      <c r="AF33" s="626" t="s">
        <v>148</v>
      </c>
      <c r="AG33" s="627" t="str">
        <f t="shared" si="1"/>
        <v/>
      </c>
      <c r="AH33" s="753"/>
      <c r="AI33" s="754"/>
      <c r="AJ33" s="753"/>
      <c r="AK33" s="754"/>
    </row>
    <row r="34" spans="1:37" ht="36.75" customHeight="1">
      <c r="A34" s="613">
        <f t="shared" si="2"/>
        <v>23</v>
      </c>
      <c r="B34" s="614" t="str">
        <f>IF(基本情報入力シート!C56="","",基本情報入力シート!C56)</f>
        <v/>
      </c>
      <c r="C34" s="615" t="str">
        <f>IF(基本情報入力シート!D56="","",基本情報入力シート!D56)</f>
        <v/>
      </c>
      <c r="D34" s="616" t="str">
        <f>IF(基本情報入力シート!E56="","",基本情報入力シート!E56)</f>
        <v/>
      </c>
      <c r="E34" s="616" t="str">
        <f>IF(基本情報入力シート!F56="","",基本情報入力シート!F56)</f>
        <v/>
      </c>
      <c r="F34" s="616" t="str">
        <f>IF(基本情報入力シート!G56="","",基本情報入力シート!G56)</f>
        <v/>
      </c>
      <c r="G34" s="616" t="str">
        <f>IF(基本情報入力シート!H56="","",基本情報入力シート!H56)</f>
        <v/>
      </c>
      <c r="H34" s="616" t="str">
        <f>IF(基本情報入力シート!I56="","",基本情報入力シート!I56)</f>
        <v/>
      </c>
      <c r="I34" s="616" t="str">
        <f>IF(基本情報入力シート!J56="","",基本情報入力シート!J56)</f>
        <v/>
      </c>
      <c r="J34" s="616" t="str">
        <f>IF(基本情報入力シート!K56="","",基本情報入力シート!K56)</f>
        <v/>
      </c>
      <c r="K34" s="617" t="str">
        <f>IF(基本情報入力シート!L56="","",基本情報入力シート!L56)</f>
        <v/>
      </c>
      <c r="L34" s="618" t="str">
        <f>IF(基本情報入力シート!M56="","",基本情報入力シート!M56)</f>
        <v/>
      </c>
      <c r="M34" s="618" t="str">
        <f>IF(基本情報入力シート!R56="","",基本情報入力シート!R56)</f>
        <v/>
      </c>
      <c r="N34" s="618" t="str">
        <f>IF(基本情報入力シート!W56="","",基本情報入力シート!W56)</f>
        <v/>
      </c>
      <c r="O34" s="613" t="str">
        <f>IF(基本情報入力シート!X56="","",基本情報入力シート!X56)</f>
        <v/>
      </c>
      <c r="P34" s="619" t="str">
        <f>IF(基本情報入力シート!Y56="","",基本情報入力シート!Y56)</f>
        <v/>
      </c>
      <c r="Q34" s="701"/>
      <c r="R34" s="437" t="str">
        <f>IF(基本情報入力シート!AB56="","",基本情報入力シート!AB56)</f>
        <v/>
      </c>
      <c r="S34" s="702"/>
      <c r="T34" s="620" t="str">
        <f>IF(P34="","",VLOOKUP(P34,【参考】数式用!$J$2:$L$34,3,FALSE))</f>
        <v/>
      </c>
      <c r="U34" s="621" t="s">
        <v>143</v>
      </c>
      <c r="V34" s="703"/>
      <c r="W34" s="622" t="s">
        <v>144</v>
      </c>
      <c r="X34" s="703"/>
      <c r="Y34" s="623" t="s">
        <v>145</v>
      </c>
      <c r="Z34" s="704"/>
      <c r="AA34" s="624" t="s">
        <v>144</v>
      </c>
      <c r="AB34" s="703"/>
      <c r="AC34" s="624" t="s">
        <v>146</v>
      </c>
      <c r="AD34" s="625" t="s">
        <v>147</v>
      </c>
      <c r="AE34" s="748" t="str">
        <f t="shared" si="0"/>
        <v/>
      </c>
      <c r="AF34" s="626" t="s">
        <v>148</v>
      </c>
      <c r="AG34" s="627" t="str">
        <f t="shared" si="1"/>
        <v/>
      </c>
      <c r="AH34" s="753"/>
      <c r="AI34" s="754"/>
      <c r="AJ34" s="753"/>
      <c r="AK34" s="754"/>
    </row>
    <row r="35" spans="1:37" ht="36.75" customHeight="1">
      <c r="A35" s="613">
        <f t="shared" si="2"/>
        <v>24</v>
      </c>
      <c r="B35" s="614" t="str">
        <f>IF(基本情報入力シート!C57="","",基本情報入力シート!C57)</f>
        <v/>
      </c>
      <c r="C35" s="615" t="str">
        <f>IF(基本情報入力シート!D57="","",基本情報入力シート!D57)</f>
        <v/>
      </c>
      <c r="D35" s="616" t="str">
        <f>IF(基本情報入力シート!E57="","",基本情報入力シート!E57)</f>
        <v/>
      </c>
      <c r="E35" s="616" t="str">
        <f>IF(基本情報入力シート!F57="","",基本情報入力シート!F57)</f>
        <v/>
      </c>
      <c r="F35" s="616" t="str">
        <f>IF(基本情報入力シート!G57="","",基本情報入力シート!G57)</f>
        <v/>
      </c>
      <c r="G35" s="616" t="str">
        <f>IF(基本情報入力シート!H57="","",基本情報入力シート!H57)</f>
        <v/>
      </c>
      <c r="H35" s="616" t="str">
        <f>IF(基本情報入力シート!I57="","",基本情報入力シート!I57)</f>
        <v/>
      </c>
      <c r="I35" s="616" t="str">
        <f>IF(基本情報入力シート!J57="","",基本情報入力シート!J57)</f>
        <v/>
      </c>
      <c r="J35" s="616" t="str">
        <f>IF(基本情報入力シート!K57="","",基本情報入力シート!K57)</f>
        <v/>
      </c>
      <c r="K35" s="617" t="str">
        <f>IF(基本情報入力シート!L57="","",基本情報入力シート!L57)</f>
        <v/>
      </c>
      <c r="L35" s="618" t="str">
        <f>IF(基本情報入力シート!M57="","",基本情報入力シート!M57)</f>
        <v/>
      </c>
      <c r="M35" s="618" t="str">
        <f>IF(基本情報入力シート!R57="","",基本情報入力シート!R57)</f>
        <v/>
      </c>
      <c r="N35" s="618" t="str">
        <f>IF(基本情報入力シート!W57="","",基本情報入力シート!W57)</f>
        <v/>
      </c>
      <c r="O35" s="613" t="str">
        <f>IF(基本情報入力シート!X57="","",基本情報入力シート!X57)</f>
        <v/>
      </c>
      <c r="P35" s="619" t="str">
        <f>IF(基本情報入力シート!Y57="","",基本情報入力シート!Y57)</f>
        <v/>
      </c>
      <c r="Q35" s="701"/>
      <c r="R35" s="437" t="str">
        <f>IF(基本情報入力シート!AB57="","",基本情報入力シート!AB57)</f>
        <v/>
      </c>
      <c r="S35" s="702"/>
      <c r="T35" s="620" t="str">
        <f>IF(P35="","",VLOOKUP(P35,【参考】数式用!$J$2:$L$34,3,FALSE))</f>
        <v/>
      </c>
      <c r="U35" s="621" t="s">
        <v>143</v>
      </c>
      <c r="V35" s="703"/>
      <c r="W35" s="622" t="s">
        <v>144</v>
      </c>
      <c r="X35" s="703"/>
      <c r="Y35" s="623" t="s">
        <v>145</v>
      </c>
      <c r="Z35" s="704"/>
      <c r="AA35" s="624" t="s">
        <v>144</v>
      </c>
      <c r="AB35" s="703"/>
      <c r="AC35" s="624" t="s">
        <v>146</v>
      </c>
      <c r="AD35" s="625" t="s">
        <v>147</v>
      </c>
      <c r="AE35" s="748" t="str">
        <f t="shared" si="0"/>
        <v/>
      </c>
      <c r="AF35" s="626" t="s">
        <v>148</v>
      </c>
      <c r="AG35" s="627" t="str">
        <f t="shared" si="1"/>
        <v/>
      </c>
      <c r="AH35" s="753"/>
      <c r="AI35" s="754"/>
      <c r="AJ35" s="753"/>
      <c r="AK35" s="754"/>
    </row>
    <row r="36" spans="1:37" ht="36.75" customHeight="1">
      <c r="A36" s="613">
        <f t="shared" si="2"/>
        <v>25</v>
      </c>
      <c r="B36" s="614" t="str">
        <f>IF(基本情報入力シート!C58="","",基本情報入力シート!C58)</f>
        <v/>
      </c>
      <c r="C36" s="615" t="str">
        <f>IF(基本情報入力シート!D58="","",基本情報入力シート!D58)</f>
        <v/>
      </c>
      <c r="D36" s="616" t="str">
        <f>IF(基本情報入力シート!E58="","",基本情報入力シート!E58)</f>
        <v/>
      </c>
      <c r="E36" s="616" t="str">
        <f>IF(基本情報入力シート!F58="","",基本情報入力シート!F58)</f>
        <v/>
      </c>
      <c r="F36" s="616" t="str">
        <f>IF(基本情報入力シート!G58="","",基本情報入力シート!G58)</f>
        <v/>
      </c>
      <c r="G36" s="616" t="str">
        <f>IF(基本情報入力シート!H58="","",基本情報入力シート!H58)</f>
        <v/>
      </c>
      <c r="H36" s="616" t="str">
        <f>IF(基本情報入力シート!I58="","",基本情報入力シート!I58)</f>
        <v/>
      </c>
      <c r="I36" s="616" t="str">
        <f>IF(基本情報入力シート!J58="","",基本情報入力シート!J58)</f>
        <v/>
      </c>
      <c r="J36" s="616" t="str">
        <f>IF(基本情報入力シート!K58="","",基本情報入力シート!K58)</f>
        <v/>
      </c>
      <c r="K36" s="617" t="str">
        <f>IF(基本情報入力シート!L58="","",基本情報入力シート!L58)</f>
        <v/>
      </c>
      <c r="L36" s="618" t="str">
        <f>IF(基本情報入力シート!M58="","",基本情報入力シート!M58)</f>
        <v/>
      </c>
      <c r="M36" s="618" t="str">
        <f>IF(基本情報入力シート!R58="","",基本情報入力シート!R58)</f>
        <v/>
      </c>
      <c r="N36" s="618" t="str">
        <f>IF(基本情報入力シート!W58="","",基本情報入力シート!W58)</f>
        <v/>
      </c>
      <c r="O36" s="613" t="str">
        <f>IF(基本情報入力シート!X58="","",基本情報入力シート!X58)</f>
        <v/>
      </c>
      <c r="P36" s="619" t="str">
        <f>IF(基本情報入力シート!Y58="","",基本情報入力シート!Y58)</f>
        <v/>
      </c>
      <c r="Q36" s="701"/>
      <c r="R36" s="437" t="str">
        <f>IF(基本情報入力シート!AB58="","",基本情報入力シート!AB58)</f>
        <v/>
      </c>
      <c r="S36" s="702"/>
      <c r="T36" s="620" t="str">
        <f>IF(P36="","",VLOOKUP(P36,【参考】数式用!$J$2:$L$34,3,FALSE))</f>
        <v/>
      </c>
      <c r="U36" s="621" t="s">
        <v>143</v>
      </c>
      <c r="V36" s="703"/>
      <c r="W36" s="622" t="s">
        <v>144</v>
      </c>
      <c r="X36" s="703"/>
      <c r="Y36" s="623" t="s">
        <v>145</v>
      </c>
      <c r="Z36" s="704"/>
      <c r="AA36" s="624" t="s">
        <v>144</v>
      </c>
      <c r="AB36" s="703"/>
      <c r="AC36" s="624" t="s">
        <v>146</v>
      </c>
      <c r="AD36" s="625" t="s">
        <v>147</v>
      </c>
      <c r="AE36" s="748" t="str">
        <f t="shared" si="0"/>
        <v/>
      </c>
      <c r="AF36" s="626" t="s">
        <v>148</v>
      </c>
      <c r="AG36" s="627" t="str">
        <f t="shared" si="1"/>
        <v/>
      </c>
      <c r="AH36" s="753"/>
      <c r="AI36" s="754"/>
      <c r="AJ36" s="753"/>
      <c r="AK36" s="754"/>
    </row>
    <row r="37" spans="1:37" ht="36.75" customHeight="1">
      <c r="A37" s="613">
        <f t="shared" si="2"/>
        <v>26</v>
      </c>
      <c r="B37" s="614" t="str">
        <f>IF(基本情報入力シート!C59="","",基本情報入力シート!C59)</f>
        <v/>
      </c>
      <c r="C37" s="615" t="str">
        <f>IF(基本情報入力シート!D59="","",基本情報入力シート!D59)</f>
        <v/>
      </c>
      <c r="D37" s="616" t="str">
        <f>IF(基本情報入力シート!E59="","",基本情報入力シート!E59)</f>
        <v/>
      </c>
      <c r="E37" s="616" t="str">
        <f>IF(基本情報入力シート!F59="","",基本情報入力シート!F59)</f>
        <v/>
      </c>
      <c r="F37" s="616" t="str">
        <f>IF(基本情報入力シート!G59="","",基本情報入力シート!G59)</f>
        <v/>
      </c>
      <c r="G37" s="616" t="str">
        <f>IF(基本情報入力シート!H59="","",基本情報入力シート!H59)</f>
        <v/>
      </c>
      <c r="H37" s="616" t="str">
        <f>IF(基本情報入力シート!I59="","",基本情報入力シート!I59)</f>
        <v/>
      </c>
      <c r="I37" s="616" t="str">
        <f>IF(基本情報入力シート!J59="","",基本情報入力シート!J59)</f>
        <v/>
      </c>
      <c r="J37" s="616" t="str">
        <f>IF(基本情報入力シート!K59="","",基本情報入力シート!K59)</f>
        <v/>
      </c>
      <c r="K37" s="617" t="str">
        <f>IF(基本情報入力シート!L59="","",基本情報入力シート!L59)</f>
        <v/>
      </c>
      <c r="L37" s="618" t="str">
        <f>IF(基本情報入力シート!M59="","",基本情報入力シート!M59)</f>
        <v/>
      </c>
      <c r="M37" s="618" t="str">
        <f>IF(基本情報入力シート!R59="","",基本情報入力シート!R59)</f>
        <v/>
      </c>
      <c r="N37" s="618" t="str">
        <f>IF(基本情報入力シート!W59="","",基本情報入力シート!W59)</f>
        <v/>
      </c>
      <c r="O37" s="613" t="str">
        <f>IF(基本情報入力シート!X59="","",基本情報入力シート!X59)</f>
        <v/>
      </c>
      <c r="P37" s="619" t="str">
        <f>IF(基本情報入力シート!Y59="","",基本情報入力シート!Y59)</f>
        <v/>
      </c>
      <c r="Q37" s="701"/>
      <c r="R37" s="437" t="str">
        <f>IF(基本情報入力シート!AB59="","",基本情報入力シート!AB59)</f>
        <v/>
      </c>
      <c r="S37" s="702"/>
      <c r="T37" s="620" t="str">
        <f>IF(P37="","",VLOOKUP(P37,【参考】数式用!$J$2:$L$34,3,FALSE))</f>
        <v/>
      </c>
      <c r="U37" s="621" t="s">
        <v>143</v>
      </c>
      <c r="V37" s="703"/>
      <c r="W37" s="622" t="s">
        <v>144</v>
      </c>
      <c r="X37" s="703"/>
      <c r="Y37" s="623" t="s">
        <v>145</v>
      </c>
      <c r="Z37" s="704"/>
      <c r="AA37" s="624" t="s">
        <v>144</v>
      </c>
      <c r="AB37" s="703"/>
      <c r="AC37" s="624" t="s">
        <v>146</v>
      </c>
      <c r="AD37" s="625" t="s">
        <v>147</v>
      </c>
      <c r="AE37" s="748" t="str">
        <f t="shared" si="0"/>
        <v/>
      </c>
      <c r="AF37" s="626" t="s">
        <v>148</v>
      </c>
      <c r="AG37" s="627" t="str">
        <f t="shared" si="1"/>
        <v/>
      </c>
      <c r="AH37" s="753"/>
      <c r="AI37" s="754"/>
      <c r="AJ37" s="753"/>
      <c r="AK37" s="754"/>
    </row>
    <row r="38" spans="1:37" ht="36.75" customHeight="1">
      <c r="A38" s="613">
        <f t="shared" si="2"/>
        <v>27</v>
      </c>
      <c r="B38" s="614" t="str">
        <f>IF(基本情報入力シート!C60="","",基本情報入力シート!C60)</f>
        <v/>
      </c>
      <c r="C38" s="615" t="str">
        <f>IF(基本情報入力シート!D60="","",基本情報入力シート!D60)</f>
        <v/>
      </c>
      <c r="D38" s="616" t="str">
        <f>IF(基本情報入力シート!E60="","",基本情報入力シート!E60)</f>
        <v/>
      </c>
      <c r="E38" s="616" t="str">
        <f>IF(基本情報入力シート!F60="","",基本情報入力シート!F60)</f>
        <v/>
      </c>
      <c r="F38" s="616" t="str">
        <f>IF(基本情報入力シート!G60="","",基本情報入力シート!G60)</f>
        <v/>
      </c>
      <c r="G38" s="616" t="str">
        <f>IF(基本情報入力シート!H60="","",基本情報入力シート!H60)</f>
        <v/>
      </c>
      <c r="H38" s="616" t="str">
        <f>IF(基本情報入力シート!I60="","",基本情報入力シート!I60)</f>
        <v/>
      </c>
      <c r="I38" s="616" t="str">
        <f>IF(基本情報入力シート!J60="","",基本情報入力シート!J60)</f>
        <v/>
      </c>
      <c r="J38" s="616" t="str">
        <f>IF(基本情報入力シート!K60="","",基本情報入力シート!K60)</f>
        <v/>
      </c>
      <c r="K38" s="617" t="str">
        <f>IF(基本情報入力シート!L60="","",基本情報入力シート!L60)</f>
        <v/>
      </c>
      <c r="L38" s="618" t="str">
        <f>IF(基本情報入力シート!M60="","",基本情報入力シート!M60)</f>
        <v/>
      </c>
      <c r="M38" s="618" t="str">
        <f>IF(基本情報入力シート!R60="","",基本情報入力シート!R60)</f>
        <v/>
      </c>
      <c r="N38" s="618" t="str">
        <f>IF(基本情報入力シート!W60="","",基本情報入力シート!W60)</f>
        <v/>
      </c>
      <c r="O38" s="613" t="str">
        <f>IF(基本情報入力シート!X60="","",基本情報入力シート!X60)</f>
        <v/>
      </c>
      <c r="P38" s="619" t="str">
        <f>IF(基本情報入力シート!Y60="","",基本情報入力シート!Y60)</f>
        <v/>
      </c>
      <c r="Q38" s="701"/>
      <c r="R38" s="437" t="str">
        <f>IF(基本情報入力シート!AB60="","",基本情報入力シート!AB60)</f>
        <v/>
      </c>
      <c r="S38" s="702"/>
      <c r="T38" s="620" t="str">
        <f>IF(P38="","",VLOOKUP(P38,【参考】数式用!$J$2:$L$34,3,FALSE))</f>
        <v/>
      </c>
      <c r="U38" s="621" t="s">
        <v>143</v>
      </c>
      <c r="V38" s="703"/>
      <c r="W38" s="622" t="s">
        <v>144</v>
      </c>
      <c r="X38" s="703"/>
      <c r="Y38" s="623" t="s">
        <v>145</v>
      </c>
      <c r="Z38" s="704"/>
      <c r="AA38" s="624" t="s">
        <v>144</v>
      </c>
      <c r="AB38" s="703"/>
      <c r="AC38" s="624" t="s">
        <v>146</v>
      </c>
      <c r="AD38" s="625" t="s">
        <v>147</v>
      </c>
      <c r="AE38" s="748" t="str">
        <f t="shared" si="0"/>
        <v/>
      </c>
      <c r="AF38" s="626" t="s">
        <v>148</v>
      </c>
      <c r="AG38" s="627" t="str">
        <f t="shared" si="1"/>
        <v/>
      </c>
      <c r="AH38" s="753"/>
      <c r="AI38" s="754"/>
      <c r="AJ38" s="753"/>
      <c r="AK38" s="754"/>
    </row>
    <row r="39" spans="1:37" ht="36.75" customHeight="1">
      <c r="A39" s="613">
        <f t="shared" si="2"/>
        <v>28</v>
      </c>
      <c r="B39" s="614" t="str">
        <f>IF(基本情報入力シート!C61="","",基本情報入力シート!C61)</f>
        <v/>
      </c>
      <c r="C39" s="615" t="str">
        <f>IF(基本情報入力シート!D61="","",基本情報入力シート!D61)</f>
        <v/>
      </c>
      <c r="D39" s="616" t="str">
        <f>IF(基本情報入力シート!E61="","",基本情報入力シート!E61)</f>
        <v/>
      </c>
      <c r="E39" s="616" t="str">
        <f>IF(基本情報入力シート!F61="","",基本情報入力シート!F61)</f>
        <v/>
      </c>
      <c r="F39" s="616" t="str">
        <f>IF(基本情報入力シート!G61="","",基本情報入力シート!G61)</f>
        <v/>
      </c>
      <c r="G39" s="616" t="str">
        <f>IF(基本情報入力シート!H61="","",基本情報入力シート!H61)</f>
        <v/>
      </c>
      <c r="H39" s="616" t="str">
        <f>IF(基本情報入力シート!I61="","",基本情報入力シート!I61)</f>
        <v/>
      </c>
      <c r="I39" s="616" t="str">
        <f>IF(基本情報入力シート!J61="","",基本情報入力シート!J61)</f>
        <v/>
      </c>
      <c r="J39" s="616" t="str">
        <f>IF(基本情報入力シート!K61="","",基本情報入力シート!K61)</f>
        <v/>
      </c>
      <c r="K39" s="617" t="str">
        <f>IF(基本情報入力シート!L61="","",基本情報入力シート!L61)</f>
        <v/>
      </c>
      <c r="L39" s="618" t="str">
        <f>IF(基本情報入力シート!M61="","",基本情報入力シート!M61)</f>
        <v/>
      </c>
      <c r="M39" s="618" t="str">
        <f>IF(基本情報入力シート!R61="","",基本情報入力シート!R61)</f>
        <v/>
      </c>
      <c r="N39" s="618" t="str">
        <f>IF(基本情報入力シート!W61="","",基本情報入力シート!W61)</f>
        <v/>
      </c>
      <c r="O39" s="613" t="str">
        <f>IF(基本情報入力シート!X61="","",基本情報入力シート!X61)</f>
        <v/>
      </c>
      <c r="P39" s="619" t="str">
        <f>IF(基本情報入力シート!Y61="","",基本情報入力シート!Y61)</f>
        <v/>
      </c>
      <c r="Q39" s="701"/>
      <c r="R39" s="437" t="str">
        <f>IF(基本情報入力シート!AB61="","",基本情報入力シート!AB61)</f>
        <v/>
      </c>
      <c r="S39" s="702"/>
      <c r="T39" s="620" t="str">
        <f>IF(P39="","",VLOOKUP(P39,【参考】数式用!$J$2:$L$34,3,FALSE))</f>
        <v/>
      </c>
      <c r="U39" s="621" t="s">
        <v>143</v>
      </c>
      <c r="V39" s="703"/>
      <c r="W39" s="622" t="s">
        <v>144</v>
      </c>
      <c r="X39" s="703"/>
      <c r="Y39" s="623" t="s">
        <v>145</v>
      </c>
      <c r="Z39" s="704"/>
      <c r="AA39" s="624" t="s">
        <v>144</v>
      </c>
      <c r="AB39" s="703"/>
      <c r="AC39" s="624" t="s">
        <v>146</v>
      </c>
      <c r="AD39" s="625" t="s">
        <v>147</v>
      </c>
      <c r="AE39" s="748" t="str">
        <f t="shared" si="0"/>
        <v/>
      </c>
      <c r="AF39" s="626" t="s">
        <v>148</v>
      </c>
      <c r="AG39" s="627" t="str">
        <f t="shared" si="1"/>
        <v/>
      </c>
      <c r="AH39" s="753"/>
      <c r="AI39" s="754"/>
      <c r="AJ39" s="753"/>
      <c r="AK39" s="754"/>
    </row>
    <row r="40" spans="1:37" ht="36.75" customHeight="1">
      <c r="A40" s="613">
        <f t="shared" si="2"/>
        <v>29</v>
      </c>
      <c r="B40" s="614" t="str">
        <f>IF(基本情報入力シート!C62="","",基本情報入力シート!C62)</f>
        <v/>
      </c>
      <c r="C40" s="615" t="str">
        <f>IF(基本情報入力シート!D62="","",基本情報入力シート!D62)</f>
        <v/>
      </c>
      <c r="D40" s="616" t="str">
        <f>IF(基本情報入力シート!E62="","",基本情報入力シート!E62)</f>
        <v/>
      </c>
      <c r="E40" s="616" t="str">
        <f>IF(基本情報入力シート!F62="","",基本情報入力シート!F62)</f>
        <v/>
      </c>
      <c r="F40" s="616" t="str">
        <f>IF(基本情報入力シート!G62="","",基本情報入力シート!G62)</f>
        <v/>
      </c>
      <c r="G40" s="616" t="str">
        <f>IF(基本情報入力シート!H62="","",基本情報入力シート!H62)</f>
        <v/>
      </c>
      <c r="H40" s="616" t="str">
        <f>IF(基本情報入力シート!I62="","",基本情報入力シート!I62)</f>
        <v/>
      </c>
      <c r="I40" s="616" t="str">
        <f>IF(基本情報入力シート!J62="","",基本情報入力シート!J62)</f>
        <v/>
      </c>
      <c r="J40" s="616" t="str">
        <f>IF(基本情報入力シート!K62="","",基本情報入力シート!K62)</f>
        <v/>
      </c>
      <c r="K40" s="617" t="str">
        <f>IF(基本情報入力シート!L62="","",基本情報入力シート!L62)</f>
        <v/>
      </c>
      <c r="L40" s="618" t="str">
        <f>IF(基本情報入力シート!M62="","",基本情報入力シート!M62)</f>
        <v/>
      </c>
      <c r="M40" s="618" t="str">
        <f>IF(基本情報入力シート!R62="","",基本情報入力シート!R62)</f>
        <v/>
      </c>
      <c r="N40" s="618" t="str">
        <f>IF(基本情報入力シート!W62="","",基本情報入力シート!W62)</f>
        <v/>
      </c>
      <c r="O40" s="613" t="str">
        <f>IF(基本情報入力シート!X62="","",基本情報入力シート!X62)</f>
        <v/>
      </c>
      <c r="P40" s="619" t="str">
        <f>IF(基本情報入力シート!Y62="","",基本情報入力シート!Y62)</f>
        <v/>
      </c>
      <c r="Q40" s="701"/>
      <c r="R40" s="437" t="str">
        <f>IF(基本情報入力シート!AB62="","",基本情報入力シート!AB62)</f>
        <v/>
      </c>
      <c r="S40" s="702"/>
      <c r="T40" s="620" t="str">
        <f>IF(P40="","",VLOOKUP(P40,【参考】数式用!$J$2:$L$34,3,FALSE))</f>
        <v/>
      </c>
      <c r="U40" s="621" t="s">
        <v>143</v>
      </c>
      <c r="V40" s="703"/>
      <c r="W40" s="622" t="s">
        <v>144</v>
      </c>
      <c r="X40" s="703"/>
      <c r="Y40" s="623" t="s">
        <v>145</v>
      </c>
      <c r="Z40" s="704"/>
      <c r="AA40" s="624" t="s">
        <v>144</v>
      </c>
      <c r="AB40" s="703"/>
      <c r="AC40" s="624" t="s">
        <v>146</v>
      </c>
      <c r="AD40" s="625" t="s">
        <v>147</v>
      </c>
      <c r="AE40" s="748" t="str">
        <f t="shared" si="0"/>
        <v/>
      </c>
      <c r="AF40" s="626" t="s">
        <v>148</v>
      </c>
      <c r="AG40" s="627" t="str">
        <f t="shared" si="1"/>
        <v/>
      </c>
      <c r="AH40" s="753"/>
      <c r="AI40" s="754"/>
      <c r="AJ40" s="753"/>
      <c r="AK40" s="754"/>
    </row>
    <row r="41" spans="1:37" ht="36.75" customHeight="1">
      <c r="A41" s="613">
        <f t="shared" si="2"/>
        <v>30</v>
      </c>
      <c r="B41" s="614" t="str">
        <f>IF(基本情報入力シート!C63="","",基本情報入力シート!C63)</f>
        <v/>
      </c>
      <c r="C41" s="615" t="str">
        <f>IF(基本情報入力シート!D63="","",基本情報入力シート!D63)</f>
        <v/>
      </c>
      <c r="D41" s="616" t="str">
        <f>IF(基本情報入力シート!E63="","",基本情報入力シート!E63)</f>
        <v/>
      </c>
      <c r="E41" s="616" t="str">
        <f>IF(基本情報入力シート!F63="","",基本情報入力シート!F63)</f>
        <v/>
      </c>
      <c r="F41" s="616" t="str">
        <f>IF(基本情報入力シート!G63="","",基本情報入力シート!G63)</f>
        <v/>
      </c>
      <c r="G41" s="616" t="str">
        <f>IF(基本情報入力シート!H63="","",基本情報入力シート!H63)</f>
        <v/>
      </c>
      <c r="H41" s="616" t="str">
        <f>IF(基本情報入力シート!I63="","",基本情報入力シート!I63)</f>
        <v/>
      </c>
      <c r="I41" s="616" t="str">
        <f>IF(基本情報入力シート!J63="","",基本情報入力シート!J63)</f>
        <v/>
      </c>
      <c r="J41" s="616" t="str">
        <f>IF(基本情報入力シート!K63="","",基本情報入力シート!K63)</f>
        <v/>
      </c>
      <c r="K41" s="617" t="str">
        <f>IF(基本情報入力シート!L63="","",基本情報入力シート!L63)</f>
        <v/>
      </c>
      <c r="L41" s="618" t="str">
        <f>IF(基本情報入力シート!M63="","",基本情報入力シート!M63)</f>
        <v/>
      </c>
      <c r="M41" s="618" t="str">
        <f>IF(基本情報入力シート!R63="","",基本情報入力シート!R63)</f>
        <v/>
      </c>
      <c r="N41" s="618" t="str">
        <f>IF(基本情報入力シート!W63="","",基本情報入力シート!W63)</f>
        <v/>
      </c>
      <c r="O41" s="613" t="str">
        <f>IF(基本情報入力シート!X63="","",基本情報入力シート!X63)</f>
        <v/>
      </c>
      <c r="P41" s="619" t="str">
        <f>IF(基本情報入力シート!Y63="","",基本情報入力シート!Y63)</f>
        <v/>
      </c>
      <c r="Q41" s="701"/>
      <c r="R41" s="437" t="str">
        <f>IF(基本情報入力シート!AB63="","",基本情報入力シート!AB63)</f>
        <v/>
      </c>
      <c r="S41" s="702"/>
      <c r="T41" s="620" t="str">
        <f>IF(P41="","",VLOOKUP(P41,【参考】数式用!$J$2:$L$34,3,FALSE))</f>
        <v/>
      </c>
      <c r="U41" s="621" t="s">
        <v>143</v>
      </c>
      <c r="V41" s="703"/>
      <c r="W41" s="622" t="s">
        <v>144</v>
      </c>
      <c r="X41" s="703"/>
      <c r="Y41" s="623" t="s">
        <v>145</v>
      </c>
      <c r="Z41" s="704"/>
      <c r="AA41" s="624" t="s">
        <v>144</v>
      </c>
      <c r="AB41" s="703"/>
      <c r="AC41" s="624" t="s">
        <v>146</v>
      </c>
      <c r="AD41" s="625" t="s">
        <v>147</v>
      </c>
      <c r="AE41" s="748" t="str">
        <f t="shared" si="0"/>
        <v/>
      </c>
      <c r="AF41" s="626" t="s">
        <v>148</v>
      </c>
      <c r="AG41" s="627" t="str">
        <f t="shared" si="1"/>
        <v/>
      </c>
      <c r="AH41" s="753"/>
      <c r="AI41" s="754"/>
      <c r="AJ41" s="753"/>
      <c r="AK41" s="754"/>
    </row>
    <row r="42" spans="1:37" ht="36.75" customHeight="1">
      <c r="A42" s="613">
        <f t="shared" si="2"/>
        <v>31</v>
      </c>
      <c r="B42" s="614" t="str">
        <f>IF(基本情報入力シート!C64="","",基本情報入力シート!C64)</f>
        <v/>
      </c>
      <c r="C42" s="615" t="str">
        <f>IF(基本情報入力シート!D64="","",基本情報入力シート!D64)</f>
        <v/>
      </c>
      <c r="D42" s="616" t="str">
        <f>IF(基本情報入力シート!E64="","",基本情報入力シート!E64)</f>
        <v/>
      </c>
      <c r="E42" s="616" t="str">
        <f>IF(基本情報入力シート!F64="","",基本情報入力シート!F64)</f>
        <v/>
      </c>
      <c r="F42" s="616" t="str">
        <f>IF(基本情報入力シート!G64="","",基本情報入力シート!G64)</f>
        <v/>
      </c>
      <c r="G42" s="616" t="str">
        <f>IF(基本情報入力シート!H64="","",基本情報入力シート!H64)</f>
        <v/>
      </c>
      <c r="H42" s="616" t="str">
        <f>IF(基本情報入力シート!I64="","",基本情報入力シート!I64)</f>
        <v/>
      </c>
      <c r="I42" s="616" t="str">
        <f>IF(基本情報入力シート!J64="","",基本情報入力シート!J64)</f>
        <v/>
      </c>
      <c r="J42" s="616" t="str">
        <f>IF(基本情報入力シート!K64="","",基本情報入力シート!K64)</f>
        <v/>
      </c>
      <c r="K42" s="617" t="str">
        <f>IF(基本情報入力シート!L64="","",基本情報入力シート!L64)</f>
        <v/>
      </c>
      <c r="L42" s="618" t="str">
        <f>IF(基本情報入力シート!M64="","",基本情報入力シート!M64)</f>
        <v/>
      </c>
      <c r="M42" s="618" t="str">
        <f>IF(基本情報入力シート!R64="","",基本情報入力シート!R64)</f>
        <v/>
      </c>
      <c r="N42" s="618" t="str">
        <f>IF(基本情報入力シート!W64="","",基本情報入力シート!W64)</f>
        <v/>
      </c>
      <c r="O42" s="613" t="str">
        <f>IF(基本情報入力シート!X64="","",基本情報入力シート!X64)</f>
        <v/>
      </c>
      <c r="P42" s="619" t="str">
        <f>IF(基本情報入力シート!Y64="","",基本情報入力シート!Y64)</f>
        <v/>
      </c>
      <c r="Q42" s="701"/>
      <c r="R42" s="437" t="str">
        <f>IF(基本情報入力シート!AB64="","",基本情報入力シート!AB64)</f>
        <v/>
      </c>
      <c r="S42" s="702"/>
      <c r="T42" s="620" t="str">
        <f>IF(P42="","",VLOOKUP(P42,【参考】数式用!$J$2:$L$34,3,FALSE))</f>
        <v/>
      </c>
      <c r="U42" s="621" t="s">
        <v>143</v>
      </c>
      <c r="V42" s="703"/>
      <c r="W42" s="622" t="s">
        <v>144</v>
      </c>
      <c r="X42" s="703"/>
      <c r="Y42" s="623" t="s">
        <v>145</v>
      </c>
      <c r="Z42" s="704"/>
      <c r="AA42" s="624" t="s">
        <v>144</v>
      </c>
      <c r="AB42" s="703"/>
      <c r="AC42" s="624" t="s">
        <v>146</v>
      </c>
      <c r="AD42" s="625" t="s">
        <v>147</v>
      </c>
      <c r="AE42" s="748" t="str">
        <f t="shared" si="0"/>
        <v/>
      </c>
      <c r="AF42" s="626" t="s">
        <v>148</v>
      </c>
      <c r="AG42" s="627" t="str">
        <f t="shared" si="1"/>
        <v/>
      </c>
      <c r="AH42" s="753"/>
      <c r="AI42" s="754"/>
      <c r="AJ42" s="753"/>
      <c r="AK42" s="754"/>
    </row>
    <row r="43" spans="1:37" ht="36.75" customHeight="1">
      <c r="A43" s="613">
        <f t="shared" si="2"/>
        <v>32</v>
      </c>
      <c r="B43" s="614" t="str">
        <f>IF(基本情報入力シート!C65="","",基本情報入力シート!C65)</f>
        <v/>
      </c>
      <c r="C43" s="615" t="str">
        <f>IF(基本情報入力シート!D65="","",基本情報入力シート!D65)</f>
        <v/>
      </c>
      <c r="D43" s="616" t="str">
        <f>IF(基本情報入力シート!E65="","",基本情報入力シート!E65)</f>
        <v/>
      </c>
      <c r="E43" s="616" t="str">
        <f>IF(基本情報入力シート!F65="","",基本情報入力シート!F65)</f>
        <v/>
      </c>
      <c r="F43" s="616" t="str">
        <f>IF(基本情報入力シート!G65="","",基本情報入力シート!G65)</f>
        <v/>
      </c>
      <c r="G43" s="616" t="str">
        <f>IF(基本情報入力シート!H65="","",基本情報入力シート!H65)</f>
        <v/>
      </c>
      <c r="H43" s="616" t="str">
        <f>IF(基本情報入力シート!I65="","",基本情報入力シート!I65)</f>
        <v/>
      </c>
      <c r="I43" s="616" t="str">
        <f>IF(基本情報入力シート!J65="","",基本情報入力シート!J65)</f>
        <v/>
      </c>
      <c r="J43" s="616" t="str">
        <f>IF(基本情報入力シート!K65="","",基本情報入力シート!K65)</f>
        <v/>
      </c>
      <c r="K43" s="617" t="str">
        <f>IF(基本情報入力シート!L65="","",基本情報入力シート!L65)</f>
        <v/>
      </c>
      <c r="L43" s="618" t="str">
        <f>IF(基本情報入力シート!M65="","",基本情報入力シート!M65)</f>
        <v/>
      </c>
      <c r="M43" s="618" t="str">
        <f>IF(基本情報入力シート!R65="","",基本情報入力シート!R65)</f>
        <v/>
      </c>
      <c r="N43" s="618" t="str">
        <f>IF(基本情報入力シート!W65="","",基本情報入力シート!W65)</f>
        <v/>
      </c>
      <c r="O43" s="613" t="str">
        <f>IF(基本情報入力シート!X65="","",基本情報入力シート!X65)</f>
        <v/>
      </c>
      <c r="P43" s="619" t="str">
        <f>IF(基本情報入力シート!Y65="","",基本情報入力シート!Y65)</f>
        <v/>
      </c>
      <c r="Q43" s="701"/>
      <c r="R43" s="437" t="str">
        <f>IF(基本情報入力シート!AB65="","",基本情報入力シート!AB65)</f>
        <v/>
      </c>
      <c r="S43" s="702"/>
      <c r="T43" s="620" t="str">
        <f>IF(P43="","",VLOOKUP(P43,【参考】数式用!$J$2:$L$34,3,FALSE))</f>
        <v/>
      </c>
      <c r="U43" s="621" t="s">
        <v>143</v>
      </c>
      <c r="V43" s="703"/>
      <c r="W43" s="622" t="s">
        <v>144</v>
      </c>
      <c r="X43" s="703"/>
      <c r="Y43" s="623" t="s">
        <v>145</v>
      </c>
      <c r="Z43" s="704"/>
      <c r="AA43" s="624" t="s">
        <v>144</v>
      </c>
      <c r="AB43" s="703"/>
      <c r="AC43" s="624" t="s">
        <v>146</v>
      </c>
      <c r="AD43" s="625" t="s">
        <v>147</v>
      </c>
      <c r="AE43" s="748" t="str">
        <f t="shared" si="0"/>
        <v/>
      </c>
      <c r="AF43" s="626" t="s">
        <v>148</v>
      </c>
      <c r="AG43" s="627" t="str">
        <f t="shared" si="1"/>
        <v/>
      </c>
      <c r="AH43" s="753"/>
      <c r="AI43" s="754"/>
      <c r="AJ43" s="753"/>
      <c r="AK43" s="754"/>
    </row>
    <row r="44" spans="1:37" ht="36.75" customHeight="1">
      <c r="A44" s="613">
        <f t="shared" si="2"/>
        <v>33</v>
      </c>
      <c r="B44" s="614" t="str">
        <f>IF(基本情報入力シート!C66="","",基本情報入力シート!C66)</f>
        <v/>
      </c>
      <c r="C44" s="615" t="str">
        <f>IF(基本情報入力シート!D66="","",基本情報入力シート!D66)</f>
        <v/>
      </c>
      <c r="D44" s="616" t="str">
        <f>IF(基本情報入力シート!E66="","",基本情報入力シート!E66)</f>
        <v/>
      </c>
      <c r="E44" s="616" t="str">
        <f>IF(基本情報入力シート!F66="","",基本情報入力シート!F66)</f>
        <v/>
      </c>
      <c r="F44" s="616" t="str">
        <f>IF(基本情報入力シート!G66="","",基本情報入力シート!G66)</f>
        <v/>
      </c>
      <c r="G44" s="616" t="str">
        <f>IF(基本情報入力シート!H66="","",基本情報入力シート!H66)</f>
        <v/>
      </c>
      <c r="H44" s="616" t="str">
        <f>IF(基本情報入力シート!I66="","",基本情報入力シート!I66)</f>
        <v/>
      </c>
      <c r="I44" s="616" t="str">
        <f>IF(基本情報入力シート!J66="","",基本情報入力シート!J66)</f>
        <v/>
      </c>
      <c r="J44" s="616" t="str">
        <f>IF(基本情報入力シート!K66="","",基本情報入力シート!K66)</f>
        <v/>
      </c>
      <c r="K44" s="617" t="str">
        <f>IF(基本情報入力シート!L66="","",基本情報入力シート!L66)</f>
        <v/>
      </c>
      <c r="L44" s="618" t="str">
        <f>IF(基本情報入力シート!M66="","",基本情報入力シート!M66)</f>
        <v/>
      </c>
      <c r="M44" s="618" t="str">
        <f>IF(基本情報入力シート!R66="","",基本情報入力シート!R66)</f>
        <v/>
      </c>
      <c r="N44" s="618" t="str">
        <f>IF(基本情報入力シート!W66="","",基本情報入力シート!W66)</f>
        <v/>
      </c>
      <c r="O44" s="613" t="str">
        <f>IF(基本情報入力シート!X66="","",基本情報入力シート!X66)</f>
        <v/>
      </c>
      <c r="P44" s="619" t="str">
        <f>IF(基本情報入力シート!Y66="","",基本情報入力シート!Y66)</f>
        <v/>
      </c>
      <c r="Q44" s="701"/>
      <c r="R44" s="437" t="str">
        <f>IF(基本情報入力シート!AB66="","",基本情報入力シート!AB66)</f>
        <v/>
      </c>
      <c r="S44" s="702"/>
      <c r="T44" s="620" t="str">
        <f>IF(P44="","",VLOOKUP(P44,【参考】数式用!$J$2:$L$34,3,FALSE))</f>
        <v/>
      </c>
      <c r="U44" s="621" t="s">
        <v>143</v>
      </c>
      <c r="V44" s="703"/>
      <c r="W44" s="622" t="s">
        <v>144</v>
      </c>
      <c r="X44" s="703"/>
      <c r="Y44" s="623" t="s">
        <v>145</v>
      </c>
      <c r="Z44" s="704"/>
      <c r="AA44" s="624" t="s">
        <v>144</v>
      </c>
      <c r="AB44" s="703"/>
      <c r="AC44" s="624" t="s">
        <v>146</v>
      </c>
      <c r="AD44" s="625" t="s">
        <v>147</v>
      </c>
      <c r="AE44" s="748" t="str">
        <f t="shared" si="0"/>
        <v/>
      </c>
      <c r="AF44" s="626" t="s">
        <v>148</v>
      </c>
      <c r="AG44" s="627" t="str">
        <f t="shared" si="1"/>
        <v/>
      </c>
      <c r="AH44" s="753"/>
      <c r="AI44" s="754"/>
      <c r="AJ44" s="753"/>
      <c r="AK44" s="754"/>
    </row>
    <row r="45" spans="1:37" ht="36.75" customHeight="1">
      <c r="A45" s="613">
        <f t="shared" si="2"/>
        <v>34</v>
      </c>
      <c r="B45" s="614" t="str">
        <f>IF(基本情報入力シート!C67="","",基本情報入力シート!C67)</f>
        <v/>
      </c>
      <c r="C45" s="615" t="str">
        <f>IF(基本情報入力シート!D67="","",基本情報入力シート!D67)</f>
        <v/>
      </c>
      <c r="D45" s="616" t="str">
        <f>IF(基本情報入力シート!E67="","",基本情報入力シート!E67)</f>
        <v/>
      </c>
      <c r="E45" s="616" t="str">
        <f>IF(基本情報入力シート!F67="","",基本情報入力シート!F67)</f>
        <v/>
      </c>
      <c r="F45" s="616" t="str">
        <f>IF(基本情報入力シート!G67="","",基本情報入力シート!G67)</f>
        <v/>
      </c>
      <c r="G45" s="616" t="str">
        <f>IF(基本情報入力シート!H67="","",基本情報入力シート!H67)</f>
        <v/>
      </c>
      <c r="H45" s="616" t="str">
        <f>IF(基本情報入力シート!I67="","",基本情報入力シート!I67)</f>
        <v/>
      </c>
      <c r="I45" s="616" t="str">
        <f>IF(基本情報入力シート!J67="","",基本情報入力シート!J67)</f>
        <v/>
      </c>
      <c r="J45" s="616" t="str">
        <f>IF(基本情報入力シート!K67="","",基本情報入力シート!K67)</f>
        <v/>
      </c>
      <c r="K45" s="617" t="str">
        <f>IF(基本情報入力シート!L67="","",基本情報入力シート!L67)</f>
        <v/>
      </c>
      <c r="L45" s="618" t="str">
        <f>IF(基本情報入力シート!M67="","",基本情報入力シート!M67)</f>
        <v/>
      </c>
      <c r="M45" s="618" t="str">
        <f>IF(基本情報入力シート!R67="","",基本情報入力シート!R67)</f>
        <v/>
      </c>
      <c r="N45" s="618" t="str">
        <f>IF(基本情報入力シート!W67="","",基本情報入力シート!W67)</f>
        <v/>
      </c>
      <c r="O45" s="613" t="str">
        <f>IF(基本情報入力シート!X67="","",基本情報入力シート!X67)</f>
        <v/>
      </c>
      <c r="P45" s="619" t="str">
        <f>IF(基本情報入力シート!Y67="","",基本情報入力シート!Y67)</f>
        <v/>
      </c>
      <c r="Q45" s="701"/>
      <c r="R45" s="437" t="str">
        <f>IF(基本情報入力シート!AB67="","",基本情報入力シート!AB67)</f>
        <v/>
      </c>
      <c r="S45" s="702"/>
      <c r="T45" s="620" t="str">
        <f>IF(P45="","",VLOOKUP(P45,【参考】数式用!$J$2:$L$34,3,FALSE))</f>
        <v/>
      </c>
      <c r="U45" s="621" t="s">
        <v>143</v>
      </c>
      <c r="V45" s="703"/>
      <c r="W45" s="622" t="s">
        <v>144</v>
      </c>
      <c r="X45" s="703"/>
      <c r="Y45" s="623" t="s">
        <v>145</v>
      </c>
      <c r="Z45" s="704"/>
      <c r="AA45" s="624" t="s">
        <v>144</v>
      </c>
      <c r="AB45" s="703"/>
      <c r="AC45" s="624" t="s">
        <v>146</v>
      </c>
      <c r="AD45" s="625" t="s">
        <v>147</v>
      </c>
      <c r="AE45" s="748" t="str">
        <f t="shared" si="0"/>
        <v/>
      </c>
      <c r="AF45" s="626" t="s">
        <v>148</v>
      </c>
      <c r="AG45" s="627" t="str">
        <f t="shared" si="1"/>
        <v/>
      </c>
      <c r="AH45" s="753"/>
      <c r="AI45" s="754"/>
      <c r="AJ45" s="753"/>
      <c r="AK45" s="754"/>
    </row>
    <row r="46" spans="1:37" ht="36.75" customHeight="1">
      <c r="A46" s="613">
        <f t="shared" si="2"/>
        <v>35</v>
      </c>
      <c r="B46" s="614" t="str">
        <f>IF(基本情報入力シート!C68="","",基本情報入力シート!C68)</f>
        <v/>
      </c>
      <c r="C46" s="615" t="str">
        <f>IF(基本情報入力シート!D68="","",基本情報入力シート!D68)</f>
        <v/>
      </c>
      <c r="D46" s="616" t="str">
        <f>IF(基本情報入力シート!E68="","",基本情報入力シート!E68)</f>
        <v/>
      </c>
      <c r="E46" s="616" t="str">
        <f>IF(基本情報入力シート!F68="","",基本情報入力シート!F68)</f>
        <v/>
      </c>
      <c r="F46" s="616" t="str">
        <f>IF(基本情報入力シート!G68="","",基本情報入力シート!G68)</f>
        <v/>
      </c>
      <c r="G46" s="616" t="str">
        <f>IF(基本情報入力シート!H68="","",基本情報入力シート!H68)</f>
        <v/>
      </c>
      <c r="H46" s="616" t="str">
        <f>IF(基本情報入力シート!I68="","",基本情報入力シート!I68)</f>
        <v/>
      </c>
      <c r="I46" s="616" t="str">
        <f>IF(基本情報入力シート!J68="","",基本情報入力シート!J68)</f>
        <v/>
      </c>
      <c r="J46" s="616" t="str">
        <f>IF(基本情報入力シート!K68="","",基本情報入力シート!K68)</f>
        <v/>
      </c>
      <c r="K46" s="617" t="str">
        <f>IF(基本情報入力シート!L68="","",基本情報入力シート!L68)</f>
        <v/>
      </c>
      <c r="L46" s="618" t="str">
        <f>IF(基本情報入力シート!M68="","",基本情報入力シート!M68)</f>
        <v/>
      </c>
      <c r="M46" s="618" t="str">
        <f>IF(基本情報入力シート!R68="","",基本情報入力シート!R68)</f>
        <v/>
      </c>
      <c r="N46" s="618" t="str">
        <f>IF(基本情報入力シート!W68="","",基本情報入力シート!W68)</f>
        <v/>
      </c>
      <c r="O46" s="613" t="str">
        <f>IF(基本情報入力シート!X68="","",基本情報入力シート!X68)</f>
        <v/>
      </c>
      <c r="P46" s="619" t="str">
        <f>IF(基本情報入力シート!Y68="","",基本情報入力シート!Y68)</f>
        <v/>
      </c>
      <c r="Q46" s="701"/>
      <c r="R46" s="437" t="str">
        <f>IF(基本情報入力シート!AB68="","",基本情報入力シート!AB68)</f>
        <v/>
      </c>
      <c r="S46" s="702"/>
      <c r="T46" s="620" t="str">
        <f>IF(P46="","",VLOOKUP(P46,【参考】数式用!$J$2:$L$34,3,FALSE))</f>
        <v/>
      </c>
      <c r="U46" s="621" t="s">
        <v>143</v>
      </c>
      <c r="V46" s="703"/>
      <c r="W46" s="622" t="s">
        <v>144</v>
      </c>
      <c r="X46" s="703"/>
      <c r="Y46" s="623" t="s">
        <v>145</v>
      </c>
      <c r="Z46" s="704"/>
      <c r="AA46" s="624" t="s">
        <v>144</v>
      </c>
      <c r="AB46" s="703"/>
      <c r="AC46" s="624" t="s">
        <v>146</v>
      </c>
      <c r="AD46" s="625" t="s">
        <v>147</v>
      </c>
      <c r="AE46" s="748" t="str">
        <f t="shared" si="0"/>
        <v/>
      </c>
      <c r="AF46" s="626" t="s">
        <v>148</v>
      </c>
      <c r="AG46" s="627" t="str">
        <f t="shared" si="1"/>
        <v/>
      </c>
      <c r="AH46" s="753"/>
      <c r="AI46" s="754"/>
      <c r="AJ46" s="753"/>
      <c r="AK46" s="754"/>
    </row>
    <row r="47" spans="1:37" ht="36.75" customHeight="1">
      <c r="A47" s="613">
        <f t="shared" si="2"/>
        <v>36</v>
      </c>
      <c r="B47" s="614" t="str">
        <f>IF(基本情報入力シート!C69="","",基本情報入力シート!C69)</f>
        <v/>
      </c>
      <c r="C47" s="615" t="str">
        <f>IF(基本情報入力シート!D69="","",基本情報入力シート!D69)</f>
        <v/>
      </c>
      <c r="D47" s="616" t="str">
        <f>IF(基本情報入力シート!E69="","",基本情報入力シート!E69)</f>
        <v/>
      </c>
      <c r="E47" s="616" t="str">
        <f>IF(基本情報入力シート!F69="","",基本情報入力シート!F69)</f>
        <v/>
      </c>
      <c r="F47" s="616" t="str">
        <f>IF(基本情報入力シート!G69="","",基本情報入力シート!G69)</f>
        <v/>
      </c>
      <c r="G47" s="616" t="str">
        <f>IF(基本情報入力シート!H69="","",基本情報入力シート!H69)</f>
        <v/>
      </c>
      <c r="H47" s="616" t="str">
        <f>IF(基本情報入力シート!I69="","",基本情報入力シート!I69)</f>
        <v/>
      </c>
      <c r="I47" s="616" t="str">
        <f>IF(基本情報入力シート!J69="","",基本情報入力シート!J69)</f>
        <v/>
      </c>
      <c r="J47" s="616" t="str">
        <f>IF(基本情報入力シート!K69="","",基本情報入力シート!K69)</f>
        <v/>
      </c>
      <c r="K47" s="617" t="str">
        <f>IF(基本情報入力シート!L69="","",基本情報入力シート!L69)</f>
        <v/>
      </c>
      <c r="L47" s="618" t="str">
        <f>IF(基本情報入力シート!M69="","",基本情報入力シート!M69)</f>
        <v/>
      </c>
      <c r="M47" s="618" t="str">
        <f>IF(基本情報入力シート!R69="","",基本情報入力シート!R69)</f>
        <v/>
      </c>
      <c r="N47" s="618" t="str">
        <f>IF(基本情報入力シート!W69="","",基本情報入力シート!W69)</f>
        <v/>
      </c>
      <c r="O47" s="613" t="str">
        <f>IF(基本情報入力シート!X69="","",基本情報入力シート!X69)</f>
        <v/>
      </c>
      <c r="P47" s="619" t="str">
        <f>IF(基本情報入力シート!Y69="","",基本情報入力シート!Y69)</f>
        <v/>
      </c>
      <c r="Q47" s="701"/>
      <c r="R47" s="437" t="str">
        <f>IF(基本情報入力シート!AB69="","",基本情報入力シート!AB69)</f>
        <v/>
      </c>
      <c r="S47" s="702"/>
      <c r="T47" s="620" t="str">
        <f>IF(P47="","",VLOOKUP(P47,【参考】数式用!$J$2:$L$34,3,FALSE))</f>
        <v/>
      </c>
      <c r="U47" s="621" t="s">
        <v>143</v>
      </c>
      <c r="V47" s="703"/>
      <c r="W47" s="622" t="s">
        <v>144</v>
      </c>
      <c r="X47" s="703"/>
      <c r="Y47" s="623" t="s">
        <v>145</v>
      </c>
      <c r="Z47" s="704"/>
      <c r="AA47" s="624" t="s">
        <v>144</v>
      </c>
      <c r="AB47" s="703"/>
      <c r="AC47" s="624" t="s">
        <v>146</v>
      </c>
      <c r="AD47" s="625" t="s">
        <v>147</v>
      </c>
      <c r="AE47" s="748" t="str">
        <f t="shared" si="0"/>
        <v/>
      </c>
      <c r="AF47" s="626" t="s">
        <v>148</v>
      </c>
      <c r="AG47" s="627" t="str">
        <f t="shared" si="1"/>
        <v/>
      </c>
      <c r="AH47" s="753"/>
      <c r="AI47" s="754"/>
      <c r="AJ47" s="753"/>
      <c r="AK47" s="754"/>
    </row>
    <row r="48" spans="1:37" ht="36.75" customHeight="1">
      <c r="A48" s="613">
        <f t="shared" si="2"/>
        <v>37</v>
      </c>
      <c r="B48" s="614" t="str">
        <f>IF(基本情報入力シート!C70="","",基本情報入力シート!C70)</f>
        <v/>
      </c>
      <c r="C48" s="615" t="str">
        <f>IF(基本情報入力シート!D70="","",基本情報入力シート!D70)</f>
        <v/>
      </c>
      <c r="D48" s="616" t="str">
        <f>IF(基本情報入力シート!E70="","",基本情報入力シート!E70)</f>
        <v/>
      </c>
      <c r="E48" s="616" t="str">
        <f>IF(基本情報入力シート!F70="","",基本情報入力シート!F70)</f>
        <v/>
      </c>
      <c r="F48" s="616" t="str">
        <f>IF(基本情報入力シート!G70="","",基本情報入力シート!G70)</f>
        <v/>
      </c>
      <c r="G48" s="616" t="str">
        <f>IF(基本情報入力シート!H70="","",基本情報入力シート!H70)</f>
        <v/>
      </c>
      <c r="H48" s="616" t="str">
        <f>IF(基本情報入力シート!I70="","",基本情報入力シート!I70)</f>
        <v/>
      </c>
      <c r="I48" s="616" t="str">
        <f>IF(基本情報入力シート!J70="","",基本情報入力シート!J70)</f>
        <v/>
      </c>
      <c r="J48" s="616" t="str">
        <f>IF(基本情報入力シート!K70="","",基本情報入力シート!K70)</f>
        <v/>
      </c>
      <c r="K48" s="617" t="str">
        <f>IF(基本情報入力シート!L70="","",基本情報入力シート!L70)</f>
        <v/>
      </c>
      <c r="L48" s="618" t="str">
        <f>IF(基本情報入力シート!M70="","",基本情報入力シート!M70)</f>
        <v/>
      </c>
      <c r="M48" s="618" t="str">
        <f>IF(基本情報入力シート!R70="","",基本情報入力シート!R70)</f>
        <v/>
      </c>
      <c r="N48" s="618" t="str">
        <f>IF(基本情報入力シート!W70="","",基本情報入力シート!W70)</f>
        <v/>
      </c>
      <c r="O48" s="613" t="str">
        <f>IF(基本情報入力シート!X70="","",基本情報入力シート!X70)</f>
        <v/>
      </c>
      <c r="P48" s="619" t="str">
        <f>IF(基本情報入力シート!Y70="","",基本情報入力シート!Y70)</f>
        <v/>
      </c>
      <c r="Q48" s="701"/>
      <c r="R48" s="437" t="str">
        <f>IF(基本情報入力シート!AB70="","",基本情報入力シート!AB70)</f>
        <v/>
      </c>
      <c r="S48" s="702"/>
      <c r="T48" s="620" t="str">
        <f>IF(P48="","",VLOOKUP(P48,【参考】数式用!$J$2:$L$34,3,FALSE))</f>
        <v/>
      </c>
      <c r="U48" s="621" t="s">
        <v>143</v>
      </c>
      <c r="V48" s="703"/>
      <c r="W48" s="622" t="s">
        <v>144</v>
      </c>
      <c r="X48" s="703"/>
      <c r="Y48" s="623" t="s">
        <v>145</v>
      </c>
      <c r="Z48" s="704"/>
      <c r="AA48" s="624" t="s">
        <v>144</v>
      </c>
      <c r="AB48" s="703"/>
      <c r="AC48" s="624" t="s">
        <v>146</v>
      </c>
      <c r="AD48" s="625" t="s">
        <v>147</v>
      </c>
      <c r="AE48" s="748" t="str">
        <f t="shared" si="0"/>
        <v/>
      </c>
      <c r="AF48" s="626" t="s">
        <v>148</v>
      </c>
      <c r="AG48" s="627" t="str">
        <f t="shared" si="1"/>
        <v/>
      </c>
      <c r="AH48" s="753"/>
      <c r="AI48" s="754"/>
      <c r="AJ48" s="753"/>
      <c r="AK48" s="754"/>
    </row>
    <row r="49" spans="1:37" ht="36.75" customHeight="1">
      <c r="A49" s="613">
        <f t="shared" si="2"/>
        <v>38</v>
      </c>
      <c r="B49" s="614" t="str">
        <f>IF(基本情報入力シート!C71="","",基本情報入力シート!C71)</f>
        <v/>
      </c>
      <c r="C49" s="615" t="str">
        <f>IF(基本情報入力シート!D71="","",基本情報入力シート!D71)</f>
        <v/>
      </c>
      <c r="D49" s="616" t="str">
        <f>IF(基本情報入力シート!E71="","",基本情報入力シート!E71)</f>
        <v/>
      </c>
      <c r="E49" s="616" t="str">
        <f>IF(基本情報入力シート!F71="","",基本情報入力シート!F71)</f>
        <v/>
      </c>
      <c r="F49" s="616" t="str">
        <f>IF(基本情報入力シート!G71="","",基本情報入力シート!G71)</f>
        <v/>
      </c>
      <c r="G49" s="616" t="str">
        <f>IF(基本情報入力シート!H71="","",基本情報入力シート!H71)</f>
        <v/>
      </c>
      <c r="H49" s="616" t="str">
        <f>IF(基本情報入力シート!I71="","",基本情報入力シート!I71)</f>
        <v/>
      </c>
      <c r="I49" s="616" t="str">
        <f>IF(基本情報入力シート!J71="","",基本情報入力シート!J71)</f>
        <v/>
      </c>
      <c r="J49" s="616" t="str">
        <f>IF(基本情報入力シート!K71="","",基本情報入力シート!K71)</f>
        <v/>
      </c>
      <c r="K49" s="617" t="str">
        <f>IF(基本情報入力シート!L71="","",基本情報入力シート!L71)</f>
        <v/>
      </c>
      <c r="L49" s="618" t="str">
        <f>IF(基本情報入力シート!M71="","",基本情報入力シート!M71)</f>
        <v/>
      </c>
      <c r="M49" s="618" t="str">
        <f>IF(基本情報入力シート!R71="","",基本情報入力シート!R71)</f>
        <v/>
      </c>
      <c r="N49" s="618" t="str">
        <f>IF(基本情報入力シート!W71="","",基本情報入力シート!W71)</f>
        <v/>
      </c>
      <c r="O49" s="613" t="str">
        <f>IF(基本情報入力シート!X71="","",基本情報入力シート!X71)</f>
        <v/>
      </c>
      <c r="P49" s="619" t="str">
        <f>IF(基本情報入力シート!Y71="","",基本情報入力シート!Y71)</f>
        <v/>
      </c>
      <c r="Q49" s="701"/>
      <c r="R49" s="437" t="str">
        <f>IF(基本情報入力シート!AB71="","",基本情報入力シート!AB71)</f>
        <v/>
      </c>
      <c r="S49" s="702"/>
      <c r="T49" s="620" t="str">
        <f>IF(P49="","",VLOOKUP(P49,【参考】数式用!$J$2:$L$34,3,FALSE))</f>
        <v/>
      </c>
      <c r="U49" s="621" t="s">
        <v>143</v>
      </c>
      <c r="V49" s="703"/>
      <c r="W49" s="622" t="s">
        <v>144</v>
      </c>
      <c r="X49" s="703"/>
      <c r="Y49" s="623" t="s">
        <v>145</v>
      </c>
      <c r="Z49" s="704"/>
      <c r="AA49" s="624" t="s">
        <v>144</v>
      </c>
      <c r="AB49" s="703"/>
      <c r="AC49" s="624" t="s">
        <v>146</v>
      </c>
      <c r="AD49" s="625" t="s">
        <v>147</v>
      </c>
      <c r="AE49" s="748" t="str">
        <f t="shared" si="0"/>
        <v/>
      </c>
      <c r="AF49" s="626" t="s">
        <v>148</v>
      </c>
      <c r="AG49" s="627" t="str">
        <f t="shared" si="1"/>
        <v/>
      </c>
      <c r="AH49" s="753"/>
      <c r="AI49" s="754"/>
      <c r="AJ49" s="753"/>
      <c r="AK49" s="754"/>
    </row>
    <row r="50" spans="1:37" ht="36.75" customHeight="1">
      <c r="A50" s="613">
        <f t="shared" si="2"/>
        <v>39</v>
      </c>
      <c r="B50" s="614" t="str">
        <f>IF(基本情報入力シート!C72="","",基本情報入力シート!C72)</f>
        <v/>
      </c>
      <c r="C50" s="615" t="str">
        <f>IF(基本情報入力シート!D72="","",基本情報入力シート!D72)</f>
        <v/>
      </c>
      <c r="D50" s="616" t="str">
        <f>IF(基本情報入力シート!E72="","",基本情報入力シート!E72)</f>
        <v/>
      </c>
      <c r="E50" s="616" t="str">
        <f>IF(基本情報入力シート!F72="","",基本情報入力シート!F72)</f>
        <v/>
      </c>
      <c r="F50" s="616" t="str">
        <f>IF(基本情報入力シート!G72="","",基本情報入力シート!G72)</f>
        <v/>
      </c>
      <c r="G50" s="616" t="str">
        <f>IF(基本情報入力シート!H72="","",基本情報入力シート!H72)</f>
        <v/>
      </c>
      <c r="H50" s="616" t="str">
        <f>IF(基本情報入力シート!I72="","",基本情報入力シート!I72)</f>
        <v/>
      </c>
      <c r="I50" s="616" t="str">
        <f>IF(基本情報入力シート!J72="","",基本情報入力シート!J72)</f>
        <v/>
      </c>
      <c r="J50" s="616" t="str">
        <f>IF(基本情報入力シート!K72="","",基本情報入力シート!K72)</f>
        <v/>
      </c>
      <c r="K50" s="617" t="str">
        <f>IF(基本情報入力シート!L72="","",基本情報入力シート!L72)</f>
        <v/>
      </c>
      <c r="L50" s="618" t="str">
        <f>IF(基本情報入力シート!M72="","",基本情報入力シート!M72)</f>
        <v/>
      </c>
      <c r="M50" s="618" t="str">
        <f>IF(基本情報入力シート!R72="","",基本情報入力シート!R72)</f>
        <v/>
      </c>
      <c r="N50" s="618" t="str">
        <f>IF(基本情報入力シート!W72="","",基本情報入力シート!W72)</f>
        <v/>
      </c>
      <c r="O50" s="613" t="str">
        <f>IF(基本情報入力シート!X72="","",基本情報入力シート!X72)</f>
        <v/>
      </c>
      <c r="P50" s="619" t="str">
        <f>IF(基本情報入力シート!Y72="","",基本情報入力シート!Y72)</f>
        <v/>
      </c>
      <c r="Q50" s="701"/>
      <c r="R50" s="437" t="str">
        <f>IF(基本情報入力シート!AB72="","",基本情報入力シート!AB72)</f>
        <v/>
      </c>
      <c r="S50" s="702"/>
      <c r="T50" s="620" t="str">
        <f>IF(P50="","",VLOOKUP(P50,【参考】数式用!$J$2:$L$34,3,FALSE))</f>
        <v/>
      </c>
      <c r="U50" s="621" t="s">
        <v>143</v>
      </c>
      <c r="V50" s="703"/>
      <c r="W50" s="622" t="s">
        <v>144</v>
      </c>
      <c r="X50" s="703"/>
      <c r="Y50" s="623" t="s">
        <v>145</v>
      </c>
      <c r="Z50" s="704"/>
      <c r="AA50" s="624" t="s">
        <v>144</v>
      </c>
      <c r="AB50" s="703"/>
      <c r="AC50" s="624" t="s">
        <v>146</v>
      </c>
      <c r="AD50" s="625" t="s">
        <v>147</v>
      </c>
      <c r="AE50" s="748" t="str">
        <f t="shared" si="0"/>
        <v/>
      </c>
      <c r="AF50" s="626" t="s">
        <v>148</v>
      </c>
      <c r="AG50" s="627" t="str">
        <f t="shared" si="1"/>
        <v/>
      </c>
      <c r="AH50" s="753"/>
      <c r="AI50" s="754"/>
      <c r="AJ50" s="753"/>
      <c r="AK50" s="754"/>
    </row>
    <row r="51" spans="1:37" ht="36.75" customHeight="1">
      <c r="A51" s="613">
        <f t="shared" si="2"/>
        <v>40</v>
      </c>
      <c r="B51" s="614" t="str">
        <f>IF(基本情報入力シート!C73="","",基本情報入力シート!C73)</f>
        <v/>
      </c>
      <c r="C51" s="615" t="str">
        <f>IF(基本情報入力シート!D73="","",基本情報入力シート!D73)</f>
        <v/>
      </c>
      <c r="D51" s="616" t="str">
        <f>IF(基本情報入力シート!E73="","",基本情報入力シート!E73)</f>
        <v/>
      </c>
      <c r="E51" s="616" t="str">
        <f>IF(基本情報入力シート!F73="","",基本情報入力シート!F73)</f>
        <v/>
      </c>
      <c r="F51" s="616" t="str">
        <f>IF(基本情報入力シート!G73="","",基本情報入力シート!G73)</f>
        <v/>
      </c>
      <c r="G51" s="616" t="str">
        <f>IF(基本情報入力シート!H73="","",基本情報入力シート!H73)</f>
        <v/>
      </c>
      <c r="H51" s="616" t="str">
        <f>IF(基本情報入力シート!I73="","",基本情報入力シート!I73)</f>
        <v/>
      </c>
      <c r="I51" s="616" t="str">
        <f>IF(基本情報入力シート!J73="","",基本情報入力シート!J73)</f>
        <v/>
      </c>
      <c r="J51" s="616" t="str">
        <f>IF(基本情報入力シート!K73="","",基本情報入力シート!K73)</f>
        <v/>
      </c>
      <c r="K51" s="617" t="str">
        <f>IF(基本情報入力シート!L73="","",基本情報入力シート!L73)</f>
        <v/>
      </c>
      <c r="L51" s="618" t="str">
        <f>IF(基本情報入力シート!M73="","",基本情報入力シート!M73)</f>
        <v/>
      </c>
      <c r="M51" s="618" t="str">
        <f>IF(基本情報入力シート!R73="","",基本情報入力シート!R73)</f>
        <v/>
      </c>
      <c r="N51" s="618" t="str">
        <f>IF(基本情報入力シート!W73="","",基本情報入力シート!W73)</f>
        <v/>
      </c>
      <c r="O51" s="613" t="str">
        <f>IF(基本情報入力シート!X73="","",基本情報入力シート!X73)</f>
        <v/>
      </c>
      <c r="P51" s="619" t="str">
        <f>IF(基本情報入力シート!Y73="","",基本情報入力シート!Y73)</f>
        <v/>
      </c>
      <c r="Q51" s="701"/>
      <c r="R51" s="437" t="str">
        <f>IF(基本情報入力シート!AB73="","",基本情報入力シート!AB73)</f>
        <v/>
      </c>
      <c r="S51" s="702"/>
      <c r="T51" s="620" t="str">
        <f>IF(P51="","",VLOOKUP(P51,【参考】数式用!$J$2:$L$34,3,FALSE))</f>
        <v/>
      </c>
      <c r="U51" s="621" t="s">
        <v>143</v>
      </c>
      <c r="V51" s="703"/>
      <c r="W51" s="622" t="s">
        <v>144</v>
      </c>
      <c r="X51" s="703"/>
      <c r="Y51" s="623" t="s">
        <v>145</v>
      </c>
      <c r="Z51" s="704"/>
      <c r="AA51" s="624" t="s">
        <v>144</v>
      </c>
      <c r="AB51" s="703"/>
      <c r="AC51" s="624" t="s">
        <v>146</v>
      </c>
      <c r="AD51" s="625" t="s">
        <v>147</v>
      </c>
      <c r="AE51" s="748" t="str">
        <f t="shared" si="0"/>
        <v/>
      </c>
      <c r="AF51" s="628" t="s">
        <v>148</v>
      </c>
      <c r="AG51" s="627" t="str">
        <f t="shared" si="1"/>
        <v/>
      </c>
      <c r="AH51" s="753"/>
      <c r="AI51" s="754"/>
      <c r="AJ51" s="753"/>
      <c r="AK51" s="754"/>
    </row>
    <row r="52" spans="1:37" ht="36.75" customHeight="1">
      <c r="A52" s="613">
        <f t="shared" si="2"/>
        <v>41</v>
      </c>
      <c r="B52" s="614" t="str">
        <f>IF(基本情報入力シート!C74="","",基本情報入力シート!C74)</f>
        <v/>
      </c>
      <c r="C52" s="615" t="str">
        <f>IF(基本情報入力シート!D74="","",基本情報入力シート!D74)</f>
        <v/>
      </c>
      <c r="D52" s="616" t="str">
        <f>IF(基本情報入力シート!E74="","",基本情報入力シート!E74)</f>
        <v/>
      </c>
      <c r="E52" s="616" t="str">
        <f>IF(基本情報入力シート!F74="","",基本情報入力シート!F74)</f>
        <v/>
      </c>
      <c r="F52" s="616" t="str">
        <f>IF(基本情報入力シート!G74="","",基本情報入力シート!G74)</f>
        <v/>
      </c>
      <c r="G52" s="616" t="str">
        <f>IF(基本情報入力シート!H74="","",基本情報入力シート!H74)</f>
        <v/>
      </c>
      <c r="H52" s="616" t="str">
        <f>IF(基本情報入力シート!I74="","",基本情報入力シート!I74)</f>
        <v/>
      </c>
      <c r="I52" s="616" t="str">
        <f>IF(基本情報入力シート!J74="","",基本情報入力シート!J74)</f>
        <v/>
      </c>
      <c r="J52" s="616" t="str">
        <f>IF(基本情報入力シート!K74="","",基本情報入力シート!K74)</f>
        <v/>
      </c>
      <c r="K52" s="617" t="str">
        <f>IF(基本情報入力シート!L74="","",基本情報入力シート!L74)</f>
        <v/>
      </c>
      <c r="L52" s="618" t="str">
        <f>IF(基本情報入力シート!M74="","",基本情報入力シート!M74)</f>
        <v/>
      </c>
      <c r="M52" s="618" t="str">
        <f>IF(基本情報入力シート!R74="","",基本情報入力シート!R74)</f>
        <v/>
      </c>
      <c r="N52" s="618" t="str">
        <f>IF(基本情報入力シート!W74="","",基本情報入力シート!W74)</f>
        <v/>
      </c>
      <c r="O52" s="613" t="str">
        <f>IF(基本情報入力シート!X74="","",基本情報入力シート!X74)</f>
        <v/>
      </c>
      <c r="P52" s="619" t="str">
        <f>IF(基本情報入力シート!Y74="","",基本情報入力シート!Y74)</f>
        <v/>
      </c>
      <c r="Q52" s="701"/>
      <c r="R52" s="437" t="str">
        <f>IF(基本情報入力シート!AB74="","",基本情報入力シート!AB74)</f>
        <v/>
      </c>
      <c r="S52" s="702"/>
      <c r="T52" s="620" t="str">
        <f>IF(P52="","",VLOOKUP(P52,【参考】数式用!$J$2:$L$34,3,FALSE))</f>
        <v/>
      </c>
      <c r="U52" s="621" t="s">
        <v>143</v>
      </c>
      <c r="V52" s="703"/>
      <c r="W52" s="622" t="s">
        <v>144</v>
      </c>
      <c r="X52" s="703"/>
      <c r="Y52" s="623" t="s">
        <v>145</v>
      </c>
      <c r="Z52" s="704"/>
      <c r="AA52" s="624" t="s">
        <v>144</v>
      </c>
      <c r="AB52" s="703"/>
      <c r="AC52" s="624" t="s">
        <v>146</v>
      </c>
      <c r="AD52" s="625" t="s">
        <v>147</v>
      </c>
      <c r="AE52" s="748" t="str">
        <f t="shared" si="0"/>
        <v/>
      </c>
      <c r="AF52" s="628" t="s">
        <v>148</v>
      </c>
      <c r="AG52" s="627" t="str">
        <f t="shared" si="1"/>
        <v/>
      </c>
      <c r="AH52" s="753"/>
      <c r="AI52" s="754"/>
      <c r="AJ52" s="753"/>
      <c r="AK52" s="754"/>
    </row>
    <row r="53" spans="1:37" ht="36.75" customHeight="1">
      <c r="A53" s="613">
        <f t="shared" si="2"/>
        <v>42</v>
      </c>
      <c r="B53" s="614" t="str">
        <f>IF(基本情報入力シート!C75="","",基本情報入力シート!C75)</f>
        <v/>
      </c>
      <c r="C53" s="615" t="str">
        <f>IF(基本情報入力シート!D75="","",基本情報入力シート!D75)</f>
        <v/>
      </c>
      <c r="D53" s="616" t="str">
        <f>IF(基本情報入力シート!E75="","",基本情報入力シート!E75)</f>
        <v/>
      </c>
      <c r="E53" s="616" t="str">
        <f>IF(基本情報入力シート!F75="","",基本情報入力シート!F75)</f>
        <v/>
      </c>
      <c r="F53" s="616" t="str">
        <f>IF(基本情報入力シート!G75="","",基本情報入力シート!G75)</f>
        <v/>
      </c>
      <c r="G53" s="616" t="str">
        <f>IF(基本情報入力シート!H75="","",基本情報入力シート!H75)</f>
        <v/>
      </c>
      <c r="H53" s="616" t="str">
        <f>IF(基本情報入力シート!I75="","",基本情報入力シート!I75)</f>
        <v/>
      </c>
      <c r="I53" s="616" t="str">
        <f>IF(基本情報入力シート!J75="","",基本情報入力シート!J75)</f>
        <v/>
      </c>
      <c r="J53" s="616" t="str">
        <f>IF(基本情報入力シート!K75="","",基本情報入力シート!K75)</f>
        <v/>
      </c>
      <c r="K53" s="617" t="str">
        <f>IF(基本情報入力シート!L75="","",基本情報入力シート!L75)</f>
        <v/>
      </c>
      <c r="L53" s="618" t="str">
        <f>IF(基本情報入力シート!M75="","",基本情報入力シート!M75)</f>
        <v/>
      </c>
      <c r="M53" s="618" t="str">
        <f>IF(基本情報入力シート!R75="","",基本情報入力シート!R75)</f>
        <v/>
      </c>
      <c r="N53" s="618" t="str">
        <f>IF(基本情報入力シート!W75="","",基本情報入力シート!W75)</f>
        <v/>
      </c>
      <c r="O53" s="613" t="str">
        <f>IF(基本情報入力シート!X75="","",基本情報入力シート!X75)</f>
        <v/>
      </c>
      <c r="P53" s="619" t="str">
        <f>IF(基本情報入力シート!Y75="","",基本情報入力シート!Y75)</f>
        <v/>
      </c>
      <c r="Q53" s="701"/>
      <c r="R53" s="437" t="str">
        <f>IF(基本情報入力シート!AB75="","",基本情報入力シート!AB75)</f>
        <v/>
      </c>
      <c r="S53" s="702"/>
      <c r="T53" s="620" t="str">
        <f>IF(P53="","",VLOOKUP(P53,【参考】数式用!$J$2:$L$34,3,FALSE))</f>
        <v/>
      </c>
      <c r="U53" s="621" t="s">
        <v>143</v>
      </c>
      <c r="V53" s="703"/>
      <c r="W53" s="622" t="s">
        <v>144</v>
      </c>
      <c r="X53" s="703"/>
      <c r="Y53" s="623" t="s">
        <v>145</v>
      </c>
      <c r="Z53" s="704"/>
      <c r="AA53" s="624" t="s">
        <v>144</v>
      </c>
      <c r="AB53" s="703"/>
      <c r="AC53" s="624" t="s">
        <v>146</v>
      </c>
      <c r="AD53" s="625" t="s">
        <v>147</v>
      </c>
      <c r="AE53" s="748" t="str">
        <f t="shared" si="0"/>
        <v/>
      </c>
      <c r="AF53" s="628" t="s">
        <v>148</v>
      </c>
      <c r="AG53" s="627" t="str">
        <f t="shared" si="1"/>
        <v/>
      </c>
      <c r="AH53" s="753"/>
      <c r="AI53" s="754"/>
      <c r="AJ53" s="753"/>
      <c r="AK53" s="754"/>
    </row>
    <row r="54" spans="1:37" ht="36.75" customHeight="1">
      <c r="A54" s="613">
        <f t="shared" si="2"/>
        <v>43</v>
      </c>
      <c r="B54" s="614" t="str">
        <f>IF(基本情報入力シート!C76="","",基本情報入力シート!C76)</f>
        <v/>
      </c>
      <c r="C54" s="615" t="str">
        <f>IF(基本情報入力シート!D76="","",基本情報入力シート!D76)</f>
        <v/>
      </c>
      <c r="D54" s="616" t="str">
        <f>IF(基本情報入力シート!E76="","",基本情報入力シート!E76)</f>
        <v/>
      </c>
      <c r="E54" s="616" t="str">
        <f>IF(基本情報入力シート!F76="","",基本情報入力シート!F76)</f>
        <v/>
      </c>
      <c r="F54" s="616" t="str">
        <f>IF(基本情報入力シート!G76="","",基本情報入力シート!G76)</f>
        <v/>
      </c>
      <c r="G54" s="616" t="str">
        <f>IF(基本情報入力シート!H76="","",基本情報入力シート!H76)</f>
        <v/>
      </c>
      <c r="H54" s="616" t="str">
        <f>IF(基本情報入力シート!I76="","",基本情報入力シート!I76)</f>
        <v/>
      </c>
      <c r="I54" s="616" t="str">
        <f>IF(基本情報入力シート!J76="","",基本情報入力シート!J76)</f>
        <v/>
      </c>
      <c r="J54" s="616" t="str">
        <f>IF(基本情報入力シート!K76="","",基本情報入力シート!K76)</f>
        <v/>
      </c>
      <c r="K54" s="617" t="str">
        <f>IF(基本情報入力シート!L76="","",基本情報入力シート!L76)</f>
        <v/>
      </c>
      <c r="L54" s="618" t="str">
        <f>IF(基本情報入力シート!M76="","",基本情報入力シート!M76)</f>
        <v/>
      </c>
      <c r="M54" s="618" t="str">
        <f>IF(基本情報入力シート!R76="","",基本情報入力シート!R76)</f>
        <v/>
      </c>
      <c r="N54" s="618" t="str">
        <f>IF(基本情報入力シート!W76="","",基本情報入力シート!W76)</f>
        <v/>
      </c>
      <c r="O54" s="613" t="str">
        <f>IF(基本情報入力シート!X76="","",基本情報入力シート!X76)</f>
        <v/>
      </c>
      <c r="P54" s="619" t="str">
        <f>IF(基本情報入力シート!Y76="","",基本情報入力シート!Y76)</f>
        <v/>
      </c>
      <c r="Q54" s="701"/>
      <c r="R54" s="437" t="str">
        <f>IF(基本情報入力シート!AB76="","",基本情報入力シート!AB76)</f>
        <v/>
      </c>
      <c r="S54" s="702"/>
      <c r="T54" s="620" t="str">
        <f>IF(P54="","",VLOOKUP(P54,【参考】数式用!$J$2:$L$34,3,FALSE))</f>
        <v/>
      </c>
      <c r="U54" s="621" t="s">
        <v>143</v>
      </c>
      <c r="V54" s="703"/>
      <c r="W54" s="622" t="s">
        <v>144</v>
      </c>
      <c r="X54" s="703"/>
      <c r="Y54" s="623" t="s">
        <v>145</v>
      </c>
      <c r="Z54" s="704"/>
      <c r="AA54" s="624" t="s">
        <v>144</v>
      </c>
      <c r="AB54" s="703"/>
      <c r="AC54" s="624" t="s">
        <v>146</v>
      </c>
      <c r="AD54" s="625" t="s">
        <v>147</v>
      </c>
      <c r="AE54" s="748" t="str">
        <f t="shared" si="0"/>
        <v/>
      </c>
      <c r="AF54" s="628" t="s">
        <v>148</v>
      </c>
      <c r="AG54" s="627" t="str">
        <f t="shared" si="1"/>
        <v/>
      </c>
      <c r="AH54" s="753"/>
      <c r="AI54" s="754"/>
      <c r="AJ54" s="753"/>
      <c r="AK54" s="754"/>
    </row>
    <row r="55" spans="1:37" ht="36.75" customHeight="1">
      <c r="A55" s="613">
        <f t="shared" si="2"/>
        <v>44</v>
      </c>
      <c r="B55" s="614" t="str">
        <f>IF(基本情報入力シート!C77="","",基本情報入力シート!C77)</f>
        <v/>
      </c>
      <c r="C55" s="615" t="str">
        <f>IF(基本情報入力シート!D77="","",基本情報入力シート!D77)</f>
        <v/>
      </c>
      <c r="D55" s="616" t="str">
        <f>IF(基本情報入力シート!E77="","",基本情報入力シート!E77)</f>
        <v/>
      </c>
      <c r="E55" s="616" t="str">
        <f>IF(基本情報入力シート!F77="","",基本情報入力シート!F77)</f>
        <v/>
      </c>
      <c r="F55" s="616" t="str">
        <f>IF(基本情報入力シート!G77="","",基本情報入力シート!G77)</f>
        <v/>
      </c>
      <c r="G55" s="616" t="str">
        <f>IF(基本情報入力シート!H77="","",基本情報入力シート!H77)</f>
        <v/>
      </c>
      <c r="H55" s="616" t="str">
        <f>IF(基本情報入力シート!I77="","",基本情報入力シート!I77)</f>
        <v/>
      </c>
      <c r="I55" s="616" t="str">
        <f>IF(基本情報入力シート!J77="","",基本情報入力シート!J77)</f>
        <v/>
      </c>
      <c r="J55" s="616" t="str">
        <f>IF(基本情報入力シート!K77="","",基本情報入力シート!K77)</f>
        <v/>
      </c>
      <c r="K55" s="617" t="str">
        <f>IF(基本情報入力シート!L77="","",基本情報入力シート!L77)</f>
        <v/>
      </c>
      <c r="L55" s="618" t="str">
        <f>IF(基本情報入力シート!M77="","",基本情報入力シート!M77)</f>
        <v/>
      </c>
      <c r="M55" s="618" t="str">
        <f>IF(基本情報入力シート!R77="","",基本情報入力シート!R77)</f>
        <v/>
      </c>
      <c r="N55" s="618" t="str">
        <f>IF(基本情報入力シート!W77="","",基本情報入力シート!W77)</f>
        <v/>
      </c>
      <c r="O55" s="613" t="str">
        <f>IF(基本情報入力シート!X77="","",基本情報入力シート!X77)</f>
        <v/>
      </c>
      <c r="P55" s="619" t="str">
        <f>IF(基本情報入力シート!Y77="","",基本情報入力シート!Y77)</f>
        <v/>
      </c>
      <c r="Q55" s="701"/>
      <c r="R55" s="437" t="str">
        <f>IF(基本情報入力シート!AB77="","",基本情報入力シート!AB77)</f>
        <v/>
      </c>
      <c r="S55" s="702"/>
      <c r="T55" s="620" t="str">
        <f>IF(P55="","",VLOOKUP(P55,【参考】数式用!$J$2:$L$34,3,FALSE))</f>
        <v/>
      </c>
      <c r="U55" s="621" t="s">
        <v>143</v>
      </c>
      <c r="V55" s="703"/>
      <c r="W55" s="622" t="s">
        <v>144</v>
      </c>
      <c r="X55" s="703"/>
      <c r="Y55" s="623" t="s">
        <v>145</v>
      </c>
      <c r="Z55" s="704"/>
      <c r="AA55" s="624" t="s">
        <v>144</v>
      </c>
      <c r="AB55" s="703"/>
      <c r="AC55" s="624" t="s">
        <v>146</v>
      </c>
      <c r="AD55" s="625" t="s">
        <v>147</v>
      </c>
      <c r="AE55" s="748" t="str">
        <f t="shared" si="0"/>
        <v/>
      </c>
      <c r="AF55" s="628" t="s">
        <v>148</v>
      </c>
      <c r="AG55" s="627" t="str">
        <f t="shared" si="1"/>
        <v/>
      </c>
      <c r="AH55" s="753"/>
      <c r="AI55" s="754"/>
      <c r="AJ55" s="753"/>
      <c r="AK55" s="754"/>
    </row>
    <row r="56" spans="1:37" ht="36.75" customHeight="1">
      <c r="A56" s="613">
        <f t="shared" si="2"/>
        <v>45</v>
      </c>
      <c r="B56" s="614" t="str">
        <f>IF(基本情報入力シート!C78="","",基本情報入力シート!C78)</f>
        <v/>
      </c>
      <c r="C56" s="615" t="str">
        <f>IF(基本情報入力シート!D78="","",基本情報入力シート!D78)</f>
        <v/>
      </c>
      <c r="D56" s="616" t="str">
        <f>IF(基本情報入力シート!E78="","",基本情報入力シート!E78)</f>
        <v/>
      </c>
      <c r="E56" s="616" t="str">
        <f>IF(基本情報入力シート!F78="","",基本情報入力シート!F78)</f>
        <v/>
      </c>
      <c r="F56" s="616" t="str">
        <f>IF(基本情報入力シート!G78="","",基本情報入力シート!G78)</f>
        <v/>
      </c>
      <c r="G56" s="616" t="str">
        <f>IF(基本情報入力シート!H78="","",基本情報入力シート!H78)</f>
        <v/>
      </c>
      <c r="H56" s="616" t="str">
        <f>IF(基本情報入力シート!I78="","",基本情報入力シート!I78)</f>
        <v/>
      </c>
      <c r="I56" s="616" t="str">
        <f>IF(基本情報入力シート!J78="","",基本情報入力シート!J78)</f>
        <v/>
      </c>
      <c r="J56" s="616" t="str">
        <f>IF(基本情報入力シート!K78="","",基本情報入力シート!K78)</f>
        <v/>
      </c>
      <c r="K56" s="617" t="str">
        <f>IF(基本情報入力シート!L78="","",基本情報入力シート!L78)</f>
        <v/>
      </c>
      <c r="L56" s="618" t="str">
        <f>IF(基本情報入力シート!M78="","",基本情報入力シート!M78)</f>
        <v/>
      </c>
      <c r="M56" s="618" t="str">
        <f>IF(基本情報入力シート!R78="","",基本情報入力シート!R78)</f>
        <v/>
      </c>
      <c r="N56" s="618" t="str">
        <f>IF(基本情報入力シート!W78="","",基本情報入力シート!W78)</f>
        <v/>
      </c>
      <c r="O56" s="613" t="str">
        <f>IF(基本情報入力シート!X78="","",基本情報入力シート!X78)</f>
        <v/>
      </c>
      <c r="P56" s="619" t="str">
        <f>IF(基本情報入力シート!Y78="","",基本情報入力シート!Y78)</f>
        <v/>
      </c>
      <c r="Q56" s="701"/>
      <c r="R56" s="437" t="str">
        <f>IF(基本情報入力シート!AB78="","",基本情報入力シート!AB78)</f>
        <v/>
      </c>
      <c r="S56" s="702"/>
      <c r="T56" s="620" t="str">
        <f>IF(P56="","",VLOOKUP(P56,【参考】数式用!$J$2:$L$34,3,FALSE))</f>
        <v/>
      </c>
      <c r="U56" s="621" t="s">
        <v>143</v>
      </c>
      <c r="V56" s="703"/>
      <c r="W56" s="622" t="s">
        <v>144</v>
      </c>
      <c r="X56" s="703"/>
      <c r="Y56" s="623" t="s">
        <v>145</v>
      </c>
      <c r="Z56" s="704"/>
      <c r="AA56" s="624" t="s">
        <v>144</v>
      </c>
      <c r="AB56" s="703"/>
      <c r="AC56" s="624" t="s">
        <v>146</v>
      </c>
      <c r="AD56" s="625" t="s">
        <v>147</v>
      </c>
      <c r="AE56" s="748" t="str">
        <f t="shared" si="0"/>
        <v/>
      </c>
      <c r="AF56" s="628" t="s">
        <v>148</v>
      </c>
      <c r="AG56" s="627" t="str">
        <f t="shared" si="1"/>
        <v/>
      </c>
      <c r="AH56" s="753"/>
      <c r="AI56" s="754"/>
      <c r="AJ56" s="753"/>
      <c r="AK56" s="754"/>
    </row>
    <row r="57" spans="1:37" ht="36.75" customHeight="1">
      <c r="A57" s="613">
        <f t="shared" si="2"/>
        <v>46</v>
      </c>
      <c r="B57" s="614" t="str">
        <f>IF(基本情報入力シート!C79="","",基本情報入力シート!C79)</f>
        <v/>
      </c>
      <c r="C57" s="615" t="str">
        <f>IF(基本情報入力シート!D79="","",基本情報入力シート!D79)</f>
        <v/>
      </c>
      <c r="D57" s="616" t="str">
        <f>IF(基本情報入力シート!E79="","",基本情報入力シート!E79)</f>
        <v/>
      </c>
      <c r="E57" s="616" t="str">
        <f>IF(基本情報入力シート!F79="","",基本情報入力シート!F79)</f>
        <v/>
      </c>
      <c r="F57" s="616" t="str">
        <f>IF(基本情報入力シート!G79="","",基本情報入力シート!G79)</f>
        <v/>
      </c>
      <c r="G57" s="616" t="str">
        <f>IF(基本情報入力シート!H79="","",基本情報入力シート!H79)</f>
        <v/>
      </c>
      <c r="H57" s="616" t="str">
        <f>IF(基本情報入力シート!I79="","",基本情報入力シート!I79)</f>
        <v/>
      </c>
      <c r="I57" s="616" t="str">
        <f>IF(基本情報入力シート!J79="","",基本情報入力シート!J79)</f>
        <v/>
      </c>
      <c r="J57" s="616" t="str">
        <f>IF(基本情報入力シート!K79="","",基本情報入力シート!K79)</f>
        <v/>
      </c>
      <c r="K57" s="617" t="str">
        <f>IF(基本情報入力シート!L79="","",基本情報入力シート!L79)</f>
        <v/>
      </c>
      <c r="L57" s="618" t="str">
        <f>IF(基本情報入力シート!M79="","",基本情報入力シート!M79)</f>
        <v/>
      </c>
      <c r="M57" s="618" t="str">
        <f>IF(基本情報入力シート!R79="","",基本情報入力シート!R79)</f>
        <v/>
      </c>
      <c r="N57" s="618" t="str">
        <f>IF(基本情報入力シート!W79="","",基本情報入力シート!W79)</f>
        <v/>
      </c>
      <c r="O57" s="613" t="str">
        <f>IF(基本情報入力シート!X79="","",基本情報入力シート!X79)</f>
        <v/>
      </c>
      <c r="P57" s="619" t="str">
        <f>IF(基本情報入力シート!Y79="","",基本情報入力シート!Y79)</f>
        <v/>
      </c>
      <c r="Q57" s="701"/>
      <c r="R57" s="437" t="str">
        <f>IF(基本情報入力シート!AB79="","",基本情報入力シート!AB79)</f>
        <v/>
      </c>
      <c r="S57" s="702"/>
      <c r="T57" s="620" t="str">
        <f>IF(P57="","",VLOOKUP(P57,【参考】数式用!$J$2:$L$34,3,FALSE))</f>
        <v/>
      </c>
      <c r="U57" s="621" t="s">
        <v>143</v>
      </c>
      <c r="V57" s="703"/>
      <c r="W57" s="622" t="s">
        <v>144</v>
      </c>
      <c r="X57" s="703"/>
      <c r="Y57" s="623" t="s">
        <v>145</v>
      </c>
      <c r="Z57" s="704"/>
      <c r="AA57" s="624" t="s">
        <v>144</v>
      </c>
      <c r="AB57" s="703"/>
      <c r="AC57" s="624" t="s">
        <v>146</v>
      </c>
      <c r="AD57" s="625" t="s">
        <v>147</v>
      </c>
      <c r="AE57" s="748" t="str">
        <f t="shared" si="0"/>
        <v/>
      </c>
      <c r="AF57" s="628" t="s">
        <v>148</v>
      </c>
      <c r="AG57" s="627" t="str">
        <f t="shared" si="1"/>
        <v/>
      </c>
      <c r="AH57" s="753"/>
      <c r="AI57" s="754"/>
      <c r="AJ57" s="753"/>
      <c r="AK57" s="754"/>
    </row>
    <row r="58" spans="1:37" ht="36.75" customHeight="1">
      <c r="A58" s="613">
        <f t="shared" si="2"/>
        <v>47</v>
      </c>
      <c r="B58" s="614" t="str">
        <f>IF(基本情報入力シート!C80="","",基本情報入力シート!C80)</f>
        <v/>
      </c>
      <c r="C58" s="615" t="str">
        <f>IF(基本情報入力シート!D80="","",基本情報入力シート!D80)</f>
        <v/>
      </c>
      <c r="D58" s="616" t="str">
        <f>IF(基本情報入力シート!E80="","",基本情報入力シート!E80)</f>
        <v/>
      </c>
      <c r="E58" s="616" t="str">
        <f>IF(基本情報入力シート!F80="","",基本情報入力シート!F80)</f>
        <v/>
      </c>
      <c r="F58" s="616" t="str">
        <f>IF(基本情報入力シート!G80="","",基本情報入力シート!G80)</f>
        <v/>
      </c>
      <c r="G58" s="616" t="str">
        <f>IF(基本情報入力シート!H80="","",基本情報入力シート!H80)</f>
        <v/>
      </c>
      <c r="H58" s="616" t="str">
        <f>IF(基本情報入力シート!I80="","",基本情報入力シート!I80)</f>
        <v/>
      </c>
      <c r="I58" s="616" t="str">
        <f>IF(基本情報入力シート!J80="","",基本情報入力シート!J80)</f>
        <v/>
      </c>
      <c r="J58" s="616" t="str">
        <f>IF(基本情報入力シート!K80="","",基本情報入力シート!K80)</f>
        <v/>
      </c>
      <c r="K58" s="617" t="str">
        <f>IF(基本情報入力シート!L80="","",基本情報入力シート!L80)</f>
        <v/>
      </c>
      <c r="L58" s="618" t="str">
        <f>IF(基本情報入力シート!M80="","",基本情報入力シート!M80)</f>
        <v/>
      </c>
      <c r="M58" s="618" t="str">
        <f>IF(基本情報入力シート!R80="","",基本情報入力シート!R80)</f>
        <v/>
      </c>
      <c r="N58" s="618" t="str">
        <f>IF(基本情報入力シート!W80="","",基本情報入力シート!W80)</f>
        <v/>
      </c>
      <c r="O58" s="613" t="str">
        <f>IF(基本情報入力シート!X80="","",基本情報入力シート!X80)</f>
        <v/>
      </c>
      <c r="P58" s="619" t="str">
        <f>IF(基本情報入力シート!Y80="","",基本情報入力シート!Y80)</f>
        <v/>
      </c>
      <c r="Q58" s="701"/>
      <c r="R58" s="437" t="str">
        <f>IF(基本情報入力シート!AB80="","",基本情報入力シート!AB80)</f>
        <v/>
      </c>
      <c r="S58" s="702"/>
      <c r="T58" s="620" t="str">
        <f>IF(P58="","",VLOOKUP(P58,【参考】数式用!$J$2:$L$34,3,FALSE))</f>
        <v/>
      </c>
      <c r="U58" s="621" t="s">
        <v>143</v>
      </c>
      <c r="V58" s="703"/>
      <c r="W58" s="622" t="s">
        <v>144</v>
      </c>
      <c r="X58" s="703"/>
      <c r="Y58" s="623" t="s">
        <v>145</v>
      </c>
      <c r="Z58" s="704"/>
      <c r="AA58" s="624" t="s">
        <v>144</v>
      </c>
      <c r="AB58" s="703"/>
      <c r="AC58" s="624" t="s">
        <v>146</v>
      </c>
      <c r="AD58" s="625" t="s">
        <v>147</v>
      </c>
      <c r="AE58" s="748" t="str">
        <f t="shared" si="0"/>
        <v/>
      </c>
      <c r="AF58" s="628" t="s">
        <v>148</v>
      </c>
      <c r="AG58" s="627" t="str">
        <f t="shared" si="1"/>
        <v/>
      </c>
      <c r="AH58" s="753"/>
      <c r="AI58" s="754"/>
      <c r="AJ58" s="753"/>
      <c r="AK58" s="754"/>
    </row>
    <row r="59" spans="1:37" ht="36.75" customHeight="1">
      <c r="A59" s="613">
        <f t="shared" si="2"/>
        <v>48</v>
      </c>
      <c r="B59" s="614" t="str">
        <f>IF(基本情報入力シート!C81="","",基本情報入力シート!C81)</f>
        <v/>
      </c>
      <c r="C59" s="615" t="str">
        <f>IF(基本情報入力シート!D81="","",基本情報入力シート!D81)</f>
        <v/>
      </c>
      <c r="D59" s="616" t="str">
        <f>IF(基本情報入力シート!E81="","",基本情報入力シート!E81)</f>
        <v/>
      </c>
      <c r="E59" s="616" t="str">
        <f>IF(基本情報入力シート!F81="","",基本情報入力シート!F81)</f>
        <v/>
      </c>
      <c r="F59" s="616" t="str">
        <f>IF(基本情報入力シート!G81="","",基本情報入力シート!G81)</f>
        <v/>
      </c>
      <c r="G59" s="616" t="str">
        <f>IF(基本情報入力シート!H81="","",基本情報入力シート!H81)</f>
        <v/>
      </c>
      <c r="H59" s="616" t="str">
        <f>IF(基本情報入力シート!I81="","",基本情報入力シート!I81)</f>
        <v/>
      </c>
      <c r="I59" s="616" t="str">
        <f>IF(基本情報入力シート!J81="","",基本情報入力シート!J81)</f>
        <v/>
      </c>
      <c r="J59" s="616" t="str">
        <f>IF(基本情報入力シート!K81="","",基本情報入力シート!K81)</f>
        <v/>
      </c>
      <c r="K59" s="617" t="str">
        <f>IF(基本情報入力シート!L81="","",基本情報入力シート!L81)</f>
        <v/>
      </c>
      <c r="L59" s="618" t="str">
        <f>IF(基本情報入力シート!M81="","",基本情報入力シート!M81)</f>
        <v/>
      </c>
      <c r="M59" s="618" t="str">
        <f>IF(基本情報入力シート!R81="","",基本情報入力シート!R81)</f>
        <v/>
      </c>
      <c r="N59" s="618" t="str">
        <f>IF(基本情報入力シート!W81="","",基本情報入力シート!W81)</f>
        <v/>
      </c>
      <c r="O59" s="613" t="str">
        <f>IF(基本情報入力シート!X81="","",基本情報入力シート!X81)</f>
        <v/>
      </c>
      <c r="P59" s="619" t="str">
        <f>IF(基本情報入力シート!Y81="","",基本情報入力シート!Y81)</f>
        <v/>
      </c>
      <c r="Q59" s="701"/>
      <c r="R59" s="437" t="str">
        <f>IF(基本情報入力シート!AB81="","",基本情報入力シート!AB81)</f>
        <v/>
      </c>
      <c r="S59" s="702"/>
      <c r="T59" s="620" t="str">
        <f>IF(P59="","",VLOOKUP(P59,【参考】数式用!$J$2:$L$34,3,FALSE))</f>
        <v/>
      </c>
      <c r="U59" s="621" t="s">
        <v>143</v>
      </c>
      <c r="V59" s="703"/>
      <c r="W59" s="622" t="s">
        <v>144</v>
      </c>
      <c r="X59" s="703"/>
      <c r="Y59" s="623" t="s">
        <v>145</v>
      </c>
      <c r="Z59" s="704"/>
      <c r="AA59" s="624" t="s">
        <v>144</v>
      </c>
      <c r="AB59" s="703"/>
      <c r="AC59" s="624" t="s">
        <v>146</v>
      </c>
      <c r="AD59" s="625" t="s">
        <v>147</v>
      </c>
      <c r="AE59" s="748" t="str">
        <f t="shared" si="0"/>
        <v/>
      </c>
      <c r="AF59" s="628" t="s">
        <v>148</v>
      </c>
      <c r="AG59" s="627" t="str">
        <f t="shared" si="1"/>
        <v/>
      </c>
      <c r="AH59" s="753"/>
      <c r="AI59" s="754"/>
      <c r="AJ59" s="753"/>
      <c r="AK59" s="754"/>
    </row>
    <row r="60" spans="1:37" ht="36.75" customHeight="1">
      <c r="A60" s="613">
        <f t="shared" si="2"/>
        <v>49</v>
      </c>
      <c r="B60" s="614" t="str">
        <f>IF(基本情報入力シート!C82="","",基本情報入力シート!C82)</f>
        <v/>
      </c>
      <c r="C60" s="615" t="str">
        <f>IF(基本情報入力シート!D82="","",基本情報入力シート!D82)</f>
        <v/>
      </c>
      <c r="D60" s="616" t="str">
        <f>IF(基本情報入力シート!E82="","",基本情報入力シート!E82)</f>
        <v/>
      </c>
      <c r="E60" s="616" t="str">
        <f>IF(基本情報入力シート!F82="","",基本情報入力シート!F82)</f>
        <v/>
      </c>
      <c r="F60" s="616" t="str">
        <f>IF(基本情報入力シート!G82="","",基本情報入力シート!G82)</f>
        <v/>
      </c>
      <c r="G60" s="616" t="str">
        <f>IF(基本情報入力シート!H82="","",基本情報入力シート!H82)</f>
        <v/>
      </c>
      <c r="H60" s="616" t="str">
        <f>IF(基本情報入力シート!I82="","",基本情報入力シート!I82)</f>
        <v/>
      </c>
      <c r="I60" s="616" t="str">
        <f>IF(基本情報入力シート!J82="","",基本情報入力シート!J82)</f>
        <v/>
      </c>
      <c r="J60" s="616" t="str">
        <f>IF(基本情報入力シート!K82="","",基本情報入力シート!K82)</f>
        <v/>
      </c>
      <c r="K60" s="617" t="str">
        <f>IF(基本情報入力シート!L82="","",基本情報入力シート!L82)</f>
        <v/>
      </c>
      <c r="L60" s="618" t="str">
        <f>IF(基本情報入力シート!M82="","",基本情報入力シート!M82)</f>
        <v/>
      </c>
      <c r="M60" s="618" t="str">
        <f>IF(基本情報入力シート!R82="","",基本情報入力シート!R82)</f>
        <v/>
      </c>
      <c r="N60" s="618" t="str">
        <f>IF(基本情報入力シート!W82="","",基本情報入力シート!W82)</f>
        <v/>
      </c>
      <c r="O60" s="613" t="str">
        <f>IF(基本情報入力シート!X82="","",基本情報入力シート!X82)</f>
        <v/>
      </c>
      <c r="P60" s="619" t="str">
        <f>IF(基本情報入力シート!Y82="","",基本情報入力シート!Y82)</f>
        <v/>
      </c>
      <c r="Q60" s="701"/>
      <c r="R60" s="437" t="str">
        <f>IF(基本情報入力シート!AB82="","",基本情報入力シート!AB82)</f>
        <v/>
      </c>
      <c r="S60" s="702"/>
      <c r="T60" s="620" t="str">
        <f>IF(P60="","",VLOOKUP(P60,【参考】数式用!$J$2:$L$34,3,FALSE))</f>
        <v/>
      </c>
      <c r="U60" s="621" t="s">
        <v>143</v>
      </c>
      <c r="V60" s="703"/>
      <c r="W60" s="622" t="s">
        <v>144</v>
      </c>
      <c r="X60" s="703"/>
      <c r="Y60" s="623" t="s">
        <v>145</v>
      </c>
      <c r="Z60" s="704"/>
      <c r="AA60" s="624" t="s">
        <v>144</v>
      </c>
      <c r="AB60" s="703"/>
      <c r="AC60" s="624" t="s">
        <v>146</v>
      </c>
      <c r="AD60" s="625" t="s">
        <v>147</v>
      </c>
      <c r="AE60" s="748" t="str">
        <f t="shared" si="0"/>
        <v/>
      </c>
      <c r="AF60" s="628" t="s">
        <v>148</v>
      </c>
      <c r="AG60" s="627" t="str">
        <f t="shared" si="1"/>
        <v/>
      </c>
      <c r="AH60" s="753"/>
      <c r="AI60" s="754"/>
      <c r="AJ60" s="753"/>
      <c r="AK60" s="754"/>
    </row>
    <row r="61" spans="1:37" ht="36.75" customHeight="1">
      <c r="A61" s="613">
        <f t="shared" si="2"/>
        <v>50</v>
      </c>
      <c r="B61" s="614" t="str">
        <f>IF(基本情報入力シート!C83="","",基本情報入力シート!C83)</f>
        <v/>
      </c>
      <c r="C61" s="615" t="str">
        <f>IF(基本情報入力シート!D83="","",基本情報入力シート!D83)</f>
        <v/>
      </c>
      <c r="D61" s="616" t="str">
        <f>IF(基本情報入力シート!E83="","",基本情報入力シート!E83)</f>
        <v/>
      </c>
      <c r="E61" s="616" t="str">
        <f>IF(基本情報入力シート!F83="","",基本情報入力シート!F83)</f>
        <v/>
      </c>
      <c r="F61" s="616" t="str">
        <f>IF(基本情報入力シート!G83="","",基本情報入力シート!G83)</f>
        <v/>
      </c>
      <c r="G61" s="616" t="str">
        <f>IF(基本情報入力シート!H83="","",基本情報入力シート!H83)</f>
        <v/>
      </c>
      <c r="H61" s="616" t="str">
        <f>IF(基本情報入力シート!I83="","",基本情報入力シート!I83)</f>
        <v/>
      </c>
      <c r="I61" s="616" t="str">
        <f>IF(基本情報入力シート!J83="","",基本情報入力シート!J83)</f>
        <v/>
      </c>
      <c r="J61" s="616" t="str">
        <f>IF(基本情報入力シート!K83="","",基本情報入力シート!K83)</f>
        <v/>
      </c>
      <c r="K61" s="617" t="str">
        <f>IF(基本情報入力シート!L83="","",基本情報入力シート!L83)</f>
        <v/>
      </c>
      <c r="L61" s="618" t="str">
        <f>IF(基本情報入力シート!M83="","",基本情報入力シート!M83)</f>
        <v/>
      </c>
      <c r="M61" s="618" t="str">
        <f>IF(基本情報入力シート!R83="","",基本情報入力シート!R83)</f>
        <v/>
      </c>
      <c r="N61" s="618" t="str">
        <f>IF(基本情報入力シート!W83="","",基本情報入力シート!W83)</f>
        <v/>
      </c>
      <c r="O61" s="613" t="str">
        <f>IF(基本情報入力シート!X83="","",基本情報入力シート!X83)</f>
        <v/>
      </c>
      <c r="P61" s="619" t="str">
        <f>IF(基本情報入力シート!Y83="","",基本情報入力シート!Y83)</f>
        <v/>
      </c>
      <c r="Q61" s="701"/>
      <c r="R61" s="437" t="str">
        <f>IF(基本情報入力シート!AB83="","",基本情報入力シート!AB83)</f>
        <v/>
      </c>
      <c r="S61" s="702"/>
      <c r="T61" s="620" t="str">
        <f>IF(P61="","",VLOOKUP(P61,【参考】数式用!$J$2:$L$34,3,FALSE))</f>
        <v/>
      </c>
      <c r="U61" s="621" t="s">
        <v>143</v>
      </c>
      <c r="V61" s="703"/>
      <c r="W61" s="622" t="s">
        <v>144</v>
      </c>
      <c r="X61" s="703"/>
      <c r="Y61" s="623" t="s">
        <v>145</v>
      </c>
      <c r="Z61" s="704"/>
      <c r="AA61" s="624" t="s">
        <v>144</v>
      </c>
      <c r="AB61" s="703"/>
      <c r="AC61" s="624" t="s">
        <v>146</v>
      </c>
      <c r="AD61" s="625" t="s">
        <v>147</v>
      </c>
      <c r="AE61" s="748" t="str">
        <f t="shared" si="0"/>
        <v/>
      </c>
      <c r="AF61" s="628" t="s">
        <v>148</v>
      </c>
      <c r="AG61" s="627" t="str">
        <f t="shared" si="1"/>
        <v/>
      </c>
      <c r="AH61" s="753"/>
      <c r="AI61" s="754"/>
      <c r="AJ61" s="753"/>
      <c r="AK61" s="754"/>
    </row>
    <row r="62" spans="1:37" ht="36.75" customHeight="1">
      <c r="A62" s="613">
        <f t="shared" si="2"/>
        <v>51</v>
      </c>
      <c r="B62" s="614" t="str">
        <f>IF(基本情報入力シート!C84="","",基本情報入力シート!C84)</f>
        <v/>
      </c>
      <c r="C62" s="615" t="str">
        <f>IF(基本情報入力シート!D84="","",基本情報入力シート!D84)</f>
        <v/>
      </c>
      <c r="D62" s="616" t="str">
        <f>IF(基本情報入力シート!E84="","",基本情報入力シート!E84)</f>
        <v/>
      </c>
      <c r="E62" s="616" t="str">
        <f>IF(基本情報入力シート!F84="","",基本情報入力シート!F84)</f>
        <v/>
      </c>
      <c r="F62" s="616" t="str">
        <f>IF(基本情報入力シート!G84="","",基本情報入力シート!G84)</f>
        <v/>
      </c>
      <c r="G62" s="616" t="str">
        <f>IF(基本情報入力シート!H84="","",基本情報入力シート!H84)</f>
        <v/>
      </c>
      <c r="H62" s="616" t="str">
        <f>IF(基本情報入力シート!I84="","",基本情報入力シート!I84)</f>
        <v/>
      </c>
      <c r="I62" s="616" t="str">
        <f>IF(基本情報入力シート!J84="","",基本情報入力シート!J84)</f>
        <v/>
      </c>
      <c r="J62" s="616" t="str">
        <f>IF(基本情報入力シート!K84="","",基本情報入力シート!K84)</f>
        <v/>
      </c>
      <c r="K62" s="617" t="str">
        <f>IF(基本情報入力シート!L84="","",基本情報入力シート!L84)</f>
        <v/>
      </c>
      <c r="L62" s="618" t="str">
        <f>IF(基本情報入力シート!M84="","",基本情報入力シート!M84)</f>
        <v/>
      </c>
      <c r="M62" s="618" t="str">
        <f>IF(基本情報入力シート!R84="","",基本情報入力シート!R84)</f>
        <v/>
      </c>
      <c r="N62" s="618" t="str">
        <f>IF(基本情報入力シート!W84="","",基本情報入力シート!W84)</f>
        <v/>
      </c>
      <c r="O62" s="613" t="str">
        <f>IF(基本情報入力シート!X84="","",基本情報入力シート!X84)</f>
        <v/>
      </c>
      <c r="P62" s="619" t="str">
        <f>IF(基本情報入力シート!Y84="","",基本情報入力シート!Y84)</f>
        <v/>
      </c>
      <c r="Q62" s="701"/>
      <c r="R62" s="437" t="str">
        <f>IF(基本情報入力シート!AB84="","",基本情報入力シート!AB84)</f>
        <v/>
      </c>
      <c r="S62" s="702"/>
      <c r="T62" s="620" t="str">
        <f>IF(P62="","",VLOOKUP(P62,【参考】数式用!$J$2:$L$34,3,FALSE))</f>
        <v/>
      </c>
      <c r="U62" s="621" t="s">
        <v>143</v>
      </c>
      <c r="V62" s="703"/>
      <c r="W62" s="622" t="s">
        <v>144</v>
      </c>
      <c r="X62" s="703"/>
      <c r="Y62" s="623" t="s">
        <v>145</v>
      </c>
      <c r="Z62" s="704"/>
      <c r="AA62" s="624" t="s">
        <v>144</v>
      </c>
      <c r="AB62" s="703"/>
      <c r="AC62" s="624" t="s">
        <v>146</v>
      </c>
      <c r="AD62" s="625" t="s">
        <v>147</v>
      </c>
      <c r="AE62" s="748" t="str">
        <f t="shared" si="0"/>
        <v/>
      </c>
      <c r="AF62" s="628" t="s">
        <v>148</v>
      </c>
      <c r="AG62" s="627" t="str">
        <f t="shared" si="1"/>
        <v/>
      </c>
      <c r="AH62" s="753"/>
      <c r="AI62" s="754"/>
      <c r="AJ62" s="753"/>
      <c r="AK62" s="754"/>
    </row>
    <row r="63" spans="1:37" ht="36.75" customHeight="1">
      <c r="A63" s="613">
        <f t="shared" si="2"/>
        <v>52</v>
      </c>
      <c r="B63" s="614" t="str">
        <f>IF(基本情報入力シート!C85="","",基本情報入力シート!C85)</f>
        <v/>
      </c>
      <c r="C63" s="615" t="str">
        <f>IF(基本情報入力シート!D85="","",基本情報入力シート!D85)</f>
        <v/>
      </c>
      <c r="D63" s="616" t="str">
        <f>IF(基本情報入力シート!E85="","",基本情報入力シート!E85)</f>
        <v/>
      </c>
      <c r="E63" s="616" t="str">
        <f>IF(基本情報入力シート!F85="","",基本情報入力シート!F85)</f>
        <v/>
      </c>
      <c r="F63" s="616" t="str">
        <f>IF(基本情報入力シート!G85="","",基本情報入力シート!G85)</f>
        <v/>
      </c>
      <c r="G63" s="616" t="str">
        <f>IF(基本情報入力シート!H85="","",基本情報入力シート!H85)</f>
        <v/>
      </c>
      <c r="H63" s="616" t="str">
        <f>IF(基本情報入力シート!I85="","",基本情報入力シート!I85)</f>
        <v/>
      </c>
      <c r="I63" s="616" t="str">
        <f>IF(基本情報入力シート!J85="","",基本情報入力シート!J85)</f>
        <v/>
      </c>
      <c r="J63" s="616" t="str">
        <f>IF(基本情報入力シート!K85="","",基本情報入力シート!K85)</f>
        <v/>
      </c>
      <c r="K63" s="617" t="str">
        <f>IF(基本情報入力シート!L85="","",基本情報入力シート!L85)</f>
        <v/>
      </c>
      <c r="L63" s="618" t="str">
        <f>IF(基本情報入力シート!M85="","",基本情報入力シート!M85)</f>
        <v/>
      </c>
      <c r="M63" s="618" t="str">
        <f>IF(基本情報入力シート!R85="","",基本情報入力シート!R85)</f>
        <v/>
      </c>
      <c r="N63" s="618" t="str">
        <f>IF(基本情報入力シート!W85="","",基本情報入力シート!W85)</f>
        <v/>
      </c>
      <c r="O63" s="613" t="str">
        <f>IF(基本情報入力シート!X85="","",基本情報入力シート!X85)</f>
        <v/>
      </c>
      <c r="P63" s="619" t="str">
        <f>IF(基本情報入力シート!Y85="","",基本情報入力シート!Y85)</f>
        <v/>
      </c>
      <c r="Q63" s="701"/>
      <c r="R63" s="437" t="str">
        <f>IF(基本情報入力シート!AB85="","",基本情報入力シート!AB85)</f>
        <v/>
      </c>
      <c r="S63" s="702"/>
      <c r="T63" s="620" t="str">
        <f>IF(P63="","",VLOOKUP(P63,【参考】数式用!$J$2:$L$34,3,FALSE))</f>
        <v/>
      </c>
      <c r="U63" s="621" t="s">
        <v>143</v>
      </c>
      <c r="V63" s="703"/>
      <c r="W63" s="622" t="s">
        <v>144</v>
      </c>
      <c r="X63" s="703"/>
      <c r="Y63" s="623" t="s">
        <v>145</v>
      </c>
      <c r="Z63" s="704"/>
      <c r="AA63" s="624" t="s">
        <v>144</v>
      </c>
      <c r="AB63" s="703"/>
      <c r="AC63" s="624" t="s">
        <v>146</v>
      </c>
      <c r="AD63" s="625" t="s">
        <v>147</v>
      </c>
      <c r="AE63" s="748" t="str">
        <f t="shared" si="0"/>
        <v/>
      </c>
      <c r="AF63" s="628" t="s">
        <v>148</v>
      </c>
      <c r="AG63" s="627" t="str">
        <f t="shared" si="1"/>
        <v/>
      </c>
      <c r="AH63" s="753"/>
      <c r="AI63" s="754"/>
      <c r="AJ63" s="753"/>
      <c r="AK63" s="754"/>
    </row>
    <row r="64" spans="1:37" ht="36.75" customHeight="1">
      <c r="A64" s="613">
        <f t="shared" si="2"/>
        <v>53</v>
      </c>
      <c r="B64" s="614" t="str">
        <f>IF(基本情報入力シート!C86="","",基本情報入力シート!C86)</f>
        <v/>
      </c>
      <c r="C64" s="615" t="str">
        <f>IF(基本情報入力シート!D86="","",基本情報入力シート!D86)</f>
        <v/>
      </c>
      <c r="D64" s="616" t="str">
        <f>IF(基本情報入力シート!E86="","",基本情報入力シート!E86)</f>
        <v/>
      </c>
      <c r="E64" s="616" t="str">
        <f>IF(基本情報入力シート!F86="","",基本情報入力シート!F86)</f>
        <v/>
      </c>
      <c r="F64" s="616" t="str">
        <f>IF(基本情報入力シート!G86="","",基本情報入力シート!G86)</f>
        <v/>
      </c>
      <c r="G64" s="616" t="str">
        <f>IF(基本情報入力シート!H86="","",基本情報入力シート!H86)</f>
        <v/>
      </c>
      <c r="H64" s="616" t="str">
        <f>IF(基本情報入力シート!I86="","",基本情報入力シート!I86)</f>
        <v/>
      </c>
      <c r="I64" s="616" t="str">
        <f>IF(基本情報入力シート!J86="","",基本情報入力シート!J86)</f>
        <v/>
      </c>
      <c r="J64" s="616" t="str">
        <f>IF(基本情報入力シート!K86="","",基本情報入力シート!K86)</f>
        <v/>
      </c>
      <c r="K64" s="617" t="str">
        <f>IF(基本情報入力シート!L86="","",基本情報入力シート!L86)</f>
        <v/>
      </c>
      <c r="L64" s="618" t="str">
        <f>IF(基本情報入力シート!M86="","",基本情報入力シート!M86)</f>
        <v/>
      </c>
      <c r="M64" s="618" t="str">
        <f>IF(基本情報入力シート!R86="","",基本情報入力シート!R86)</f>
        <v/>
      </c>
      <c r="N64" s="618" t="str">
        <f>IF(基本情報入力シート!W86="","",基本情報入力シート!W86)</f>
        <v/>
      </c>
      <c r="O64" s="613" t="str">
        <f>IF(基本情報入力シート!X86="","",基本情報入力シート!X86)</f>
        <v/>
      </c>
      <c r="P64" s="619" t="str">
        <f>IF(基本情報入力シート!Y86="","",基本情報入力シート!Y86)</f>
        <v/>
      </c>
      <c r="Q64" s="701"/>
      <c r="R64" s="437" t="str">
        <f>IF(基本情報入力シート!AB86="","",基本情報入力シート!AB86)</f>
        <v/>
      </c>
      <c r="S64" s="702"/>
      <c r="T64" s="620" t="str">
        <f>IF(P64="","",VLOOKUP(P64,【参考】数式用!$J$2:$L$34,3,FALSE))</f>
        <v/>
      </c>
      <c r="U64" s="621" t="s">
        <v>143</v>
      </c>
      <c r="V64" s="703"/>
      <c r="W64" s="622" t="s">
        <v>144</v>
      </c>
      <c r="X64" s="703"/>
      <c r="Y64" s="623" t="s">
        <v>145</v>
      </c>
      <c r="Z64" s="704"/>
      <c r="AA64" s="624" t="s">
        <v>144</v>
      </c>
      <c r="AB64" s="703"/>
      <c r="AC64" s="624" t="s">
        <v>146</v>
      </c>
      <c r="AD64" s="625" t="s">
        <v>147</v>
      </c>
      <c r="AE64" s="748" t="str">
        <f t="shared" si="0"/>
        <v/>
      </c>
      <c r="AF64" s="628" t="s">
        <v>148</v>
      </c>
      <c r="AG64" s="627" t="str">
        <f t="shared" si="1"/>
        <v/>
      </c>
      <c r="AH64" s="753"/>
      <c r="AI64" s="754"/>
      <c r="AJ64" s="753"/>
      <c r="AK64" s="754"/>
    </row>
    <row r="65" spans="1:37" ht="36.75" customHeight="1">
      <c r="A65" s="613">
        <f t="shared" si="2"/>
        <v>54</v>
      </c>
      <c r="B65" s="614" t="str">
        <f>IF(基本情報入力シート!C87="","",基本情報入力シート!C87)</f>
        <v/>
      </c>
      <c r="C65" s="615" t="str">
        <f>IF(基本情報入力シート!D87="","",基本情報入力シート!D87)</f>
        <v/>
      </c>
      <c r="D65" s="616" t="str">
        <f>IF(基本情報入力シート!E87="","",基本情報入力シート!E87)</f>
        <v/>
      </c>
      <c r="E65" s="616" t="str">
        <f>IF(基本情報入力シート!F87="","",基本情報入力シート!F87)</f>
        <v/>
      </c>
      <c r="F65" s="616" t="str">
        <f>IF(基本情報入力シート!G87="","",基本情報入力シート!G87)</f>
        <v/>
      </c>
      <c r="G65" s="616" t="str">
        <f>IF(基本情報入力シート!H87="","",基本情報入力シート!H87)</f>
        <v/>
      </c>
      <c r="H65" s="616" t="str">
        <f>IF(基本情報入力シート!I87="","",基本情報入力シート!I87)</f>
        <v/>
      </c>
      <c r="I65" s="616" t="str">
        <f>IF(基本情報入力シート!J87="","",基本情報入力シート!J87)</f>
        <v/>
      </c>
      <c r="J65" s="616" t="str">
        <f>IF(基本情報入力シート!K87="","",基本情報入力シート!K87)</f>
        <v/>
      </c>
      <c r="K65" s="617" t="str">
        <f>IF(基本情報入力シート!L87="","",基本情報入力シート!L87)</f>
        <v/>
      </c>
      <c r="L65" s="618" t="str">
        <f>IF(基本情報入力シート!M87="","",基本情報入力シート!M87)</f>
        <v/>
      </c>
      <c r="M65" s="618" t="str">
        <f>IF(基本情報入力シート!R87="","",基本情報入力シート!R87)</f>
        <v/>
      </c>
      <c r="N65" s="618" t="str">
        <f>IF(基本情報入力シート!W87="","",基本情報入力シート!W87)</f>
        <v/>
      </c>
      <c r="O65" s="613" t="str">
        <f>IF(基本情報入力シート!X87="","",基本情報入力シート!X87)</f>
        <v/>
      </c>
      <c r="P65" s="619" t="str">
        <f>IF(基本情報入力シート!Y87="","",基本情報入力シート!Y87)</f>
        <v/>
      </c>
      <c r="Q65" s="701"/>
      <c r="R65" s="437" t="str">
        <f>IF(基本情報入力シート!AB87="","",基本情報入力シート!AB87)</f>
        <v/>
      </c>
      <c r="S65" s="702"/>
      <c r="T65" s="620" t="str">
        <f>IF(P65="","",VLOOKUP(P65,【参考】数式用!$J$2:$L$34,3,FALSE))</f>
        <v/>
      </c>
      <c r="U65" s="621" t="s">
        <v>143</v>
      </c>
      <c r="V65" s="703"/>
      <c r="W65" s="622" t="s">
        <v>144</v>
      </c>
      <c r="X65" s="703"/>
      <c r="Y65" s="623" t="s">
        <v>145</v>
      </c>
      <c r="Z65" s="704"/>
      <c r="AA65" s="624" t="s">
        <v>144</v>
      </c>
      <c r="AB65" s="703"/>
      <c r="AC65" s="624" t="s">
        <v>146</v>
      </c>
      <c r="AD65" s="625" t="s">
        <v>147</v>
      </c>
      <c r="AE65" s="748" t="str">
        <f t="shared" si="0"/>
        <v/>
      </c>
      <c r="AF65" s="628" t="s">
        <v>148</v>
      </c>
      <c r="AG65" s="627" t="str">
        <f t="shared" si="1"/>
        <v/>
      </c>
      <c r="AH65" s="753"/>
      <c r="AI65" s="754"/>
      <c r="AJ65" s="753"/>
      <c r="AK65" s="754"/>
    </row>
    <row r="66" spans="1:37" ht="36.75" customHeight="1">
      <c r="A66" s="613">
        <f t="shared" si="2"/>
        <v>55</v>
      </c>
      <c r="B66" s="614" t="str">
        <f>IF(基本情報入力シート!C88="","",基本情報入力シート!C88)</f>
        <v/>
      </c>
      <c r="C66" s="615" t="str">
        <f>IF(基本情報入力シート!D88="","",基本情報入力シート!D88)</f>
        <v/>
      </c>
      <c r="D66" s="616" t="str">
        <f>IF(基本情報入力シート!E88="","",基本情報入力シート!E88)</f>
        <v/>
      </c>
      <c r="E66" s="616" t="str">
        <f>IF(基本情報入力シート!F88="","",基本情報入力シート!F88)</f>
        <v/>
      </c>
      <c r="F66" s="616" t="str">
        <f>IF(基本情報入力シート!G88="","",基本情報入力シート!G88)</f>
        <v/>
      </c>
      <c r="G66" s="616" t="str">
        <f>IF(基本情報入力シート!H88="","",基本情報入力シート!H88)</f>
        <v/>
      </c>
      <c r="H66" s="616" t="str">
        <f>IF(基本情報入力シート!I88="","",基本情報入力シート!I88)</f>
        <v/>
      </c>
      <c r="I66" s="616" t="str">
        <f>IF(基本情報入力シート!J88="","",基本情報入力シート!J88)</f>
        <v/>
      </c>
      <c r="J66" s="616" t="str">
        <f>IF(基本情報入力シート!K88="","",基本情報入力シート!K88)</f>
        <v/>
      </c>
      <c r="K66" s="617" t="str">
        <f>IF(基本情報入力シート!L88="","",基本情報入力シート!L88)</f>
        <v/>
      </c>
      <c r="L66" s="618" t="str">
        <f>IF(基本情報入力シート!M88="","",基本情報入力シート!M88)</f>
        <v/>
      </c>
      <c r="M66" s="618" t="str">
        <f>IF(基本情報入力シート!R88="","",基本情報入力シート!R88)</f>
        <v/>
      </c>
      <c r="N66" s="618" t="str">
        <f>IF(基本情報入力シート!W88="","",基本情報入力シート!W88)</f>
        <v/>
      </c>
      <c r="O66" s="613" t="str">
        <f>IF(基本情報入力シート!X88="","",基本情報入力シート!X88)</f>
        <v/>
      </c>
      <c r="P66" s="619" t="str">
        <f>IF(基本情報入力シート!Y88="","",基本情報入力シート!Y88)</f>
        <v/>
      </c>
      <c r="Q66" s="701"/>
      <c r="R66" s="437" t="str">
        <f>IF(基本情報入力シート!AB88="","",基本情報入力シート!AB88)</f>
        <v/>
      </c>
      <c r="S66" s="702"/>
      <c r="T66" s="620" t="str">
        <f>IF(P66="","",VLOOKUP(P66,【参考】数式用!$J$2:$L$34,3,FALSE))</f>
        <v/>
      </c>
      <c r="U66" s="621" t="s">
        <v>143</v>
      </c>
      <c r="V66" s="703"/>
      <c r="W66" s="622" t="s">
        <v>144</v>
      </c>
      <c r="X66" s="703"/>
      <c r="Y66" s="623" t="s">
        <v>145</v>
      </c>
      <c r="Z66" s="704"/>
      <c r="AA66" s="624" t="s">
        <v>144</v>
      </c>
      <c r="AB66" s="703"/>
      <c r="AC66" s="624" t="s">
        <v>146</v>
      </c>
      <c r="AD66" s="625" t="s">
        <v>147</v>
      </c>
      <c r="AE66" s="748" t="str">
        <f t="shared" si="0"/>
        <v/>
      </c>
      <c r="AF66" s="628" t="s">
        <v>148</v>
      </c>
      <c r="AG66" s="627" t="str">
        <f t="shared" si="1"/>
        <v/>
      </c>
      <c r="AH66" s="753"/>
      <c r="AI66" s="754"/>
      <c r="AJ66" s="753"/>
      <c r="AK66" s="754"/>
    </row>
    <row r="67" spans="1:37" ht="36.75" customHeight="1">
      <c r="A67" s="613">
        <f t="shared" si="2"/>
        <v>56</v>
      </c>
      <c r="B67" s="614" t="str">
        <f>IF(基本情報入力シート!C89="","",基本情報入力シート!C89)</f>
        <v/>
      </c>
      <c r="C67" s="615" t="str">
        <f>IF(基本情報入力シート!D89="","",基本情報入力シート!D89)</f>
        <v/>
      </c>
      <c r="D67" s="616" t="str">
        <f>IF(基本情報入力シート!E89="","",基本情報入力シート!E89)</f>
        <v/>
      </c>
      <c r="E67" s="616" t="str">
        <f>IF(基本情報入力シート!F89="","",基本情報入力シート!F89)</f>
        <v/>
      </c>
      <c r="F67" s="616" t="str">
        <f>IF(基本情報入力シート!G89="","",基本情報入力シート!G89)</f>
        <v/>
      </c>
      <c r="G67" s="616" t="str">
        <f>IF(基本情報入力シート!H89="","",基本情報入力シート!H89)</f>
        <v/>
      </c>
      <c r="H67" s="616" t="str">
        <f>IF(基本情報入力シート!I89="","",基本情報入力シート!I89)</f>
        <v/>
      </c>
      <c r="I67" s="616" t="str">
        <f>IF(基本情報入力シート!J89="","",基本情報入力シート!J89)</f>
        <v/>
      </c>
      <c r="J67" s="616" t="str">
        <f>IF(基本情報入力シート!K89="","",基本情報入力シート!K89)</f>
        <v/>
      </c>
      <c r="K67" s="617" t="str">
        <f>IF(基本情報入力シート!L89="","",基本情報入力シート!L89)</f>
        <v/>
      </c>
      <c r="L67" s="618" t="str">
        <f>IF(基本情報入力シート!M89="","",基本情報入力シート!M89)</f>
        <v/>
      </c>
      <c r="M67" s="618" t="str">
        <f>IF(基本情報入力シート!R89="","",基本情報入力シート!R89)</f>
        <v/>
      </c>
      <c r="N67" s="618" t="str">
        <f>IF(基本情報入力シート!W89="","",基本情報入力シート!W89)</f>
        <v/>
      </c>
      <c r="O67" s="613" t="str">
        <f>IF(基本情報入力シート!X89="","",基本情報入力シート!X89)</f>
        <v/>
      </c>
      <c r="P67" s="619" t="str">
        <f>IF(基本情報入力シート!Y89="","",基本情報入力シート!Y89)</f>
        <v/>
      </c>
      <c r="Q67" s="701"/>
      <c r="R67" s="437" t="str">
        <f>IF(基本情報入力シート!AB89="","",基本情報入力シート!AB89)</f>
        <v/>
      </c>
      <c r="S67" s="702"/>
      <c r="T67" s="620" t="str">
        <f>IF(P67="","",VLOOKUP(P67,【参考】数式用!$J$2:$L$34,3,FALSE))</f>
        <v/>
      </c>
      <c r="U67" s="621" t="s">
        <v>143</v>
      </c>
      <c r="V67" s="703"/>
      <c r="W67" s="622" t="s">
        <v>144</v>
      </c>
      <c r="X67" s="703"/>
      <c r="Y67" s="623" t="s">
        <v>145</v>
      </c>
      <c r="Z67" s="704"/>
      <c r="AA67" s="624" t="s">
        <v>144</v>
      </c>
      <c r="AB67" s="703"/>
      <c r="AC67" s="624" t="s">
        <v>146</v>
      </c>
      <c r="AD67" s="625" t="s">
        <v>147</v>
      </c>
      <c r="AE67" s="748" t="str">
        <f t="shared" si="0"/>
        <v/>
      </c>
      <c r="AF67" s="628" t="s">
        <v>148</v>
      </c>
      <c r="AG67" s="627" t="str">
        <f t="shared" si="1"/>
        <v/>
      </c>
      <c r="AH67" s="753"/>
      <c r="AI67" s="754"/>
      <c r="AJ67" s="753"/>
      <c r="AK67" s="754"/>
    </row>
    <row r="68" spans="1:37" ht="36.75" customHeight="1">
      <c r="A68" s="613">
        <f t="shared" si="2"/>
        <v>57</v>
      </c>
      <c r="B68" s="614" t="str">
        <f>IF(基本情報入力シート!C90="","",基本情報入力シート!C90)</f>
        <v/>
      </c>
      <c r="C68" s="615" t="str">
        <f>IF(基本情報入力シート!D90="","",基本情報入力シート!D90)</f>
        <v/>
      </c>
      <c r="D68" s="616" t="str">
        <f>IF(基本情報入力シート!E90="","",基本情報入力シート!E90)</f>
        <v/>
      </c>
      <c r="E68" s="616" t="str">
        <f>IF(基本情報入力シート!F90="","",基本情報入力シート!F90)</f>
        <v/>
      </c>
      <c r="F68" s="616" t="str">
        <f>IF(基本情報入力シート!G90="","",基本情報入力シート!G90)</f>
        <v/>
      </c>
      <c r="G68" s="616" t="str">
        <f>IF(基本情報入力シート!H90="","",基本情報入力シート!H90)</f>
        <v/>
      </c>
      <c r="H68" s="616" t="str">
        <f>IF(基本情報入力シート!I90="","",基本情報入力シート!I90)</f>
        <v/>
      </c>
      <c r="I68" s="616" t="str">
        <f>IF(基本情報入力シート!J90="","",基本情報入力シート!J90)</f>
        <v/>
      </c>
      <c r="J68" s="616" t="str">
        <f>IF(基本情報入力シート!K90="","",基本情報入力シート!K90)</f>
        <v/>
      </c>
      <c r="K68" s="617" t="str">
        <f>IF(基本情報入力シート!L90="","",基本情報入力シート!L90)</f>
        <v/>
      </c>
      <c r="L68" s="618" t="str">
        <f>IF(基本情報入力シート!M90="","",基本情報入力シート!M90)</f>
        <v/>
      </c>
      <c r="M68" s="618" t="str">
        <f>IF(基本情報入力シート!R90="","",基本情報入力シート!R90)</f>
        <v/>
      </c>
      <c r="N68" s="618" t="str">
        <f>IF(基本情報入力シート!W90="","",基本情報入力シート!W90)</f>
        <v/>
      </c>
      <c r="O68" s="613" t="str">
        <f>IF(基本情報入力シート!X90="","",基本情報入力シート!X90)</f>
        <v/>
      </c>
      <c r="P68" s="619" t="str">
        <f>IF(基本情報入力シート!Y90="","",基本情報入力シート!Y90)</f>
        <v/>
      </c>
      <c r="Q68" s="701"/>
      <c r="R68" s="437" t="str">
        <f>IF(基本情報入力シート!AB90="","",基本情報入力シート!AB90)</f>
        <v/>
      </c>
      <c r="S68" s="702"/>
      <c r="T68" s="620" t="str">
        <f>IF(P68="","",VLOOKUP(P68,【参考】数式用!$J$2:$L$34,3,FALSE))</f>
        <v/>
      </c>
      <c r="U68" s="621" t="s">
        <v>143</v>
      </c>
      <c r="V68" s="703"/>
      <c r="W68" s="622" t="s">
        <v>144</v>
      </c>
      <c r="X68" s="703"/>
      <c r="Y68" s="623" t="s">
        <v>145</v>
      </c>
      <c r="Z68" s="704"/>
      <c r="AA68" s="624" t="s">
        <v>144</v>
      </c>
      <c r="AB68" s="703"/>
      <c r="AC68" s="624" t="s">
        <v>146</v>
      </c>
      <c r="AD68" s="625" t="s">
        <v>147</v>
      </c>
      <c r="AE68" s="748" t="str">
        <f t="shared" si="0"/>
        <v/>
      </c>
      <c r="AF68" s="628" t="s">
        <v>148</v>
      </c>
      <c r="AG68" s="627" t="str">
        <f t="shared" si="1"/>
        <v/>
      </c>
      <c r="AH68" s="753"/>
      <c r="AI68" s="754"/>
      <c r="AJ68" s="753"/>
      <c r="AK68" s="754"/>
    </row>
    <row r="69" spans="1:37" ht="36.75" customHeight="1">
      <c r="A69" s="613">
        <f t="shared" si="2"/>
        <v>58</v>
      </c>
      <c r="B69" s="614" t="str">
        <f>IF(基本情報入力シート!C91="","",基本情報入力シート!C91)</f>
        <v/>
      </c>
      <c r="C69" s="615" t="str">
        <f>IF(基本情報入力シート!D91="","",基本情報入力シート!D91)</f>
        <v/>
      </c>
      <c r="D69" s="616" t="str">
        <f>IF(基本情報入力シート!E91="","",基本情報入力シート!E91)</f>
        <v/>
      </c>
      <c r="E69" s="616" t="str">
        <f>IF(基本情報入力シート!F91="","",基本情報入力シート!F91)</f>
        <v/>
      </c>
      <c r="F69" s="616" t="str">
        <f>IF(基本情報入力シート!G91="","",基本情報入力シート!G91)</f>
        <v/>
      </c>
      <c r="G69" s="616" t="str">
        <f>IF(基本情報入力シート!H91="","",基本情報入力シート!H91)</f>
        <v/>
      </c>
      <c r="H69" s="616" t="str">
        <f>IF(基本情報入力シート!I91="","",基本情報入力シート!I91)</f>
        <v/>
      </c>
      <c r="I69" s="616" t="str">
        <f>IF(基本情報入力シート!J91="","",基本情報入力シート!J91)</f>
        <v/>
      </c>
      <c r="J69" s="616" t="str">
        <f>IF(基本情報入力シート!K91="","",基本情報入力シート!K91)</f>
        <v/>
      </c>
      <c r="K69" s="617" t="str">
        <f>IF(基本情報入力シート!L91="","",基本情報入力シート!L91)</f>
        <v/>
      </c>
      <c r="L69" s="618" t="str">
        <f>IF(基本情報入力シート!M91="","",基本情報入力シート!M91)</f>
        <v/>
      </c>
      <c r="M69" s="618" t="str">
        <f>IF(基本情報入力シート!R91="","",基本情報入力シート!R91)</f>
        <v/>
      </c>
      <c r="N69" s="618" t="str">
        <f>IF(基本情報入力シート!W91="","",基本情報入力シート!W91)</f>
        <v/>
      </c>
      <c r="O69" s="613" t="str">
        <f>IF(基本情報入力シート!X91="","",基本情報入力シート!X91)</f>
        <v/>
      </c>
      <c r="P69" s="619" t="str">
        <f>IF(基本情報入力シート!Y91="","",基本情報入力シート!Y91)</f>
        <v/>
      </c>
      <c r="Q69" s="701"/>
      <c r="R69" s="437" t="str">
        <f>IF(基本情報入力シート!AB91="","",基本情報入力シート!AB91)</f>
        <v/>
      </c>
      <c r="S69" s="702"/>
      <c r="T69" s="620" t="str">
        <f>IF(P69="","",VLOOKUP(P69,【参考】数式用!$J$2:$L$34,3,FALSE))</f>
        <v/>
      </c>
      <c r="U69" s="621" t="s">
        <v>143</v>
      </c>
      <c r="V69" s="703"/>
      <c r="W69" s="622" t="s">
        <v>144</v>
      </c>
      <c r="X69" s="703"/>
      <c r="Y69" s="623" t="s">
        <v>145</v>
      </c>
      <c r="Z69" s="704"/>
      <c r="AA69" s="624" t="s">
        <v>144</v>
      </c>
      <c r="AB69" s="703"/>
      <c r="AC69" s="624" t="s">
        <v>146</v>
      </c>
      <c r="AD69" s="625" t="s">
        <v>147</v>
      </c>
      <c r="AE69" s="748" t="str">
        <f t="shared" si="0"/>
        <v/>
      </c>
      <c r="AF69" s="628" t="s">
        <v>148</v>
      </c>
      <c r="AG69" s="627" t="str">
        <f t="shared" si="1"/>
        <v/>
      </c>
      <c r="AH69" s="753"/>
      <c r="AI69" s="754"/>
      <c r="AJ69" s="753"/>
      <c r="AK69" s="754"/>
    </row>
    <row r="70" spans="1:37" ht="36.75" customHeight="1">
      <c r="A70" s="613">
        <f t="shared" si="2"/>
        <v>59</v>
      </c>
      <c r="B70" s="614" t="str">
        <f>IF(基本情報入力シート!C92="","",基本情報入力シート!C92)</f>
        <v/>
      </c>
      <c r="C70" s="615" t="str">
        <f>IF(基本情報入力シート!D92="","",基本情報入力シート!D92)</f>
        <v/>
      </c>
      <c r="D70" s="616" t="str">
        <f>IF(基本情報入力シート!E92="","",基本情報入力シート!E92)</f>
        <v/>
      </c>
      <c r="E70" s="616" t="str">
        <f>IF(基本情報入力シート!F92="","",基本情報入力シート!F92)</f>
        <v/>
      </c>
      <c r="F70" s="616" t="str">
        <f>IF(基本情報入力シート!G92="","",基本情報入力シート!G92)</f>
        <v/>
      </c>
      <c r="G70" s="616" t="str">
        <f>IF(基本情報入力シート!H92="","",基本情報入力シート!H92)</f>
        <v/>
      </c>
      <c r="H70" s="616" t="str">
        <f>IF(基本情報入力シート!I92="","",基本情報入力シート!I92)</f>
        <v/>
      </c>
      <c r="I70" s="616" t="str">
        <f>IF(基本情報入力シート!J92="","",基本情報入力シート!J92)</f>
        <v/>
      </c>
      <c r="J70" s="616" t="str">
        <f>IF(基本情報入力シート!K92="","",基本情報入力シート!K92)</f>
        <v/>
      </c>
      <c r="K70" s="617" t="str">
        <f>IF(基本情報入力シート!L92="","",基本情報入力シート!L92)</f>
        <v/>
      </c>
      <c r="L70" s="618" t="str">
        <f>IF(基本情報入力シート!M92="","",基本情報入力シート!M92)</f>
        <v/>
      </c>
      <c r="M70" s="618" t="str">
        <f>IF(基本情報入力シート!R92="","",基本情報入力シート!R92)</f>
        <v/>
      </c>
      <c r="N70" s="618" t="str">
        <f>IF(基本情報入力シート!W92="","",基本情報入力シート!W92)</f>
        <v/>
      </c>
      <c r="O70" s="613" t="str">
        <f>IF(基本情報入力シート!X92="","",基本情報入力シート!X92)</f>
        <v/>
      </c>
      <c r="P70" s="619" t="str">
        <f>IF(基本情報入力シート!Y92="","",基本情報入力シート!Y92)</f>
        <v/>
      </c>
      <c r="Q70" s="701"/>
      <c r="R70" s="437" t="str">
        <f>IF(基本情報入力シート!AB92="","",基本情報入力シート!AB92)</f>
        <v/>
      </c>
      <c r="S70" s="702"/>
      <c r="T70" s="620" t="str">
        <f>IF(P70="","",VLOOKUP(P70,【参考】数式用!$J$2:$L$34,3,FALSE))</f>
        <v/>
      </c>
      <c r="U70" s="621" t="s">
        <v>143</v>
      </c>
      <c r="V70" s="703"/>
      <c r="W70" s="622" t="s">
        <v>144</v>
      </c>
      <c r="X70" s="703"/>
      <c r="Y70" s="623" t="s">
        <v>145</v>
      </c>
      <c r="Z70" s="704"/>
      <c r="AA70" s="624" t="s">
        <v>144</v>
      </c>
      <c r="AB70" s="703"/>
      <c r="AC70" s="624" t="s">
        <v>146</v>
      </c>
      <c r="AD70" s="625" t="s">
        <v>147</v>
      </c>
      <c r="AE70" s="748" t="str">
        <f t="shared" si="0"/>
        <v/>
      </c>
      <c r="AF70" s="628" t="s">
        <v>148</v>
      </c>
      <c r="AG70" s="627" t="str">
        <f t="shared" si="1"/>
        <v/>
      </c>
      <c r="AH70" s="753"/>
      <c r="AI70" s="754"/>
      <c r="AJ70" s="753"/>
      <c r="AK70" s="754"/>
    </row>
    <row r="71" spans="1:37" ht="36.75" customHeight="1">
      <c r="A71" s="613">
        <f t="shared" si="2"/>
        <v>60</v>
      </c>
      <c r="B71" s="614" t="str">
        <f>IF(基本情報入力シート!C93="","",基本情報入力シート!C93)</f>
        <v/>
      </c>
      <c r="C71" s="615" t="str">
        <f>IF(基本情報入力シート!D93="","",基本情報入力シート!D93)</f>
        <v/>
      </c>
      <c r="D71" s="616" t="str">
        <f>IF(基本情報入力シート!E93="","",基本情報入力シート!E93)</f>
        <v/>
      </c>
      <c r="E71" s="616" t="str">
        <f>IF(基本情報入力シート!F93="","",基本情報入力シート!F93)</f>
        <v/>
      </c>
      <c r="F71" s="616" t="str">
        <f>IF(基本情報入力シート!G93="","",基本情報入力シート!G93)</f>
        <v/>
      </c>
      <c r="G71" s="616" t="str">
        <f>IF(基本情報入力シート!H93="","",基本情報入力シート!H93)</f>
        <v/>
      </c>
      <c r="H71" s="616" t="str">
        <f>IF(基本情報入力シート!I93="","",基本情報入力シート!I93)</f>
        <v/>
      </c>
      <c r="I71" s="616" t="str">
        <f>IF(基本情報入力シート!J93="","",基本情報入力シート!J93)</f>
        <v/>
      </c>
      <c r="J71" s="616" t="str">
        <f>IF(基本情報入力シート!K93="","",基本情報入力シート!K93)</f>
        <v/>
      </c>
      <c r="K71" s="617" t="str">
        <f>IF(基本情報入力シート!L93="","",基本情報入力シート!L93)</f>
        <v/>
      </c>
      <c r="L71" s="618" t="str">
        <f>IF(基本情報入力シート!M93="","",基本情報入力シート!M93)</f>
        <v/>
      </c>
      <c r="M71" s="618" t="str">
        <f>IF(基本情報入力シート!R93="","",基本情報入力シート!R93)</f>
        <v/>
      </c>
      <c r="N71" s="618" t="str">
        <f>IF(基本情報入力シート!W93="","",基本情報入力シート!W93)</f>
        <v/>
      </c>
      <c r="O71" s="613" t="str">
        <f>IF(基本情報入力シート!X93="","",基本情報入力シート!X93)</f>
        <v/>
      </c>
      <c r="P71" s="619" t="str">
        <f>IF(基本情報入力シート!Y93="","",基本情報入力シート!Y93)</f>
        <v/>
      </c>
      <c r="Q71" s="701"/>
      <c r="R71" s="437" t="str">
        <f>IF(基本情報入力シート!AB93="","",基本情報入力シート!AB93)</f>
        <v/>
      </c>
      <c r="S71" s="702"/>
      <c r="T71" s="620" t="str">
        <f>IF(P71="","",VLOOKUP(P71,【参考】数式用!$J$2:$L$34,3,FALSE))</f>
        <v/>
      </c>
      <c r="U71" s="621" t="s">
        <v>143</v>
      </c>
      <c r="V71" s="703"/>
      <c r="W71" s="622" t="s">
        <v>144</v>
      </c>
      <c r="X71" s="703"/>
      <c r="Y71" s="623" t="s">
        <v>145</v>
      </c>
      <c r="Z71" s="704"/>
      <c r="AA71" s="624" t="s">
        <v>144</v>
      </c>
      <c r="AB71" s="703"/>
      <c r="AC71" s="624" t="s">
        <v>146</v>
      </c>
      <c r="AD71" s="625" t="s">
        <v>147</v>
      </c>
      <c r="AE71" s="748" t="str">
        <f t="shared" si="0"/>
        <v/>
      </c>
      <c r="AF71" s="628" t="s">
        <v>148</v>
      </c>
      <c r="AG71" s="627" t="str">
        <f t="shared" si="1"/>
        <v/>
      </c>
      <c r="AH71" s="753"/>
      <c r="AI71" s="754"/>
      <c r="AJ71" s="753"/>
      <c r="AK71" s="754"/>
    </row>
    <row r="72" spans="1:37" ht="36.75" customHeight="1">
      <c r="A72" s="613">
        <f t="shared" si="2"/>
        <v>61</v>
      </c>
      <c r="B72" s="614" t="str">
        <f>IF(基本情報入力シート!C94="","",基本情報入力シート!C94)</f>
        <v/>
      </c>
      <c r="C72" s="615" t="str">
        <f>IF(基本情報入力シート!D94="","",基本情報入力シート!D94)</f>
        <v/>
      </c>
      <c r="D72" s="616" t="str">
        <f>IF(基本情報入力シート!E94="","",基本情報入力シート!E94)</f>
        <v/>
      </c>
      <c r="E72" s="616" t="str">
        <f>IF(基本情報入力シート!F94="","",基本情報入力シート!F94)</f>
        <v/>
      </c>
      <c r="F72" s="616" t="str">
        <f>IF(基本情報入力シート!G94="","",基本情報入力シート!G94)</f>
        <v/>
      </c>
      <c r="G72" s="616" t="str">
        <f>IF(基本情報入力シート!H94="","",基本情報入力シート!H94)</f>
        <v/>
      </c>
      <c r="H72" s="616" t="str">
        <f>IF(基本情報入力シート!I94="","",基本情報入力シート!I94)</f>
        <v/>
      </c>
      <c r="I72" s="616" t="str">
        <f>IF(基本情報入力シート!J94="","",基本情報入力シート!J94)</f>
        <v/>
      </c>
      <c r="J72" s="616" t="str">
        <f>IF(基本情報入力シート!K94="","",基本情報入力シート!K94)</f>
        <v/>
      </c>
      <c r="K72" s="617" t="str">
        <f>IF(基本情報入力シート!L94="","",基本情報入力シート!L94)</f>
        <v/>
      </c>
      <c r="L72" s="618" t="str">
        <f>IF(基本情報入力シート!M94="","",基本情報入力シート!M94)</f>
        <v/>
      </c>
      <c r="M72" s="618" t="str">
        <f>IF(基本情報入力シート!R94="","",基本情報入力シート!R94)</f>
        <v/>
      </c>
      <c r="N72" s="618" t="str">
        <f>IF(基本情報入力シート!W94="","",基本情報入力シート!W94)</f>
        <v/>
      </c>
      <c r="O72" s="613" t="str">
        <f>IF(基本情報入力シート!X94="","",基本情報入力シート!X94)</f>
        <v/>
      </c>
      <c r="P72" s="619" t="str">
        <f>IF(基本情報入力シート!Y94="","",基本情報入力シート!Y94)</f>
        <v/>
      </c>
      <c r="Q72" s="701"/>
      <c r="R72" s="437" t="str">
        <f>IF(基本情報入力シート!AB94="","",基本情報入力シート!AB94)</f>
        <v/>
      </c>
      <c r="S72" s="702"/>
      <c r="T72" s="620" t="str">
        <f>IF(P72="","",VLOOKUP(P72,【参考】数式用!$J$2:$L$34,3,FALSE))</f>
        <v/>
      </c>
      <c r="U72" s="621" t="s">
        <v>143</v>
      </c>
      <c r="V72" s="703"/>
      <c r="W72" s="622" t="s">
        <v>144</v>
      </c>
      <c r="X72" s="703"/>
      <c r="Y72" s="623" t="s">
        <v>145</v>
      </c>
      <c r="Z72" s="704"/>
      <c r="AA72" s="624" t="s">
        <v>144</v>
      </c>
      <c r="AB72" s="703"/>
      <c r="AC72" s="624" t="s">
        <v>146</v>
      </c>
      <c r="AD72" s="625" t="s">
        <v>147</v>
      </c>
      <c r="AE72" s="748" t="str">
        <f t="shared" si="0"/>
        <v/>
      </c>
      <c r="AF72" s="628" t="s">
        <v>148</v>
      </c>
      <c r="AG72" s="627" t="str">
        <f t="shared" si="1"/>
        <v/>
      </c>
      <c r="AH72" s="753"/>
      <c r="AI72" s="754"/>
      <c r="AJ72" s="753"/>
      <c r="AK72" s="754"/>
    </row>
    <row r="73" spans="1:37" ht="36.75" customHeight="1">
      <c r="A73" s="613">
        <f t="shared" si="2"/>
        <v>62</v>
      </c>
      <c r="B73" s="614" t="str">
        <f>IF(基本情報入力シート!C95="","",基本情報入力シート!C95)</f>
        <v/>
      </c>
      <c r="C73" s="615" t="str">
        <f>IF(基本情報入力シート!D95="","",基本情報入力シート!D95)</f>
        <v/>
      </c>
      <c r="D73" s="616" t="str">
        <f>IF(基本情報入力シート!E95="","",基本情報入力シート!E95)</f>
        <v/>
      </c>
      <c r="E73" s="616" t="str">
        <f>IF(基本情報入力シート!F95="","",基本情報入力シート!F95)</f>
        <v/>
      </c>
      <c r="F73" s="616" t="str">
        <f>IF(基本情報入力シート!G95="","",基本情報入力シート!G95)</f>
        <v/>
      </c>
      <c r="G73" s="616" t="str">
        <f>IF(基本情報入力シート!H95="","",基本情報入力シート!H95)</f>
        <v/>
      </c>
      <c r="H73" s="616" t="str">
        <f>IF(基本情報入力シート!I95="","",基本情報入力シート!I95)</f>
        <v/>
      </c>
      <c r="I73" s="616" t="str">
        <f>IF(基本情報入力シート!J95="","",基本情報入力シート!J95)</f>
        <v/>
      </c>
      <c r="J73" s="616" t="str">
        <f>IF(基本情報入力シート!K95="","",基本情報入力シート!K95)</f>
        <v/>
      </c>
      <c r="K73" s="617" t="str">
        <f>IF(基本情報入力シート!L95="","",基本情報入力シート!L95)</f>
        <v/>
      </c>
      <c r="L73" s="618" t="str">
        <f>IF(基本情報入力シート!M95="","",基本情報入力シート!M95)</f>
        <v/>
      </c>
      <c r="M73" s="618" t="str">
        <f>IF(基本情報入力シート!R95="","",基本情報入力シート!R95)</f>
        <v/>
      </c>
      <c r="N73" s="618" t="str">
        <f>IF(基本情報入力シート!W95="","",基本情報入力シート!W95)</f>
        <v/>
      </c>
      <c r="O73" s="613" t="str">
        <f>IF(基本情報入力シート!X95="","",基本情報入力シート!X95)</f>
        <v/>
      </c>
      <c r="P73" s="619" t="str">
        <f>IF(基本情報入力シート!Y95="","",基本情報入力シート!Y95)</f>
        <v/>
      </c>
      <c r="Q73" s="701"/>
      <c r="R73" s="437" t="str">
        <f>IF(基本情報入力シート!AB95="","",基本情報入力シート!AB95)</f>
        <v/>
      </c>
      <c r="S73" s="702"/>
      <c r="T73" s="620" t="str">
        <f>IF(P73="","",VLOOKUP(P73,【参考】数式用!$J$2:$L$34,3,FALSE))</f>
        <v/>
      </c>
      <c r="U73" s="621" t="s">
        <v>143</v>
      </c>
      <c r="V73" s="703"/>
      <c r="W73" s="622" t="s">
        <v>144</v>
      </c>
      <c r="X73" s="703"/>
      <c r="Y73" s="623" t="s">
        <v>145</v>
      </c>
      <c r="Z73" s="704"/>
      <c r="AA73" s="624" t="s">
        <v>144</v>
      </c>
      <c r="AB73" s="703"/>
      <c r="AC73" s="624" t="s">
        <v>146</v>
      </c>
      <c r="AD73" s="625" t="s">
        <v>147</v>
      </c>
      <c r="AE73" s="748" t="str">
        <f t="shared" si="0"/>
        <v/>
      </c>
      <c r="AF73" s="628" t="s">
        <v>148</v>
      </c>
      <c r="AG73" s="627" t="str">
        <f t="shared" si="1"/>
        <v/>
      </c>
      <c r="AH73" s="753"/>
      <c r="AI73" s="754"/>
      <c r="AJ73" s="753"/>
      <c r="AK73" s="754"/>
    </row>
    <row r="74" spans="1:37" ht="36.75" customHeight="1">
      <c r="A74" s="613">
        <f t="shared" si="2"/>
        <v>63</v>
      </c>
      <c r="B74" s="614" t="str">
        <f>IF(基本情報入力シート!C96="","",基本情報入力シート!C96)</f>
        <v/>
      </c>
      <c r="C74" s="615" t="str">
        <f>IF(基本情報入力シート!D96="","",基本情報入力シート!D96)</f>
        <v/>
      </c>
      <c r="D74" s="616" t="str">
        <f>IF(基本情報入力シート!E96="","",基本情報入力シート!E96)</f>
        <v/>
      </c>
      <c r="E74" s="616" t="str">
        <f>IF(基本情報入力シート!F96="","",基本情報入力シート!F96)</f>
        <v/>
      </c>
      <c r="F74" s="616" t="str">
        <f>IF(基本情報入力シート!G96="","",基本情報入力シート!G96)</f>
        <v/>
      </c>
      <c r="G74" s="616" t="str">
        <f>IF(基本情報入力シート!H96="","",基本情報入力シート!H96)</f>
        <v/>
      </c>
      <c r="H74" s="616" t="str">
        <f>IF(基本情報入力シート!I96="","",基本情報入力シート!I96)</f>
        <v/>
      </c>
      <c r="I74" s="616" t="str">
        <f>IF(基本情報入力シート!J96="","",基本情報入力シート!J96)</f>
        <v/>
      </c>
      <c r="J74" s="616" t="str">
        <f>IF(基本情報入力シート!K96="","",基本情報入力シート!K96)</f>
        <v/>
      </c>
      <c r="K74" s="617" t="str">
        <f>IF(基本情報入力シート!L96="","",基本情報入力シート!L96)</f>
        <v/>
      </c>
      <c r="L74" s="618" t="str">
        <f>IF(基本情報入力シート!M96="","",基本情報入力シート!M96)</f>
        <v/>
      </c>
      <c r="M74" s="618" t="str">
        <f>IF(基本情報入力シート!R96="","",基本情報入力シート!R96)</f>
        <v/>
      </c>
      <c r="N74" s="618" t="str">
        <f>IF(基本情報入力シート!W96="","",基本情報入力シート!W96)</f>
        <v/>
      </c>
      <c r="O74" s="613" t="str">
        <f>IF(基本情報入力シート!X96="","",基本情報入力シート!X96)</f>
        <v/>
      </c>
      <c r="P74" s="619" t="str">
        <f>IF(基本情報入力シート!Y96="","",基本情報入力シート!Y96)</f>
        <v/>
      </c>
      <c r="Q74" s="701"/>
      <c r="R74" s="437" t="str">
        <f>IF(基本情報入力シート!AB96="","",基本情報入力シート!AB96)</f>
        <v/>
      </c>
      <c r="S74" s="702"/>
      <c r="T74" s="620" t="str">
        <f>IF(P74="","",VLOOKUP(P74,【参考】数式用!$J$2:$L$34,3,FALSE))</f>
        <v/>
      </c>
      <c r="U74" s="621" t="s">
        <v>143</v>
      </c>
      <c r="V74" s="703"/>
      <c r="W74" s="622" t="s">
        <v>144</v>
      </c>
      <c r="X74" s="703"/>
      <c r="Y74" s="623" t="s">
        <v>145</v>
      </c>
      <c r="Z74" s="704"/>
      <c r="AA74" s="624" t="s">
        <v>144</v>
      </c>
      <c r="AB74" s="703"/>
      <c r="AC74" s="624" t="s">
        <v>146</v>
      </c>
      <c r="AD74" s="625" t="s">
        <v>147</v>
      </c>
      <c r="AE74" s="748" t="str">
        <f t="shared" si="0"/>
        <v/>
      </c>
      <c r="AF74" s="628" t="s">
        <v>148</v>
      </c>
      <c r="AG74" s="627" t="str">
        <f t="shared" si="1"/>
        <v/>
      </c>
      <c r="AH74" s="753"/>
      <c r="AI74" s="754"/>
      <c r="AJ74" s="753"/>
      <c r="AK74" s="754"/>
    </row>
    <row r="75" spans="1:37" ht="36.75" customHeight="1">
      <c r="A75" s="613">
        <f t="shared" si="2"/>
        <v>64</v>
      </c>
      <c r="B75" s="614" t="str">
        <f>IF(基本情報入力シート!C97="","",基本情報入力シート!C97)</f>
        <v/>
      </c>
      <c r="C75" s="615" t="str">
        <f>IF(基本情報入力シート!D97="","",基本情報入力シート!D97)</f>
        <v/>
      </c>
      <c r="D75" s="616" t="str">
        <f>IF(基本情報入力シート!E97="","",基本情報入力シート!E97)</f>
        <v/>
      </c>
      <c r="E75" s="616" t="str">
        <f>IF(基本情報入力シート!F97="","",基本情報入力シート!F97)</f>
        <v/>
      </c>
      <c r="F75" s="616" t="str">
        <f>IF(基本情報入力シート!G97="","",基本情報入力シート!G97)</f>
        <v/>
      </c>
      <c r="G75" s="616" t="str">
        <f>IF(基本情報入力シート!H97="","",基本情報入力シート!H97)</f>
        <v/>
      </c>
      <c r="H75" s="616" t="str">
        <f>IF(基本情報入力シート!I97="","",基本情報入力シート!I97)</f>
        <v/>
      </c>
      <c r="I75" s="616" t="str">
        <f>IF(基本情報入力シート!J97="","",基本情報入力シート!J97)</f>
        <v/>
      </c>
      <c r="J75" s="616" t="str">
        <f>IF(基本情報入力シート!K97="","",基本情報入力シート!K97)</f>
        <v/>
      </c>
      <c r="K75" s="617" t="str">
        <f>IF(基本情報入力シート!L97="","",基本情報入力シート!L97)</f>
        <v/>
      </c>
      <c r="L75" s="618" t="str">
        <f>IF(基本情報入力シート!M97="","",基本情報入力シート!M97)</f>
        <v/>
      </c>
      <c r="M75" s="618" t="str">
        <f>IF(基本情報入力シート!R97="","",基本情報入力シート!R97)</f>
        <v/>
      </c>
      <c r="N75" s="618" t="str">
        <f>IF(基本情報入力シート!W97="","",基本情報入力シート!W97)</f>
        <v/>
      </c>
      <c r="O75" s="613" t="str">
        <f>IF(基本情報入力シート!X97="","",基本情報入力シート!X97)</f>
        <v/>
      </c>
      <c r="P75" s="619" t="str">
        <f>IF(基本情報入力シート!Y97="","",基本情報入力シート!Y97)</f>
        <v/>
      </c>
      <c r="Q75" s="701"/>
      <c r="R75" s="437" t="str">
        <f>IF(基本情報入力シート!AB97="","",基本情報入力シート!AB97)</f>
        <v/>
      </c>
      <c r="S75" s="702"/>
      <c r="T75" s="620" t="str">
        <f>IF(P75="","",VLOOKUP(P75,【参考】数式用!$J$2:$L$34,3,FALSE))</f>
        <v/>
      </c>
      <c r="U75" s="621" t="s">
        <v>143</v>
      </c>
      <c r="V75" s="703"/>
      <c r="W75" s="622" t="s">
        <v>144</v>
      </c>
      <c r="X75" s="703"/>
      <c r="Y75" s="623" t="s">
        <v>145</v>
      </c>
      <c r="Z75" s="704"/>
      <c r="AA75" s="624" t="s">
        <v>144</v>
      </c>
      <c r="AB75" s="703"/>
      <c r="AC75" s="624" t="s">
        <v>146</v>
      </c>
      <c r="AD75" s="625" t="s">
        <v>147</v>
      </c>
      <c r="AE75" s="748" t="str">
        <f t="shared" si="0"/>
        <v/>
      </c>
      <c r="AF75" s="628" t="s">
        <v>148</v>
      </c>
      <c r="AG75" s="627" t="str">
        <f t="shared" si="1"/>
        <v/>
      </c>
      <c r="AH75" s="753"/>
      <c r="AI75" s="754"/>
      <c r="AJ75" s="753"/>
      <c r="AK75" s="754"/>
    </row>
    <row r="76" spans="1:37" ht="36.75" customHeight="1">
      <c r="A76" s="613">
        <f t="shared" si="2"/>
        <v>65</v>
      </c>
      <c r="B76" s="614" t="str">
        <f>IF(基本情報入力シート!C98="","",基本情報入力シート!C98)</f>
        <v/>
      </c>
      <c r="C76" s="615" t="str">
        <f>IF(基本情報入力シート!D98="","",基本情報入力シート!D98)</f>
        <v/>
      </c>
      <c r="D76" s="616" t="str">
        <f>IF(基本情報入力シート!E98="","",基本情報入力シート!E98)</f>
        <v/>
      </c>
      <c r="E76" s="616" t="str">
        <f>IF(基本情報入力シート!F98="","",基本情報入力シート!F98)</f>
        <v/>
      </c>
      <c r="F76" s="616" t="str">
        <f>IF(基本情報入力シート!G98="","",基本情報入力シート!G98)</f>
        <v/>
      </c>
      <c r="G76" s="616" t="str">
        <f>IF(基本情報入力シート!H98="","",基本情報入力シート!H98)</f>
        <v/>
      </c>
      <c r="H76" s="616" t="str">
        <f>IF(基本情報入力シート!I98="","",基本情報入力シート!I98)</f>
        <v/>
      </c>
      <c r="I76" s="616" t="str">
        <f>IF(基本情報入力シート!J98="","",基本情報入力シート!J98)</f>
        <v/>
      </c>
      <c r="J76" s="616" t="str">
        <f>IF(基本情報入力シート!K98="","",基本情報入力シート!K98)</f>
        <v/>
      </c>
      <c r="K76" s="617" t="str">
        <f>IF(基本情報入力シート!L98="","",基本情報入力シート!L98)</f>
        <v/>
      </c>
      <c r="L76" s="618" t="str">
        <f>IF(基本情報入力シート!M98="","",基本情報入力シート!M98)</f>
        <v/>
      </c>
      <c r="M76" s="618" t="str">
        <f>IF(基本情報入力シート!R98="","",基本情報入力シート!R98)</f>
        <v/>
      </c>
      <c r="N76" s="618" t="str">
        <f>IF(基本情報入力シート!W98="","",基本情報入力シート!W98)</f>
        <v/>
      </c>
      <c r="O76" s="613" t="str">
        <f>IF(基本情報入力シート!X98="","",基本情報入力シート!X98)</f>
        <v/>
      </c>
      <c r="P76" s="619" t="str">
        <f>IF(基本情報入力シート!Y98="","",基本情報入力シート!Y98)</f>
        <v/>
      </c>
      <c r="Q76" s="701"/>
      <c r="R76" s="437" t="str">
        <f>IF(基本情報入力シート!AB98="","",基本情報入力シート!AB98)</f>
        <v/>
      </c>
      <c r="S76" s="702"/>
      <c r="T76" s="620" t="str">
        <f>IF(P76="","",VLOOKUP(P76,【参考】数式用!$J$2:$L$34,3,FALSE))</f>
        <v/>
      </c>
      <c r="U76" s="621" t="s">
        <v>143</v>
      </c>
      <c r="V76" s="703"/>
      <c r="W76" s="622" t="s">
        <v>144</v>
      </c>
      <c r="X76" s="703"/>
      <c r="Y76" s="623" t="s">
        <v>145</v>
      </c>
      <c r="Z76" s="704"/>
      <c r="AA76" s="624" t="s">
        <v>144</v>
      </c>
      <c r="AB76" s="703"/>
      <c r="AC76" s="624" t="s">
        <v>146</v>
      </c>
      <c r="AD76" s="625" t="s">
        <v>147</v>
      </c>
      <c r="AE76" s="748" t="str">
        <f t="shared" si="0"/>
        <v/>
      </c>
      <c r="AF76" s="628" t="s">
        <v>148</v>
      </c>
      <c r="AG76" s="627" t="str">
        <f t="shared" si="1"/>
        <v/>
      </c>
      <c r="AH76" s="753"/>
      <c r="AI76" s="754"/>
      <c r="AJ76" s="753"/>
      <c r="AK76" s="754"/>
    </row>
    <row r="77" spans="1:37" ht="36.75" customHeight="1">
      <c r="A77" s="613">
        <f t="shared" si="2"/>
        <v>66</v>
      </c>
      <c r="B77" s="614" t="str">
        <f>IF(基本情報入力シート!C99="","",基本情報入力シート!C99)</f>
        <v/>
      </c>
      <c r="C77" s="615" t="str">
        <f>IF(基本情報入力シート!D99="","",基本情報入力シート!D99)</f>
        <v/>
      </c>
      <c r="D77" s="616" t="str">
        <f>IF(基本情報入力シート!E99="","",基本情報入力シート!E99)</f>
        <v/>
      </c>
      <c r="E77" s="616" t="str">
        <f>IF(基本情報入力シート!F99="","",基本情報入力シート!F99)</f>
        <v/>
      </c>
      <c r="F77" s="616" t="str">
        <f>IF(基本情報入力シート!G99="","",基本情報入力シート!G99)</f>
        <v/>
      </c>
      <c r="G77" s="616" t="str">
        <f>IF(基本情報入力シート!H99="","",基本情報入力シート!H99)</f>
        <v/>
      </c>
      <c r="H77" s="616" t="str">
        <f>IF(基本情報入力シート!I99="","",基本情報入力シート!I99)</f>
        <v/>
      </c>
      <c r="I77" s="616" t="str">
        <f>IF(基本情報入力シート!J99="","",基本情報入力シート!J99)</f>
        <v/>
      </c>
      <c r="J77" s="616" t="str">
        <f>IF(基本情報入力シート!K99="","",基本情報入力シート!K99)</f>
        <v/>
      </c>
      <c r="K77" s="617" t="str">
        <f>IF(基本情報入力シート!L99="","",基本情報入力シート!L99)</f>
        <v/>
      </c>
      <c r="L77" s="618" t="str">
        <f>IF(基本情報入力シート!M99="","",基本情報入力シート!M99)</f>
        <v/>
      </c>
      <c r="M77" s="618" t="str">
        <f>IF(基本情報入力シート!R99="","",基本情報入力シート!R99)</f>
        <v/>
      </c>
      <c r="N77" s="618" t="str">
        <f>IF(基本情報入力シート!W99="","",基本情報入力シート!W99)</f>
        <v/>
      </c>
      <c r="O77" s="613" t="str">
        <f>IF(基本情報入力シート!X99="","",基本情報入力シート!X99)</f>
        <v/>
      </c>
      <c r="P77" s="619" t="str">
        <f>IF(基本情報入力シート!Y99="","",基本情報入力シート!Y99)</f>
        <v/>
      </c>
      <c r="Q77" s="701"/>
      <c r="R77" s="437" t="str">
        <f>IF(基本情報入力シート!AB99="","",基本情報入力シート!AB99)</f>
        <v/>
      </c>
      <c r="S77" s="702"/>
      <c r="T77" s="620" t="str">
        <f>IF(P77="","",VLOOKUP(P77,【参考】数式用!$J$2:$L$34,3,FALSE))</f>
        <v/>
      </c>
      <c r="U77" s="621" t="s">
        <v>143</v>
      </c>
      <c r="V77" s="703"/>
      <c r="W77" s="622" t="s">
        <v>144</v>
      </c>
      <c r="X77" s="703"/>
      <c r="Y77" s="623" t="s">
        <v>145</v>
      </c>
      <c r="Z77" s="704"/>
      <c r="AA77" s="624" t="s">
        <v>144</v>
      </c>
      <c r="AB77" s="703"/>
      <c r="AC77" s="624" t="s">
        <v>146</v>
      </c>
      <c r="AD77" s="625" t="s">
        <v>147</v>
      </c>
      <c r="AE77" s="748" t="str">
        <f t="shared" ref="AE77:AE111" si="3">IF(V77&gt;=1,(Z77*12+AB77)-(V77*12+X77)+1,"")</f>
        <v/>
      </c>
      <c r="AF77" s="628" t="s">
        <v>148</v>
      </c>
      <c r="AG77" s="627" t="str">
        <f t="shared" ref="AG77:AG111" si="4">IFERROR(ROUNDDOWN(R77*T77,0)*AE77,"")</f>
        <v/>
      </c>
      <c r="AH77" s="753"/>
      <c r="AI77" s="754"/>
      <c r="AJ77" s="753"/>
      <c r="AK77" s="754"/>
    </row>
    <row r="78" spans="1:37" ht="36.75" customHeight="1">
      <c r="A78" s="613">
        <f t="shared" ref="A78:A111" si="5">A77+1</f>
        <v>67</v>
      </c>
      <c r="B78" s="614" t="str">
        <f>IF(基本情報入力シート!C100="","",基本情報入力シート!C100)</f>
        <v/>
      </c>
      <c r="C78" s="615" t="str">
        <f>IF(基本情報入力シート!D100="","",基本情報入力シート!D100)</f>
        <v/>
      </c>
      <c r="D78" s="616" t="str">
        <f>IF(基本情報入力シート!E100="","",基本情報入力シート!E100)</f>
        <v/>
      </c>
      <c r="E78" s="616" t="str">
        <f>IF(基本情報入力シート!F100="","",基本情報入力シート!F100)</f>
        <v/>
      </c>
      <c r="F78" s="616" t="str">
        <f>IF(基本情報入力シート!G100="","",基本情報入力シート!G100)</f>
        <v/>
      </c>
      <c r="G78" s="616" t="str">
        <f>IF(基本情報入力シート!H100="","",基本情報入力シート!H100)</f>
        <v/>
      </c>
      <c r="H78" s="616" t="str">
        <f>IF(基本情報入力シート!I100="","",基本情報入力シート!I100)</f>
        <v/>
      </c>
      <c r="I78" s="616" t="str">
        <f>IF(基本情報入力シート!J100="","",基本情報入力シート!J100)</f>
        <v/>
      </c>
      <c r="J78" s="616" t="str">
        <f>IF(基本情報入力シート!K100="","",基本情報入力シート!K100)</f>
        <v/>
      </c>
      <c r="K78" s="617" t="str">
        <f>IF(基本情報入力シート!L100="","",基本情報入力シート!L100)</f>
        <v/>
      </c>
      <c r="L78" s="618" t="str">
        <f>IF(基本情報入力シート!M100="","",基本情報入力シート!M100)</f>
        <v/>
      </c>
      <c r="M78" s="618" t="str">
        <f>IF(基本情報入力シート!R100="","",基本情報入力シート!R100)</f>
        <v/>
      </c>
      <c r="N78" s="618" t="str">
        <f>IF(基本情報入力シート!W100="","",基本情報入力シート!W100)</f>
        <v/>
      </c>
      <c r="O78" s="613" t="str">
        <f>IF(基本情報入力シート!X100="","",基本情報入力シート!X100)</f>
        <v/>
      </c>
      <c r="P78" s="619" t="str">
        <f>IF(基本情報入力シート!Y100="","",基本情報入力シート!Y100)</f>
        <v/>
      </c>
      <c r="Q78" s="701"/>
      <c r="R78" s="437" t="str">
        <f>IF(基本情報入力シート!AB100="","",基本情報入力シート!AB100)</f>
        <v/>
      </c>
      <c r="S78" s="702"/>
      <c r="T78" s="620" t="str">
        <f>IF(P78="","",VLOOKUP(P78,【参考】数式用!$J$2:$L$34,3,FALSE))</f>
        <v/>
      </c>
      <c r="U78" s="621" t="s">
        <v>143</v>
      </c>
      <c r="V78" s="703"/>
      <c r="W78" s="622" t="s">
        <v>144</v>
      </c>
      <c r="X78" s="703"/>
      <c r="Y78" s="623" t="s">
        <v>145</v>
      </c>
      <c r="Z78" s="704"/>
      <c r="AA78" s="624" t="s">
        <v>144</v>
      </c>
      <c r="AB78" s="703"/>
      <c r="AC78" s="624" t="s">
        <v>146</v>
      </c>
      <c r="AD78" s="625" t="s">
        <v>147</v>
      </c>
      <c r="AE78" s="748" t="str">
        <f t="shared" si="3"/>
        <v/>
      </c>
      <c r="AF78" s="628" t="s">
        <v>148</v>
      </c>
      <c r="AG78" s="627" t="str">
        <f t="shared" si="4"/>
        <v/>
      </c>
      <c r="AH78" s="753"/>
      <c r="AI78" s="754"/>
      <c r="AJ78" s="753"/>
      <c r="AK78" s="754"/>
    </row>
    <row r="79" spans="1:37" ht="36.75" customHeight="1">
      <c r="A79" s="613">
        <f t="shared" si="5"/>
        <v>68</v>
      </c>
      <c r="B79" s="614" t="str">
        <f>IF(基本情報入力シート!C101="","",基本情報入力シート!C101)</f>
        <v/>
      </c>
      <c r="C79" s="615" t="str">
        <f>IF(基本情報入力シート!D101="","",基本情報入力シート!D101)</f>
        <v/>
      </c>
      <c r="D79" s="616" t="str">
        <f>IF(基本情報入力シート!E101="","",基本情報入力シート!E101)</f>
        <v/>
      </c>
      <c r="E79" s="616" t="str">
        <f>IF(基本情報入力シート!F101="","",基本情報入力シート!F101)</f>
        <v/>
      </c>
      <c r="F79" s="616" t="str">
        <f>IF(基本情報入力シート!G101="","",基本情報入力シート!G101)</f>
        <v/>
      </c>
      <c r="G79" s="616" t="str">
        <f>IF(基本情報入力シート!H101="","",基本情報入力シート!H101)</f>
        <v/>
      </c>
      <c r="H79" s="616" t="str">
        <f>IF(基本情報入力シート!I101="","",基本情報入力シート!I101)</f>
        <v/>
      </c>
      <c r="I79" s="616" t="str">
        <f>IF(基本情報入力シート!J101="","",基本情報入力シート!J101)</f>
        <v/>
      </c>
      <c r="J79" s="616" t="str">
        <f>IF(基本情報入力シート!K101="","",基本情報入力シート!K101)</f>
        <v/>
      </c>
      <c r="K79" s="617" t="str">
        <f>IF(基本情報入力シート!L101="","",基本情報入力シート!L101)</f>
        <v/>
      </c>
      <c r="L79" s="618" t="str">
        <f>IF(基本情報入力シート!M101="","",基本情報入力シート!M101)</f>
        <v/>
      </c>
      <c r="M79" s="618" t="str">
        <f>IF(基本情報入力シート!R101="","",基本情報入力シート!R101)</f>
        <v/>
      </c>
      <c r="N79" s="618" t="str">
        <f>IF(基本情報入力シート!W101="","",基本情報入力シート!W101)</f>
        <v/>
      </c>
      <c r="O79" s="613" t="str">
        <f>IF(基本情報入力シート!X101="","",基本情報入力シート!X101)</f>
        <v/>
      </c>
      <c r="P79" s="619" t="str">
        <f>IF(基本情報入力シート!Y101="","",基本情報入力シート!Y101)</f>
        <v/>
      </c>
      <c r="Q79" s="701"/>
      <c r="R79" s="437" t="str">
        <f>IF(基本情報入力シート!AB101="","",基本情報入力シート!AB101)</f>
        <v/>
      </c>
      <c r="S79" s="702"/>
      <c r="T79" s="620" t="str">
        <f>IF(P79="","",VLOOKUP(P79,【参考】数式用!$J$2:$L$34,3,FALSE))</f>
        <v/>
      </c>
      <c r="U79" s="621" t="s">
        <v>143</v>
      </c>
      <c r="V79" s="703"/>
      <c r="W79" s="622" t="s">
        <v>144</v>
      </c>
      <c r="X79" s="703"/>
      <c r="Y79" s="623" t="s">
        <v>145</v>
      </c>
      <c r="Z79" s="704"/>
      <c r="AA79" s="624" t="s">
        <v>144</v>
      </c>
      <c r="AB79" s="703"/>
      <c r="AC79" s="624" t="s">
        <v>146</v>
      </c>
      <c r="AD79" s="625" t="s">
        <v>147</v>
      </c>
      <c r="AE79" s="748" t="str">
        <f t="shared" si="3"/>
        <v/>
      </c>
      <c r="AF79" s="628" t="s">
        <v>148</v>
      </c>
      <c r="AG79" s="627" t="str">
        <f t="shared" si="4"/>
        <v/>
      </c>
      <c r="AH79" s="753"/>
      <c r="AI79" s="754"/>
      <c r="AJ79" s="753"/>
      <c r="AK79" s="754"/>
    </row>
    <row r="80" spans="1:37" ht="36.75" customHeight="1">
      <c r="A80" s="613">
        <f t="shared" si="5"/>
        <v>69</v>
      </c>
      <c r="B80" s="614" t="str">
        <f>IF(基本情報入力シート!C102="","",基本情報入力シート!C102)</f>
        <v/>
      </c>
      <c r="C80" s="615" t="str">
        <f>IF(基本情報入力シート!D102="","",基本情報入力シート!D102)</f>
        <v/>
      </c>
      <c r="D80" s="616" t="str">
        <f>IF(基本情報入力シート!E102="","",基本情報入力シート!E102)</f>
        <v/>
      </c>
      <c r="E80" s="616" t="str">
        <f>IF(基本情報入力シート!F102="","",基本情報入力シート!F102)</f>
        <v/>
      </c>
      <c r="F80" s="616" t="str">
        <f>IF(基本情報入力シート!G102="","",基本情報入力シート!G102)</f>
        <v/>
      </c>
      <c r="G80" s="616" t="str">
        <f>IF(基本情報入力シート!H102="","",基本情報入力シート!H102)</f>
        <v/>
      </c>
      <c r="H80" s="616" t="str">
        <f>IF(基本情報入力シート!I102="","",基本情報入力シート!I102)</f>
        <v/>
      </c>
      <c r="I80" s="616" t="str">
        <f>IF(基本情報入力シート!J102="","",基本情報入力シート!J102)</f>
        <v/>
      </c>
      <c r="J80" s="616" t="str">
        <f>IF(基本情報入力シート!K102="","",基本情報入力シート!K102)</f>
        <v/>
      </c>
      <c r="K80" s="617" t="str">
        <f>IF(基本情報入力シート!L102="","",基本情報入力シート!L102)</f>
        <v/>
      </c>
      <c r="L80" s="618" t="str">
        <f>IF(基本情報入力シート!M102="","",基本情報入力シート!M102)</f>
        <v/>
      </c>
      <c r="M80" s="618" t="str">
        <f>IF(基本情報入力シート!R102="","",基本情報入力シート!R102)</f>
        <v/>
      </c>
      <c r="N80" s="618" t="str">
        <f>IF(基本情報入力シート!W102="","",基本情報入力シート!W102)</f>
        <v/>
      </c>
      <c r="O80" s="613" t="str">
        <f>IF(基本情報入力シート!X102="","",基本情報入力シート!X102)</f>
        <v/>
      </c>
      <c r="P80" s="619" t="str">
        <f>IF(基本情報入力シート!Y102="","",基本情報入力シート!Y102)</f>
        <v/>
      </c>
      <c r="Q80" s="701"/>
      <c r="R80" s="437" t="str">
        <f>IF(基本情報入力シート!AB102="","",基本情報入力シート!AB102)</f>
        <v/>
      </c>
      <c r="S80" s="702"/>
      <c r="T80" s="620" t="str">
        <f>IF(P80="","",VLOOKUP(P80,【参考】数式用!$J$2:$L$34,3,FALSE))</f>
        <v/>
      </c>
      <c r="U80" s="621" t="s">
        <v>143</v>
      </c>
      <c r="V80" s="703"/>
      <c r="W80" s="622" t="s">
        <v>144</v>
      </c>
      <c r="X80" s="703"/>
      <c r="Y80" s="623" t="s">
        <v>145</v>
      </c>
      <c r="Z80" s="704"/>
      <c r="AA80" s="624" t="s">
        <v>144</v>
      </c>
      <c r="AB80" s="703"/>
      <c r="AC80" s="624" t="s">
        <v>146</v>
      </c>
      <c r="AD80" s="625" t="s">
        <v>147</v>
      </c>
      <c r="AE80" s="748" t="str">
        <f t="shared" si="3"/>
        <v/>
      </c>
      <c r="AF80" s="628" t="s">
        <v>148</v>
      </c>
      <c r="AG80" s="627" t="str">
        <f t="shared" si="4"/>
        <v/>
      </c>
      <c r="AH80" s="753"/>
      <c r="AI80" s="754"/>
      <c r="AJ80" s="753"/>
      <c r="AK80" s="754"/>
    </row>
    <row r="81" spans="1:37" ht="36.75" customHeight="1">
      <c r="A81" s="613">
        <f t="shared" si="5"/>
        <v>70</v>
      </c>
      <c r="B81" s="614" t="str">
        <f>IF(基本情報入力シート!C103="","",基本情報入力シート!C103)</f>
        <v/>
      </c>
      <c r="C81" s="615" t="str">
        <f>IF(基本情報入力シート!D103="","",基本情報入力シート!D103)</f>
        <v/>
      </c>
      <c r="D81" s="616" t="str">
        <f>IF(基本情報入力シート!E103="","",基本情報入力シート!E103)</f>
        <v/>
      </c>
      <c r="E81" s="616" t="str">
        <f>IF(基本情報入力シート!F103="","",基本情報入力シート!F103)</f>
        <v/>
      </c>
      <c r="F81" s="616" t="str">
        <f>IF(基本情報入力シート!G103="","",基本情報入力シート!G103)</f>
        <v/>
      </c>
      <c r="G81" s="616" t="str">
        <f>IF(基本情報入力シート!H103="","",基本情報入力シート!H103)</f>
        <v/>
      </c>
      <c r="H81" s="616" t="str">
        <f>IF(基本情報入力シート!I103="","",基本情報入力シート!I103)</f>
        <v/>
      </c>
      <c r="I81" s="616" t="str">
        <f>IF(基本情報入力シート!J103="","",基本情報入力シート!J103)</f>
        <v/>
      </c>
      <c r="J81" s="616" t="str">
        <f>IF(基本情報入力シート!K103="","",基本情報入力シート!K103)</f>
        <v/>
      </c>
      <c r="K81" s="617" t="str">
        <f>IF(基本情報入力シート!L103="","",基本情報入力シート!L103)</f>
        <v/>
      </c>
      <c r="L81" s="618" t="str">
        <f>IF(基本情報入力シート!M103="","",基本情報入力シート!M103)</f>
        <v/>
      </c>
      <c r="M81" s="618" t="str">
        <f>IF(基本情報入力シート!R103="","",基本情報入力シート!R103)</f>
        <v/>
      </c>
      <c r="N81" s="618" t="str">
        <f>IF(基本情報入力シート!W103="","",基本情報入力シート!W103)</f>
        <v/>
      </c>
      <c r="O81" s="613" t="str">
        <f>IF(基本情報入力シート!X103="","",基本情報入力シート!X103)</f>
        <v/>
      </c>
      <c r="P81" s="619" t="str">
        <f>IF(基本情報入力シート!Y103="","",基本情報入力シート!Y103)</f>
        <v/>
      </c>
      <c r="Q81" s="701"/>
      <c r="R81" s="437" t="str">
        <f>IF(基本情報入力シート!AB103="","",基本情報入力シート!AB103)</f>
        <v/>
      </c>
      <c r="S81" s="702"/>
      <c r="T81" s="620" t="str">
        <f>IF(P81="","",VLOOKUP(P81,【参考】数式用!$J$2:$L$34,3,FALSE))</f>
        <v/>
      </c>
      <c r="U81" s="621" t="s">
        <v>143</v>
      </c>
      <c r="V81" s="703"/>
      <c r="W81" s="622" t="s">
        <v>144</v>
      </c>
      <c r="X81" s="703"/>
      <c r="Y81" s="623" t="s">
        <v>145</v>
      </c>
      <c r="Z81" s="704"/>
      <c r="AA81" s="624" t="s">
        <v>144</v>
      </c>
      <c r="AB81" s="703"/>
      <c r="AC81" s="624" t="s">
        <v>146</v>
      </c>
      <c r="AD81" s="625" t="s">
        <v>147</v>
      </c>
      <c r="AE81" s="748" t="str">
        <f t="shared" si="3"/>
        <v/>
      </c>
      <c r="AF81" s="628" t="s">
        <v>148</v>
      </c>
      <c r="AG81" s="627" t="str">
        <f t="shared" si="4"/>
        <v/>
      </c>
      <c r="AH81" s="753"/>
      <c r="AI81" s="754"/>
      <c r="AJ81" s="753"/>
      <c r="AK81" s="754"/>
    </row>
    <row r="82" spans="1:37" ht="36.75" customHeight="1">
      <c r="A82" s="613">
        <f t="shared" si="5"/>
        <v>71</v>
      </c>
      <c r="B82" s="614" t="str">
        <f>IF(基本情報入力シート!C104="","",基本情報入力シート!C104)</f>
        <v/>
      </c>
      <c r="C82" s="615" t="str">
        <f>IF(基本情報入力シート!D104="","",基本情報入力シート!D104)</f>
        <v/>
      </c>
      <c r="D82" s="616" t="str">
        <f>IF(基本情報入力シート!E104="","",基本情報入力シート!E104)</f>
        <v/>
      </c>
      <c r="E82" s="616" t="str">
        <f>IF(基本情報入力シート!F104="","",基本情報入力シート!F104)</f>
        <v/>
      </c>
      <c r="F82" s="616" t="str">
        <f>IF(基本情報入力シート!G104="","",基本情報入力シート!G104)</f>
        <v/>
      </c>
      <c r="G82" s="616" t="str">
        <f>IF(基本情報入力シート!H104="","",基本情報入力シート!H104)</f>
        <v/>
      </c>
      <c r="H82" s="616" t="str">
        <f>IF(基本情報入力シート!I104="","",基本情報入力シート!I104)</f>
        <v/>
      </c>
      <c r="I82" s="616" t="str">
        <f>IF(基本情報入力シート!J104="","",基本情報入力シート!J104)</f>
        <v/>
      </c>
      <c r="J82" s="616" t="str">
        <f>IF(基本情報入力シート!K104="","",基本情報入力シート!K104)</f>
        <v/>
      </c>
      <c r="K82" s="617" t="str">
        <f>IF(基本情報入力シート!L104="","",基本情報入力シート!L104)</f>
        <v/>
      </c>
      <c r="L82" s="618" t="str">
        <f>IF(基本情報入力シート!M104="","",基本情報入力シート!M104)</f>
        <v/>
      </c>
      <c r="M82" s="618" t="str">
        <f>IF(基本情報入力シート!R104="","",基本情報入力シート!R104)</f>
        <v/>
      </c>
      <c r="N82" s="618" t="str">
        <f>IF(基本情報入力シート!W104="","",基本情報入力シート!W104)</f>
        <v/>
      </c>
      <c r="O82" s="613" t="str">
        <f>IF(基本情報入力シート!X104="","",基本情報入力シート!X104)</f>
        <v/>
      </c>
      <c r="P82" s="619" t="str">
        <f>IF(基本情報入力シート!Y104="","",基本情報入力シート!Y104)</f>
        <v/>
      </c>
      <c r="Q82" s="701"/>
      <c r="R82" s="437" t="str">
        <f>IF(基本情報入力シート!AB104="","",基本情報入力シート!AB104)</f>
        <v/>
      </c>
      <c r="S82" s="702"/>
      <c r="T82" s="620" t="str">
        <f>IF(P82="","",VLOOKUP(P82,【参考】数式用!$J$2:$L$34,3,FALSE))</f>
        <v/>
      </c>
      <c r="U82" s="621" t="s">
        <v>143</v>
      </c>
      <c r="V82" s="703"/>
      <c r="W82" s="622" t="s">
        <v>144</v>
      </c>
      <c r="X82" s="703"/>
      <c r="Y82" s="623" t="s">
        <v>145</v>
      </c>
      <c r="Z82" s="704"/>
      <c r="AA82" s="624" t="s">
        <v>144</v>
      </c>
      <c r="AB82" s="703"/>
      <c r="AC82" s="624" t="s">
        <v>146</v>
      </c>
      <c r="AD82" s="625" t="s">
        <v>147</v>
      </c>
      <c r="AE82" s="748" t="str">
        <f t="shared" si="3"/>
        <v/>
      </c>
      <c r="AF82" s="628" t="s">
        <v>148</v>
      </c>
      <c r="AG82" s="627" t="str">
        <f t="shared" si="4"/>
        <v/>
      </c>
      <c r="AH82" s="753"/>
      <c r="AI82" s="754"/>
      <c r="AJ82" s="753"/>
      <c r="AK82" s="754"/>
    </row>
    <row r="83" spans="1:37" ht="36.75" customHeight="1">
      <c r="A83" s="613">
        <f t="shared" si="5"/>
        <v>72</v>
      </c>
      <c r="B83" s="614" t="str">
        <f>IF(基本情報入力シート!C105="","",基本情報入力シート!C105)</f>
        <v/>
      </c>
      <c r="C83" s="615" t="str">
        <f>IF(基本情報入力シート!D105="","",基本情報入力シート!D105)</f>
        <v/>
      </c>
      <c r="D83" s="616" t="str">
        <f>IF(基本情報入力シート!E105="","",基本情報入力シート!E105)</f>
        <v/>
      </c>
      <c r="E83" s="616" t="str">
        <f>IF(基本情報入力シート!F105="","",基本情報入力シート!F105)</f>
        <v/>
      </c>
      <c r="F83" s="616" t="str">
        <f>IF(基本情報入力シート!G105="","",基本情報入力シート!G105)</f>
        <v/>
      </c>
      <c r="G83" s="616" t="str">
        <f>IF(基本情報入力シート!H105="","",基本情報入力シート!H105)</f>
        <v/>
      </c>
      <c r="H83" s="616" t="str">
        <f>IF(基本情報入力シート!I105="","",基本情報入力シート!I105)</f>
        <v/>
      </c>
      <c r="I83" s="616" t="str">
        <f>IF(基本情報入力シート!J105="","",基本情報入力シート!J105)</f>
        <v/>
      </c>
      <c r="J83" s="616" t="str">
        <f>IF(基本情報入力シート!K105="","",基本情報入力シート!K105)</f>
        <v/>
      </c>
      <c r="K83" s="617" t="str">
        <f>IF(基本情報入力シート!L105="","",基本情報入力シート!L105)</f>
        <v/>
      </c>
      <c r="L83" s="618" t="str">
        <f>IF(基本情報入力シート!M105="","",基本情報入力シート!M105)</f>
        <v/>
      </c>
      <c r="M83" s="618" t="str">
        <f>IF(基本情報入力シート!R105="","",基本情報入力シート!R105)</f>
        <v/>
      </c>
      <c r="N83" s="618" t="str">
        <f>IF(基本情報入力シート!W105="","",基本情報入力シート!W105)</f>
        <v/>
      </c>
      <c r="O83" s="613" t="str">
        <f>IF(基本情報入力シート!X105="","",基本情報入力シート!X105)</f>
        <v/>
      </c>
      <c r="P83" s="619" t="str">
        <f>IF(基本情報入力シート!Y105="","",基本情報入力シート!Y105)</f>
        <v/>
      </c>
      <c r="Q83" s="701"/>
      <c r="R83" s="437" t="str">
        <f>IF(基本情報入力シート!AB105="","",基本情報入力シート!AB105)</f>
        <v/>
      </c>
      <c r="S83" s="702"/>
      <c r="T83" s="620" t="str">
        <f>IF(P83="","",VLOOKUP(P83,【参考】数式用!$J$2:$L$34,3,FALSE))</f>
        <v/>
      </c>
      <c r="U83" s="621" t="s">
        <v>143</v>
      </c>
      <c r="V83" s="703"/>
      <c r="W83" s="622" t="s">
        <v>144</v>
      </c>
      <c r="X83" s="703"/>
      <c r="Y83" s="623" t="s">
        <v>145</v>
      </c>
      <c r="Z83" s="704"/>
      <c r="AA83" s="624" t="s">
        <v>144</v>
      </c>
      <c r="AB83" s="703"/>
      <c r="AC83" s="624" t="s">
        <v>146</v>
      </c>
      <c r="AD83" s="625" t="s">
        <v>147</v>
      </c>
      <c r="AE83" s="748" t="str">
        <f t="shared" si="3"/>
        <v/>
      </c>
      <c r="AF83" s="628" t="s">
        <v>148</v>
      </c>
      <c r="AG83" s="627" t="str">
        <f t="shared" si="4"/>
        <v/>
      </c>
      <c r="AH83" s="753"/>
      <c r="AI83" s="754"/>
      <c r="AJ83" s="753"/>
      <c r="AK83" s="754"/>
    </row>
    <row r="84" spans="1:37" ht="36.75" customHeight="1">
      <c r="A84" s="613">
        <f t="shared" si="5"/>
        <v>73</v>
      </c>
      <c r="B84" s="614" t="str">
        <f>IF(基本情報入力シート!C106="","",基本情報入力シート!C106)</f>
        <v/>
      </c>
      <c r="C84" s="615" t="str">
        <f>IF(基本情報入力シート!D106="","",基本情報入力シート!D106)</f>
        <v/>
      </c>
      <c r="D84" s="616" t="str">
        <f>IF(基本情報入力シート!E106="","",基本情報入力シート!E106)</f>
        <v/>
      </c>
      <c r="E84" s="616" t="str">
        <f>IF(基本情報入力シート!F106="","",基本情報入力シート!F106)</f>
        <v/>
      </c>
      <c r="F84" s="616" t="str">
        <f>IF(基本情報入力シート!G106="","",基本情報入力シート!G106)</f>
        <v/>
      </c>
      <c r="G84" s="616" t="str">
        <f>IF(基本情報入力シート!H106="","",基本情報入力シート!H106)</f>
        <v/>
      </c>
      <c r="H84" s="616" t="str">
        <f>IF(基本情報入力シート!I106="","",基本情報入力シート!I106)</f>
        <v/>
      </c>
      <c r="I84" s="616" t="str">
        <f>IF(基本情報入力シート!J106="","",基本情報入力シート!J106)</f>
        <v/>
      </c>
      <c r="J84" s="616" t="str">
        <f>IF(基本情報入力シート!K106="","",基本情報入力シート!K106)</f>
        <v/>
      </c>
      <c r="K84" s="617" t="str">
        <f>IF(基本情報入力シート!L106="","",基本情報入力シート!L106)</f>
        <v/>
      </c>
      <c r="L84" s="618" t="str">
        <f>IF(基本情報入力シート!M106="","",基本情報入力シート!M106)</f>
        <v/>
      </c>
      <c r="M84" s="618" t="str">
        <f>IF(基本情報入力シート!R106="","",基本情報入力シート!R106)</f>
        <v/>
      </c>
      <c r="N84" s="618" t="str">
        <f>IF(基本情報入力シート!W106="","",基本情報入力シート!W106)</f>
        <v/>
      </c>
      <c r="O84" s="613" t="str">
        <f>IF(基本情報入力シート!X106="","",基本情報入力シート!X106)</f>
        <v/>
      </c>
      <c r="P84" s="619" t="str">
        <f>IF(基本情報入力シート!Y106="","",基本情報入力シート!Y106)</f>
        <v/>
      </c>
      <c r="Q84" s="701"/>
      <c r="R84" s="437" t="str">
        <f>IF(基本情報入力シート!AB106="","",基本情報入力シート!AB106)</f>
        <v/>
      </c>
      <c r="S84" s="702"/>
      <c r="T84" s="620" t="str">
        <f>IF(P84="","",VLOOKUP(P84,【参考】数式用!$J$2:$L$34,3,FALSE))</f>
        <v/>
      </c>
      <c r="U84" s="621" t="s">
        <v>143</v>
      </c>
      <c r="V84" s="703"/>
      <c r="W84" s="622" t="s">
        <v>144</v>
      </c>
      <c r="X84" s="703"/>
      <c r="Y84" s="623" t="s">
        <v>145</v>
      </c>
      <c r="Z84" s="704"/>
      <c r="AA84" s="624" t="s">
        <v>144</v>
      </c>
      <c r="AB84" s="703"/>
      <c r="AC84" s="624" t="s">
        <v>146</v>
      </c>
      <c r="AD84" s="625" t="s">
        <v>147</v>
      </c>
      <c r="AE84" s="748" t="str">
        <f t="shared" si="3"/>
        <v/>
      </c>
      <c r="AF84" s="628" t="s">
        <v>148</v>
      </c>
      <c r="AG84" s="627" t="str">
        <f t="shared" si="4"/>
        <v/>
      </c>
      <c r="AH84" s="753"/>
      <c r="AI84" s="754"/>
      <c r="AJ84" s="753"/>
      <c r="AK84" s="754"/>
    </row>
    <row r="85" spans="1:37" ht="36.75" customHeight="1">
      <c r="A85" s="613">
        <f t="shared" si="5"/>
        <v>74</v>
      </c>
      <c r="B85" s="614" t="str">
        <f>IF(基本情報入力シート!C107="","",基本情報入力シート!C107)</f>
        <v/>
      </c>
      <c r="C85" s="615" t="str">
        <f>IF(基本情報入力シート!D107="","",基本情報入力シート!D107)</f>
        <v/>
      </c>
      <c r="D85" s="616" t="str">
        <f>IF(基本情報入力シート!E107="","",基本情報入力シート!E107)</f>
        <v/>
      </c>
      <c r="E85" s="616" t="str">
        <f>IF(基本情報入力シート!F107="","",基本情報入力シート!F107)</f>
        <v/>
      </c>
      <c r="F85" s="616" t="str">
        <f>IF(基本情報入力シート!G107="","",基本情報入力シート!G107)</f>
        <v/>
      </c>
      <c r="G85" s="616" t="str">
        <f>IF(基本情報入力シート!H107="","",基本情報入力シート!H107)</f>
        <v/>
      </c>
      <c r="H85" s="616" t="str">
        <f>IF(基本情報入力シート!I107="","",基本情報入力シート!I107)</f>
        <v/>
      </c>
      <c r="I85" s="616" t="str">
        <f>IF(基本情報入力シート!J107="","",基本情報入力シート!J107)</f>
        <v/>
      </c>
      <c r="J85" s="616" t="str">
        <f>IF(基本情報入力シート!K107="","",基本情報入力シート!K107)</f>
        <v/>
      </c>
      <c r="K85" s="617" t="str">
        <f>IF(基本情報入力シート!L107="","",基本情報入力シート!L107)</f>
        <v/>
      </c>
      <c r="L85" s="618" t="str">
        <f>IF(基本情報入力シート!M107="","",基本情報入力シート!M107)</f>
        <v/>
      </c>
      <c r="M85" s="618" t="str">
        <f>IF(基本情報入力シート!R107="","",基本情報入力シート!R107)</f>
        <v/>
      </c>
      <c r="N85" s="618" t="str">
        <f>IF(基本情報入力シート!W107="","",基本情報入力シート!W107)</f>
        <v/>
      </c>
      <c r="O85" s="613" t="str">
        <f>IF(基本情報入力シート!X107="","",基本情報入力シート!X107)</f>
        <v/>
      </c>
      <c r="P85" s="619" t="str">
        <f>IF(基本情報入力シート!Y107="","",基本情報入力シート!Y107)</f>
        <v/>
      </c>
      <c r="Q85" s="701"/>
      <c r="R85" s="437" t="str">
        <f>IF(基本情報入力シート!AB107="","",基本情報入力シート!AB107)</f>
        <v/>
      </c>
      <c r="S85" s="702"/>
      <c r="T85" s="620" t="str">
        <f>IF(P85="","",VLOOKUP(P85,【参考】数式用!$J$2:$L$34,3,FALSE))</f>
        <v/>
      </c>
      <c r="U85" s="621" t="s">
        <v>143</v>
      </c>
      <c r="V85" s="703"/>
      <c r="W85" s="622" t="s">
        <v>144</v>
      </c>
      <c r="X85" s="703"/>
      <c r="Y85" s="623" t="s">
        <v>145</v>
      </c>
      <c r="Z85" s="704"/>
      <c r="AA85" s="624" t="s">
        <v>144</v>
      </c>
      <c r="AB85" s="703"/>
      <c r="AC85" s="624" t="s">
        <v>146</v>
      </c>
      <c r="AD85" s="625" t="s">
        <v>147</v>
      </c>
      <c r="AE85" s="748" t="str">
        <f t="shared" si="3"/>
        <v/>
      </c>
      <c r="AF85" s="628" t="s">
        <v>148</v>
      </c>
      <c r="AG85" s="627" t="str">
        <f t="shared" si="4"/>
        <v/>
      </c>
      <c r="AH85" s="753"/>
      <c r="AI85" s="754"/>
      <c r="AJ85" s="753"/>
      <c r="AK85" s="754"/>
    </row>
    <row r="86" spans="1:37" ht="36.75" customHeight="1">
      <c r="A86" s="613">
        <f t="shared" si="5"/>
        <v>75</v>
      </c>
      <c r="B86" s="614" t="str">
        <f>IF(基本情報入力シート!C108="","",基本情報入力シート!C108)</f>
        <v/>
      </c>
      <c r="C86" s="615" t="str">
        <f>IF(基本情報入力シート!D108="","",基本情報入力シート!D108)</f>
        <v/>
      </c>
      <c r="D86" s="616" t="str">
        <f>IF(基本情報入力シート!E108="","",基本情報入力シート!E108)</f>
        <v/>
      </c>
      <c r="E86" s="616" t="str">
        <f>IF(基本情報入力シート!F108="","",基本情報入力シート!F108)</f>
        <v/>
      </c>
      <c r="F86" s="616" t="str">
        <f>IF(基本情報入力シート!G108="","",基本情報入力シート!G108)</f>
        <v/>
      </c>
      <c r="G86" s="616" t="str">
        <f>IF(基本情報入力シート!H108="","",基本情報入力シート!H108)</f>
        <v/>
      </c>
      <c r="H86" s="616" t="str">
        <f>IF(基本情報入力シート!I108="","",基本情報入力シート!I108)</f>
        <v/>
      </c>
      <c r="I86" s="616" t="str">
        <f>IF(基本情報入力シート!J108="","",基本情報入力シート!J108)</f>
        <v/>
      </c>
      <c r="J86" s="616" t="str">
        <f>IF(基本情報入力シート!K108="","",基本情報入力シート!K108)</f>
        <v/>
      </c>
      <c r="K86" s="617" t="str">
        <f>IF(基本情報入力シート!L108="","",基本情報入力シート!L108)</f>
        <v/>
      </c>
      <c r="L86" s="618" t="str">
        <f>IF(基本情報入力シート!M108="","",基本情報入力シート!M108)</f>
        <v/>
      </c>
      <c r="M86" s="618" t="str">
        <f>IF(基本情報入力シート!R108="","",基本情報入力シート!R108)</f>
        <v/>
      </c>
      <c r="N86" s="618" t="str">
        <f>IF(基本情報入力シート!W108="","",基本情報入力シート!W108)</f>
        <v/>
      </c>
      <c r="O86" s="613" t="str">
        <f>IF(基本情報入力シート!X108="","",基本情報入力シート!X108)</f>
        <v/>
      </c>
      <c r="P86" s="619" t="str">
        <f>IF(基本情報入力シート!Y108="","",基本情報入力シート!Y108)</f>
        <v/>
      </c>
      <c r="Q86" s="701"/>
      <c r="R86" s="437" t="str">
        <f>IF(基本情報入力シート!AB108="","",基本情報入力シート!AB108)</f>
        <v/>
      </c>
      <c r="S86" s="702"/>
      <c r="T86" s="620" t="str">
        <f>IF(P86="","",VLOOKUP(P86,【参考】数式用!$J$2:$L$34,3,FALSE))</f>
        <v/>
      </c>
      <c r="U86" s="621" t="s">
        <v>143</v>
      </c>
      <c r="V86" s="703"/>
      <c r="W86" s="622" t="s">
        <v>144</v>
      </c>
      <c r="X86" s="703"/>
      <c r="Y86" s="623" t="s">
        <v>145</v>
      </c>
      <c r="Z86" s="704"/>
      <c r="AA86" s="624" t="s">
        <v>144</v>
      </c>
      <c r="AB86" s="703"/>
      <c r="AC86" s="624" t="s">
        <v>146</v>
      </c>
      <c r="AD86" s="625" t="s">
        <v>147</v>
      </c>
      <c r="AE86" s="748" t="str">
        <f t="shared" si="3"/>
        <v/>
      </c>
      <c r="AF86" s="628" t="s">
        <v>148</v>
      </c>
      <c r="AG86" s="627" t="str">
        <f t="shared" si="4"/>
        <v/>
      </c>
      <c r="AH86" s="753"/>
      <c r="AI86" s="754"/>
      <c r="AJ86" s="753"/>
      <c r="AK86" s="754"/>
    </row>
    <row r="87" spans="1:37" ht="36.75" customHeight="1">
      <c r="A87" s="613">
        <f t="shared" si="5"/>
        <v>76</v>
      </c>
      <c r="B87" s="614" t="str">
        <f>IF(基本情報入力シート!C109="","",基本情報入力シート!C109)</f>
        <v/>
      </c>
      <c r="C87" s="615" t="str">
        <f>IF(基本情報入力シート!D109="","",基本情報入力シート!D109)</f>
        <v/>
      </c>
      <c r="D87" s="616" t="str">
        <f>IF(基本情報入力シート!E109="","",基本情報入力シート!E109)</f>
        <v/>
      </c>
      <c r="E87" s="616" t="str">
        <f>IF(基本情報入力シート!F109="","",基本情報入力シート!F109)</f>
        <v/>
      </c>
      <c r="F87" s="616" t="str">
        <f>IF(基本情報入力シート!G109="","",基本情報入力シート!G109)</f>
        <v/>
      </c>
      <c r="G87" s="616" t="str">
        <f>IF(基本情報入力シート!H109="","",基本情報入力シート!H109)</f>
        <v/>
      </c>
      <c r="H87" s="616" t="str">
        <f>IF(基本情報入力シート!I109="","",基本情報入力シート!I109)</f>
        <v/>
      </c>
      <c r="I87" s="616" t="str">
        <f>IF(基本情報入力シート!J109="","",基本情報入力シート!J109)</f>
        <v/>
      </c>
      <c r="J87" s="616" t="str">
        <f>IF(基本情報入力シート!K109="","",基本情報入力シート!K109)</f>
        <v/>
      </c>
      <c r="K87" s="617" t="str">
        <f>IF(基本情報入力シート!L109="","",基本情報入力シート!L109)</f>
        <v/>
      </c>
      <c r="L87" s="618" t="str">
        <f>IF(基本情報入力シート!M109="","",基本情報入力シート!M109)</f>
        <v/>
      </c>
      <c r="M87" s="618" t="str">
        <f>IF(基本情報入力シート!R109="","",基本情報入力シート!R109)</f>
        <v/>
      </c>
      <c r="N87" s="618" t="str">
        <f>IF(基本情報入力シート!W109="","",基本情報入力シート!W109)</f>
        <v/>
      </c>
      <c r="O87" s="613" t="str">
        <f>IF(基本情報入力シート!X109="","",基本情報入力シート!X109)</f>
        <v/>
      </c>
      <c r="P87" s="619" t="str">
        <f>IF(基本情報入力シート!Y109="","",基本情報入力シート!Y109)</f>
        <v/>
      </c>
      <c r="Q87" s="701"/>
      <c r="R87" s="437" t="str">
        <f>IF(基本情報入力シート!AB109="","",基本情報入力シート!AB109)</f>
        <v/>
      </c>
      <c r="S87" s="702"/>
      <c r="T87" s="620" t="str">
        <f>IF(P87="","",VLOOKUP(P87,【参考】数式用!$J$2:$L$34,3,FALSE))</f>
        <v/>
      </c>
      <c r="U87" s="621" t="s">
        <v>143</v>
      </c>
      <c r="V87" s="703"/>
      <c r="W87" s="622" t="s">
        <v>144</v>
      </c>
      <c r="X87" s="703"/>
      <c r="Y87" s="623" t="s">
        <v>145</v>
      </c>
      <c r="Z87" s="704"/>
      <c r="AA87" s="624" t="s">
        <v>144</v>
      </c>
      <c r="AB87" s="703"/>
      <c r="AC87" s="624" t="s">
        <v>146</v>
      </c>
      <c r="AD87" s="625" t="s">
        <v>147</v>
      </c>
      <c r="AE87" s="748" t="str">
        <f t="shared" si="3"/>
        <v/>
      </c>
      <c r="AF87" s="628" t="s">
        <v>148</v>
      </c>
      <c r="AG87" s="627" t="str">
        <f t="shared" si="4"/>
        <v/>
      </c>
      <c r="AH87" s="753"/>
      <c r="AI87" s="754"/>
      <c r="AJ87" s="753"/>
      <c r="AK87" s="754"/>
    </row>
    <row r="88" spans="1:37" ht="36.75" customHeight="1">
      <c r="A88" s="613">
        <f t="shared" si="5"/>
        <v>77</v>
      </c>
      <c r="B88" s="614" t="str">
        <f>IF(基本情報入力シート!C110="","",基本情報入力シート!C110)</f>
        <v/>
      </c>
      <c r="C88" s="615" t="str">
        <f>IF(基本情報入力シート!D110="","",基本情報入力シート!D110)</f>
        <v/>
      </c>
      <c r="D88" s="616" t="str">
        <f>IF(基本情報入力シート!E110="","",基本情報入力シート!E110)</f>
        <v/>
      </c>
      <c r="E88" s="616" t="str">
        <f>IF(基本情報入力シート!F110="","",基本情報入力シート!F110)</f>
        <v/>
      </c>
      <c r="F88" s="616" t="str">
        <f>IF(基本情報入力シート!G110="","",基本情報入力シート!G110)</f>
        <v/>
      </c>
      <c r="G88" s="616" t="str">
        <f>IF(基本情報入力シート!H110="","",基本情報入力シート!H110)</f>
        <v/>
      </c>
      <c r="H88" s="616" t="str">
        <f>IF(基本情報入力シート!I110="","",基本情報入力シート!I110)</f>
        <v/>
      </c>
      <c r="I88" s="616" t="str">
        <f>IF(基本情報入力シート!J110="","",基本情報入力シート!J110)</f>
        <v/>
      </c>
      <c r="J88" s="616" t="str">
        <f>IF(基本情報入力シート!K110="","",基本情報入力シート!K110)</f>
        <v/>
      </c>
      <c r="K88" s="617" t="str">
        <f>IF(基本情報入力シート!L110="","",基本情報入力シート!L110)</f>
        <v/>
      </c>
      <c r="L88" s="618" t="str">
        <f>IF(基本情報入力シート!M110="","",基本情報入力シート!M110)</f>
        <v/>
      </c>
      <c r="M88" s="618" t="str">
        <f>IF(基本情報入力シート!R110="","",基本情報入力シート!R110)</f>
        <v/>
      </c>
      <c r="N88" s="618" t="str">
        <f>IF(基本情報入力シート!W110="","",基本情報入力シート!W110)</f>
        <v/>
      </c>
      <c r="O88" s="613" t="str">
        <f>IF(基本情報入力シート!X110="","",基本情報入力シート!X110)</f>
        <v/>
      </c>
      <c r="P88" s="619" t="str">
        <f>IF(基本情報入力シート!Y110="","",基本情報入力シート!Y110)</f>
        <v/>
      </c>
      <c r="Q88" s="701"/>
      <c r="R88" s="437" t="str">
        <f>IF(基本情報入力シート!AB110="","",基本情報入力シート!AB110)</f>
        <v/>
      </c>
      <c r="S88" s="702"/>
      <c r="T88" s="620" t="str">
        <f>IF(P88="","",VLOOKUP(P88,【参考】数式用!$J$2:$L$34,3,FALSE))</f>
        <v/>
      </c>
      <c r="U88" s="621" t="s">
        <v>143</v>
      </c>
      <c r="V88" s="703"/>
      <c r="W88" s="622" t="s">
        <v>144</v>
      </c>
      <c r="X88" s="703"/>
      <c r="Y88" s="623" t="s">
        <v>145</v>
      </c>
      <c r="Z88" s="704"/>
      <c r="AA88" s="624" t="s">
        <v>144</v>
      </c>
      <c r="AB88" s="703"/>
      <c r="AC88" s="624" t="s">
        <v>146</v>
      </c>
      <c r="AD88" s="625" t="s">
        <v>147</v>
      </c>
      <c r="AE88" s="748" t="str">
        <f t="shared" si="3"/>
        <v/>
      </c>
      <c r="AF88" s="628" t="s">
        <v>148</v>
      </c>
      <c r="AG88" s="627" t="str">
        <f t="shared" si="4"/>
        <v/>
      </c>
      <c r="AH88" s="753"/>
      <c r="AI88" s="754"/>
      <c r="AJ88" s="753"/>
      <c r="AK88" s="754"/>
    </row>
    <row r="89" spans="1:37" ht="36.75" customHeight="1">
      <c r="A89" s="613">
        <f t="shared" si="5"/>
        <v>78</v>
      </c>
      <c r="B89" s="614" t="str">
        <f>IF(基本情報入力シート!C111="","",基本情報入力シート!C111)</f>
        <v/>
      </c>
      <c r="C89" s="615" t="str">
        <f>IF(基本情報入力シート!D111="","",基本情報入力シート!D111)</f>
        <v/>
      </c>
      <c r="D89" s="616" t="str">
        <f>IF(基本情報入力シート!E111="","",基本情報入力シート!E111)</f>
        <v/>
      </c>
      <c r="E89" s="616" t="str">
        <f>IF(基本情報入力シート!F111="","",基本情報入力シート!F111)</f>
        <v/>
      </c>
      <c r="F89" s="616" t="str">
        <f>IF(基本情報入力シート!G111="","",基本情報入力シート!G111)</f>
        <v/>
      </c>
      <c r="G89" s="616" t="str">
        <f>IF(基本情報入力シート!H111="","",基本情報入力シート!H111)</f>
        <v/>
      </c>
      <c r="H89" s="616" t="str">
        <f>IF(基本情報入力シート!I111="","",基本情報入力シート!I111)</f>
        <v/>
      </c>
      <c r="I89" s="616" t="str">
        <f>IF(基本情報入力シート!J111="","",基本情報入力シート!J111)</f>
        <v/>
      </c>
      <c r="J89" s="616" t="str">
        <f>IF(基本情報入力シート!K111="","",基本情報入力シート!K111)</f>
        <v/>
      </c>
      <c r="K89" s="617" t="str">
        <f>IF(基本情報入力シート!L111="","",基本情報入力シート!L111)</f>
        <v/>
      </c>
      <c r="L89" s="618" t="str">
        <f>IF(基本情報入力シート!M111="","",基本情報入力シート!M111)</f>
        <v/>
      </c>
      <c r="M89" s="618" t="str">
        <f>IF(基本情報入力シート!R111="","",基本情報入力シート!R111)</f>
        <v/>
      </c>
      <c r="N89" s="618" t="str">
        <f>IF(基本情報入力シート!W111="","",基本情報入力シート!W111)</f>
        <v/>
      </c>
      <c r="O89" s="613" t="str">
        <f>IF(基本情報入力シート!X111="","",基本情報入力シート!X111)</f>
        <v/>
      </c>
      <c r="P89" s="619" t="str">
        <f>IF(基本情報入力シート!Y111="","",基本情報入力シート!Y111)</f>
        <v/>
      </c>
      <c r="Q89" s="701"/>
      <c r="R89" s="437" t="str">
        <f>IF(基本情報入力シート!AB111="","",基本情報入力シート!AB111)</f>
        <v/>
      </c>
      <c r="S89" s="702"/>
      <c r="T89" s="620" t="str">
        <f>IF(P89="","",VLOOKUP(P89,【参考】数式用!$J$2:$L$34,3,FALSE))</f>
        <v/>
      </c>
      <c r="U89" s="621" t="s">
        <v>143</v>
      </c>
      <c r="V89" s="703"/>
      <c r="W89" s="622" t="s">
        <v>144</v>
      </c>
      <c r="X89" s="703"/>
      <c r="Y89" s="623" t="s">
        <v>145</v>
      </c>
      <c r="Z89" s="704"/>
      <c r="AA89" s="624" t="s">
        <v>144</v>
      </c>
      <c r="AB89" s="703"/>
      <c r="AC89" s="624" t="s">
        <v>146</v>
      </c>
      <c r="AD89" s="625" t="s">
        <v>147</v>
      </c>
      <c r="AE89" s="748" t="str">
        <f t="shared" si="3"/>
        <v/>
      </c>
      <c r="AF89" s="628" t="s">
        <v>148</v>
      </c>
      <c r="AG89" s="627" t="str">
        <f t="shared" si="4"/>
        <v/>
      </c>
      <c r="AH89" s="753"/>
      <c r="AI89" s="754"/>
      <c r="AJ89" s="753"/>
      <c r="AK89" s="754"/>
    </row>
    <row r="90" spans="1:37" ht="36.75" customHeight="1">
      <c r="A90" s="613">
        <f t="shared" si="5"/>
        <v>79</v>
      </c>
      <c r="B90" s="614" t="str">
        <f>IF(基本情報入力シート!C112="","",基本情報入力シート!C112)</f>
        <v/>
      </c>
      <c r="C90" s="615" t="str">
        <f>IF(基本情報入力シート!D112="","",基本情報入力シート!D112)</f>
        <v/>
      </c>
      <c r="D90" s="616" t="str">
        <f>IF(基本情報入力シート!E112="","",基本情報入力シート!E112)</f>
        <v/>
      </c>
      <c r="E90" s="616" t="str">
        <f>IF(基本情報入力シート!F112="","",基本情報入力シート!F112)</f>
        <v/>
      </c>
      <c r="F90" s="616" t="str">
        <f>IF(基本情報入力シート!G112="","",基本情報入力シート!G112)</f>
        <v/>
      </c>
      <c r="G90" s="616" t="str">
        <f>IF(基本情報入力シート!H112="","",基本情報入力シート!H112)</f>
        <v/>
      </c>
      <c r="H90" s="616" t="str">
        <f>IF(基本情報入力シート!I112="","",基本情報入力シート!I112)</f>
        <v/>
      </c>
      <c r="I90" s="616" t="str">
        <f>IF(基本情報入力シート!J112="","",基本情報入力シート!J112)</f>
        <v/>
      </c>
      <c r="J90" s="616" t="str">
        <f>IF(基本情報入力シート!K112="","",基本情報入力シート!K112)</f>
        <v/>
      </c>
      <c r="K90" s="617" t="str">
        <f>IF(基本情報入力シート!L112="","",基本情報入力シート!L112)</f>
        <v/>
      </c>
      <c r="L90" s="618" t="str">
        <f>IF(基本情報入力シート!M112="","",基本情報入力シート!M112)</f>
        <v/>
      </c>
      <c r="M90" s="618" t="str">
        <f>IF(基本情報入力シート!R112="","",基本情報入力シート!R112)</f>
        <v/>
      </c>
      <c r="N90" s="618" t="str">
        <f>IF(基本情報入力シート!W112="","",基本情報入力シート!W112)</f>
        <v/>
      </c>
      <c r="O90" s="613" t="str">
        <f>IF(基本情報入力シート!X112="","",基本情報入力シート!X112)</f>
        <v/>
      </c>
      <c r="P90" s="619" t="str">
        <f>IF(基本情報入力シート!Y112="","",基本情報入力シート!Y112)</f>
        <v/>
      </c>
      <c r="Q90" s="701"/>
      <c r="R90" s="437" t="str">
        <f>IF(基本情報入力シート!AB112="","",基本情報入力シート!AB112)</f>
        <v/>
      </c>
      <c r="S90" s="702"/>
      <c r="T90" s="620" t="str">
        <f>IF(P90="","",VLOOKUP(P90,【参考】数式用!$J$2:$L$34,3,FALSE))</f>
        <v/>
      </c>
      <c r="U90" s="621" t="s">
        <v>143</v>
      </c>
      <c r="V90" s="703"/>
      <c r="W90" s="622" t="s">
        <v>144</v>
      </c>
      <c r="X90" s="703"/>
      <c r="Y90" s="623" t="s">
        <v>145</v>
      </c>
      <c r="Z90" s="704"/>
      <c r="AA90" s="624" t="s">
        <v>144</v>
      </c>
      <c r="AB90" s="703"/>
      <c r="AC90" s="624" t="s">
        <v>146</v>
      </c>
      <c r="AD90" s="625" t="s">
        <v>147</v>
      </c>
      <c r="AE90" s="748" t="str">
        <f t="shared" si="3"/>
        <v/>
      </c>
      <c r="AF90" s="628" t="s">
        <v>148</v>
      </c>
      <c r="AG90" s="627" t="str">
        <f t="shared" si="4"/>
        <v/>
      </c>
      <c r="AH90" s="753"/>
      <c r="AI90" s="754"/>
      <c r="AJ90" s="753"/>
      <c r="AK90" s="754"/>
    </row>
    <row r="91" spans="1:37" ht="36.75" customHeight="1">
      <c r="A91" s="613">
        <f t="shared" si="5"/>
        <v>80</v>
      </c>
      <c r="B91" s="614" t="str">
        <f>IF(基本情報入力シート!C113="","",基本情報入力シート!C113)</f>
        <v/>
      </c>
      <c r="C91" s="615" t="str">
        <f>IF(基本情報入力シート!D113="","",基本情報入力シート!D113)</f>
        <v/>
      </c>
      <c r="D91" s="616" t="str">
        <f>IF(基本情報入力シート!E113="","",基本情報入力シート!E113)</f>
        <v/>
      </c>
      <c r="E91" s="616" t="str">
        <f>IF(基本情報入力シート!F113="","",基本情報入力シート!F113)</f>
        <v/>
      </c>
      <c r="F91" s="616" t="str">
        <f>IF(基本情報入力シート!G113="","",基本情報入力シート!G113)</f>
        <v/>
      </c>
      <c r="G91" s="616" t="str">
        <f>IF(基本情報入力シート!H113="","",基本情報入力シート!H113)</f>
        <v/>
      </c>
      <c r="H91" s="616" t="str">
        <f>IF(基本情報入力シート!I113="","",基本情報入力シート!I113)</f>
        <v/>
      </c>
      <c r="I91" s="616" t="str">
        <f>IF(基本情報入力シート!J113="","",基本情報入力シート!J113)</f>
        <v/>
      </c>
      <c r="J91" s="616" t="str">
        <f>IF(基本情報入力シート!K113="","",基本情報入力シート!K113)</f>
        <v/>
      </c>
      <c r="K91" s="617" t="str">
        <f>IF(基本情報入力シート!L113="","",基本情報入力シート!L113)</f>
        <v/>
      </c>
      <c r="L91" s="618" t="str">
        <f>IF(基本情報入力シート!M113="","",基本情報入力シート!M113)</f>
        <v/>
      </c>
      <c r="M91" s="618" t="str">
        <f>IF(基本情報入力シート!R113="","",基本情報入力シート!R113)</f>
        <v/>
      </c>
      <c r="N91" s="618" t="str">
        <f>IF(基本情報入力シート!W113="","",基本情報入力シート!W113)</f>
        <v/>
      </c>
      <c r="O91" s="613" t="str">
        <f>IF(基本情報入力シート!X113="","",基本情報入力シート!X113)</f>
        <v/>
      </c>
      <c r="P91" s="619" t="str">
        <f>IF(基本情報入力シート!Y113="","",基本情報入力シート!Y113)</f>
        <v/>
      </c>
      <c r="Q91" s="701"/>
      <c r="R91" s="437" t="str">
        <f>IF(基本情報入力シート!AB113="","",基本情報入力シート!AB113)</f>
        <v/>
      </c>
      <c r="S91" s="702"/>
      <c r="T91" s="620" t="str">
        <f>IF(P91="","",VLOOKUP(P91,【参考】数式用!$J$2:$L$34,3,FALSE))</f>
        <v/>
      </c>
      <c r="U91" s="621" t="s">
        <v>143</v>
      </c>
      <c r="V91" s="703"/>
      <c r="W91" s="622" t="s">
        <v>144</v>
      </c>
      <c r="X91" s="703"/>
      <c r="Y91" s="623" t="s">
        <v>145</v>
      </c>
      <c r="Z91" s="704"/>
      <c r="AA91" s="624" t="s">
        <v>144</v>
      </c>
      <c r="AB91" s="703"/>
      <c r="AC91" s="624" t="s">
        <v>146</v>
      </c>
      <c r="AD91" s="625" t="s">
        <v>147</v>
      </c>
      <c r="AE91" s="748" t="str">
        <f t="shared" si="3"/>
        <v/>
      </c>
      <c r="AF91" s="628" t="s">
        <v>148</v>
      </c>
      <c r="AG91" s="627" t="str">
        <f t="shared" si="4"/>
        <v/>
      </c>
      <c r="AH91" s="753"/>
      <c r="AI91" s="754"/>
      <c r="AJ91" s="753"/>
      <c r="AK91" s="754"/>
    </row>
    <row r="92" spans="1:37" ht="36.75" customHeight="1">
      <c r="A92" s="613">
        <f t="shared" si="5"/>
        <v>81</v>
      </c>
      <c r="B92" s="614" t="str">
        <f>IF(基本情報入力シート!C114="","",基本情報入力シート!C114)</f>
        <v/>
      </c>
      <c r="C92" s="615" t="str">
        <f>IF(基本情報入力シート!D114="","",基本情報入力シート!D114)</f>
        <v/>
      </c>
      <c r="D92" s="616" t="str">
        <f>IF(基本情報入力シート!E114="","",基本情報入力シート!E114)</f>
        <v/>
      </c>
      <c r="E92" s="616" t="str">
        <f>IF(基本情報入力シート!F114="","",基本情報入力シート!F114)</f>
        <v/>
      </c>
      <c r="F92" s="616" t="str">
        <f>IF(基本情報入力シート!G114="","",基本情報入力シート!G114)</f>
        <v/>
      </c>
      <c r="G92" s="616" t="str">
        <f>IF(基本情報入力シート!H114="","",基本情報入力シート!H114)</f>
        <v/>
      </c>
      <c r="H92" s="616" t="str">
        <f>IF(基本情報入力シート!I114="","",基本情報入力シート!I114)</f>
        <v/>
      </c>
      <c r="I92" s="616" t="str">
        <f>IF(基本情報入力シート!J114="","",基本情報入力シート!J114)</f>
        <v/>
      </c>
      <c r="J92" s="616" t="str">
        <f>IF(基本情報入力シート!K114="","",基本情報入力シート!K114)</f>
        <v/>
      </c>
      <c r="K92" s="617" t="str">
        <f>IF(基本情報入力シート!L114="","",基本情報入力シート!L114)</f>
        <v/>
      </c>
      <c r="L92" s="618" t="str">
        <f>IF(基本情報入力シート!M114="","",基本情報入力シート!M114)</f>
        <v/>
      </c>
      <c r="M92" s="618" t="str">
        <f>IF(基本情報入力シート!R114="","",基本情報入力シート!R114)</f>
        <v/>
      </c>
      <c r="N92" s="618" t="str">
        <f>IF(基本情報入力シート!W114="","",基本情報入力シート!W114)</f>
        <v/>
      </c>
      <c r="O92" s="613" t="str">
        <f>IF(基本情報入力シート!X114="","",基本情報入力シート!X114)</f>
        <v/>
      </c>
      <c r="P92" s="619" t="str">
        <f>IF(基本情報入力シート!Y114="","",基本情報入力シート!Y114)</f>
        <v/>
      </c>
      <c r="Q92" s="701"/>
      <c r="R92" s="437" t="str">
        <f>IF(基本情報入力シート!AB114="","",基本情報入力シート!AB114)</f>
        <v/>
      </c>
      <c r="S92" s="702"/>
      <c r="T92" s="620" t="str">
        <f>IF(P92="","",VLOOKUP(P92,【参考】数式用!$J$2:$L$34,3,FALSE))</f>
        <v/>
      </c>
      <c r="U92" s="621" t="s">
        <v>143</v>
      </c>
      <c r="V92" s="703"/>
      <c r="W92" s="622" t="s">
        <v>144</v>
      </c>
      <c r="X92" s="703"/>
      <c r="Y92" s="623" t="s">
        <v>145</v>
      </c>
      <c r="Z92" s="704"/>
      <c r="AA92" s="624" t="s">
        <v>144</v>
      </c>
      <c r="AB92" s="703"/>
      <c r="AC92" s="624" t="s">
        <v>146</v>
      </c>
      <c r="AD92" s="625" t="s">
        <v>147</v>
      </c>
      <c r="AE92" s="748" t="str">
        <f t="shared" si="3"/>
        <v/>
      </c>
      <c r="AF92" s="628" t="s">
        <v>148</v>
      </c>
      <c r="AG92" s="627" t="str">
        <f t="shared" si="4"/>
        <v/>
      </c>
      <c r="AH92" s="753"/>
      <c r="AI92" s="754"/>
      <c r="AJ92" s="753"/>
      <c r="AK92" s="754"/>
    </row>
    <row r="93" spans="1:37" ht="36.75" customHeight="1">
      <c r="A93" s="613">
        <f t="shared" si="5"/>
        <v>82</v>
      </c>
      <c r="B93" s="614" t="str">
        <f>IF(基本情報入力シート!C115="","",基本情報入力シート!C115)</f>
        <v/>
      </c>
      <c r="C93" s="615" t="str">
        <f>IF(基本情報入力シート!D115="","",基本情報入力シート!D115)</f>
        <v/>
      </c>
      <c r="D93" s="616" t="str">
        <f>IF(基本情報入力シート!E115="","",基本情報入力シート!E115)</f>
        <v/>
      </c>
      <c r="E93" s="616" t="str">
        <f>IF(基本情報入力シート!F115="","",基本情報入力シート!F115)</f>
        <v/>
      </c>
      <c r="F93" s="616" t="str">
        <f>IF(基本情報入力シート!G115="","",基本情報入力シート!G115)</f>
        <v/>
      </c>
      <c r="G93" s="616" t="str">
        <f>IF(基本情報入力シート!H115="","",基本情報入力シート!H115)</f>
        <v/>
      </c>
      <c r="H93" s="616" t="str">
        <f>IF(基本情報入力シート!I115="","",基本情報入力シート!I115)</f>
        <v/>
      </c>
      <c r="I93" s="616" t="str">
        <f>IF(基本情報入力シート!J115="","",基本情報入力シート!J115)</f>
        <v/>
      </c>
      <c r="J93" s="616" t="str">
        <f>IF(基本情報入力シート!K115="","",基本情報入力シート!K115)</f>
        <v/>
      </c>
      <c r="K93" s="617" t="str">
        <f>IF(基本情報入力シート!L115="","",基本情報入力シート!L115)</f>
        <v/>
      </c>
      <c r="L93" s="618" t="str">
        <f>IF(基本情報入力シート!M115="","",基本情報入力シート!M115)</f>
        <v/>
      </c>
      <c r="M93" s="618" t="str">
        <f>IF(基本情報入力シート!R115="","",基本情報入力シート!R115)</f>
        <v/>
      </c>
      <c r="N93" s="618" t="str">
        <f>IF(基本情報入力シート!W115="","",基本情報入力シート!W115)</f>
        <v/>
      </c>
      <c r="O93" s="613" t="str">
        <f>IF(基本情報入力シート!X115="","",基本情報入力シート!X115)</f>
        <v/>
      </c>
      <c r="P93" s="619" t="str">
        <f>IF(基本情報入力シート!Y115="","",基本情報入力シート!Y115)</f>
        <v/>
      </c>
      <c r="Q93" s="701"/>
      <c r="R93" s="437" t="str">
        <f>IF(基本情報入力シート!AB115="","",基本情報入力シート!AB115)</f>
        <v/>
      </c>
      <c r="S93" s="702"/>
      <c r="T93" s="620" t="str">
        <f>IF(P93="","",VLOOKUP(P93,【参考】数式用!$J$2:$L$34,3,FALSE))</f>
        <v/>
      </c>
      <c r="U93" s="621" t="s">
        <v>143</v>
      </c>
      <c r="V93" s="703"/>
      <c r="W93" s="622" t="s">
        <v>144</v>
      </c>
      <c r="X93" s="703"/>
      <c r="Y93" s="623" t="s">
        <v>145</v>
      </c>
      <c r="Z93" s="704"/>
      <c r="AA93" s="624" t="s">
        <v>144</v>
      </c>
      <c r="AB93" s="703"/>
      <c r="AC93" s="624" t="s">
        <v>146</v>
      </c>
      <c r="AD93" s="625" t="s">
        <v>147</v>
      </c>
      <c r="AE93" s="748" t="str">
        <f t="shared" si="3"/>
        <v/>
      </c>
      <c r="AF93" s="628" t="s">
        <v>148</v>
      </c>
      <c r="AG93" s="627" t="str">
        <f t="shared" si="4"/>
        <v/>
      </c>
      <c r="AH93" s="753"/>
      <c r="AI93" s="754"/>
      <c r="AJ93" s="753"/>
      <c r="AK93" s="754"/>
    </row>
    <row r="94" spans="1:37" ht="36.75" customHeight="1">
      <c r="A94" s="613">
        <f t="shared" si="5"/>
        <v>83</v>
      </c>
      <c r="B94" s="614" t="str">
        <f>IF(基本情報入力シート!C116="","",基本情報入力シート!C116)</f>
        <v/>
      </c>
      <c r="C94" s="615" t="str">
        <f>IF(基本情報入力シート!D116="","",基本情報入力シート!D116)</f>
        <v/>
      </c>
      <c r="D94" s="616" t="str">
        <f>IF(基本情報入力シート!E116="","",基本情報入力シート!E116)</f>
        <v/>
      </c>
      <c r="E94" s="616" t="str">
        <f>IF(基本情報入力シート!F116="","",基本情報入力シート!F116)</f>
        <v/>
      </c>
      <c r="F94" s="616" t="str">
        <f>IF(基本情報入力シート!G116="","",基本情報入力シート!G116)</f>
        <v/>
      </c>
      <c r="G94" s="616" t="str">
        <f>IF(基本情報入力シート!H116="","",基本情報入力シート!H116)</f>
        <v/>
      </c>
      <c r="H94" s="616" t="str">
        <f>IF(基本情報入力シート!I116="","",基本情報入力シート!I116)</f>
        <v/>
      </c>
      <c r="I94" s="616" t="str">
        <f>IF(基本情報入力シート!J116="","",基本情報入力シート!J116)</f>
        <v/>
      </c>
      <c r="J94" s="616" t="str">
        <f>IF(基本情報入力シート!K116="","",基本情報入力シート!K116)</f>
        <v/>
      </c>
      <c r="K94" s="617" t="str">
        <f>IF(基本情報入力シート!L116="","",基本情報入力シート!L116)</f>
        <v/>
      </c>
      <c r="L94" s="618" t="str">
        <f>IF(基本情報入力シート!M116="","",基本情報入力シート!M116)</f>
        <v/>
      </c>
      <c r="M94" s="618" t="str">
        <f>IF(基本情報入力シート!R116="","",基本情報入力シート!R116)</f>
        <v/>
      </c>
      <c r="N94" s="618" t="str">
        <f>IF(基本情報入力シート!W116="","",基本情報入力シート!W116)</f>
        <v/>
      </c>
      <c r="O94" s="613" t="str">
        <f>IF(基本情報入力シート!X116="","",基本情報入力シート!X116)</f>
        <v/>
      </c>
      <c r="P94" s="619" t="str">
        <f>IF(基本情報入力シート!Y116="","",基本情報入力シート!Y116)</f>
        <v/>
      </c>
      <c r="Q94" s="701"/>
      <c r="R94" s="437" t="str">
        <f>IF(基本情報入力シート!AB116="","",基本情報入力シート!AB116)</f>
        <v/>
      </c>
      <c r="S94" s="702"/>
      <c r="T94" s="620" t="str">
        <f>IF(P94="","",VLOOKUP(P94,【参考】数式用!$J$2:$L$34,3,FALSE))</f>
        <v/>
      </c>
      <c r="U94" s="621" t="s">
        <v>143</v>
      </c>
      <c r="V94" s="703"/>
      <c r="W94" s="622" t="s">
        <v>144</v>
      </c>
      <c r="X94" s="703"/>
      <c r="Y94" s="623" t="s">
        <v>145</v>
      </c>
      <c r="Z94" s="704"/>
      <c r="AA94" s="624" t="s">
        <v>144</v>
      </c>
      <c r="AB94" s="703"/>
      <c r="AC94" s="624" t="s">
        <v>146</v>
      </c>
      <c r="AD94" s="625" t="s">
        <v>147</v>
      </c>
      <c r="AE94" s="748" t="str">
        <f t="shared" si="3"/>
        <v/>
      </c>
      <c r="AF94" s="628" t="s">
        <v>148</v>
      </c>
      <c r="AG94" s="627" t="str">
        <f t="shared" si="4"/>
        <v/>
      </c>
      <c r="AH94" s="753"/>
      <c r="AI94" s="754"/>
      <c r="AJ94" s="753"/>
      <c r="AK94" s="754"/>
    </row>
    <row r="95" spans="1:37" ht="36.75" customHeight="1">
      <c r="A95" s="613">
        <f t="shared" si="5"/>
        <v>84</v>
      </c>
      <c r="B95" s="614" t="str">
        <f>IF(基本情報入力シート!C117="","",基本情報入力シート!C117)</f>
        <v/>
      </c>
      <c r="C95" s="615" t="str">
        <f>IF(基本情報入力シート!D117="","",基本情報入力シート!D117)</f>
        <v/>
      </c>
      <c r="D95" s="616" t="str">
        <f>IF(基本情報入力シート!E117="","",基本情報入力シート!E117)</f>
        <v/>
      </c>
      <c r="E95" s="616" t="str">
        <f>IF(基本情報入力シート!F117="","",基本情報入力シート!F117)</f>
        <v/>
      </c>
      <c r="F95" s="616" t="str">
        <f>IF(基本情報入力シート!G117="","",基本情報入力シート!G117)</f>
        <v/>
      </c>
      <c r="G95" s="616" t="str">
        <f>IF(基本情報入力シート!H117="","",基本情報入力シート!H117)</f>
        <v/>
      </c>
      <c r="H95" s="616" t="str">
        <f>IF(基本情報入力シート!I117="","",基本情報入力シート!I117)</f>
        <v/>
      </c>
      <c r="I95" s="616" t="str">
        <f>IF(基本情報入力シート!J117="","",基本情報入力シート!J117)</f>
        <v/>
      </c>
      <c r="J95" s="616" t="str">
        <f>IF(基本情報入力シート!K117="","",基本情報入力シート!K117)</f>
        <v/>
      </c>
      <c r="K95" s="617" t="str">
        <f>IF(基本情報入力シート!L117="","",基本情報入力シート!L117)</f>
        <v/>
      </c>
      <c r="L95" s="618" t="str">
        <f>IF(基本情報入力シート!M117="","",基本情報入力シート!M117)</f>
        <v/>
      </c>
      <c r="M95" s="618" t="str">
        <f>IF(基本情報入力シート!R117="","",基本情報入力シート!R117)</f>
        <v/>
      </c>
      <c r="N95" s="618" t="str">
        <f>IF(基本情報入力シート!W117="","",基本情報入力シート!W117)</f>
        <v/>
      </c>
      <c r="O95" s="613" t="str">
        <f>IF(基本情報入力シート!X117="","",基本情報入力シート!X117)</f>
        <v/>
      </c>
      <c r="P95" s="619" t="str">
        <f>IF(基本情報入力シート!Y117="","",基本情報入力シート!Y117)</f>
        <v/>
      </c>
      <c r="Q95" s="701"/>
      <c r="R95" s="437" t="str">
        <f>IF(基本情報入力シート!AB117="","",基本情報入力シート!AB117)</f>
        <v/>
      </c>
      <c r="S95" s="702"/>
      <c r="T95" s="620" t="str">
        <f>IF(P95="","",VLOOKUP(P95,【参考】数式用!$J$2:$L$34,3,FALSE))</f>
        <v/>
      </c>
      <c r="U95" s="621" t="s">
        <v>143</v>
      </c>
      <c r="V95" s="703"/>
      <c r="W95" s="622" t="s">
        <v>144</v>
      </c>
      <c r="X95" s="703"/>
      <c r="Y95" s="623" t="s">
        <v>145</v>
      </c>
      <c r="Z95" s="704"/>
      <c r="AA95" s="624" t="s">
        <v>144</v>
      </c>
      <c r="AB95" s="703"/>
      <c r="AC95" s="624" t="s">
        <v>146</v>
      </c>
      <c r="AD95" s="625" t="s">
        <v>147</v>
      </c>
      <c r="AE95" s="748" t="str">
        <f t="shared" si="3"/>
        <v/>
      </c>
      <c r="AF95" s="628" t="s">
        <v>148</v>
      </c>
      <c r="AG95" s="627" t="str">
        <f t="shared" si="4"/>
        <v/>
      </c>
      <c r="AH95" s="753"/>
      <c r="AI95" s="754"/>
      <c r="AJ95" s="753"/>
      <c r="AK95" s="754"/>
    </row>
    <row r="96" spans="1:37" ht="36.75" customHeight="1">
      <c r="A96" s="613">
        <f t="shared" si="5"/>
        <v>85</v>
      </c>
      <c r="B96" s="614" t="str">
        <f>IF(基本情報入力シート!C118="","",基本情報入力シート!C118)</f>
        <v/>
      </c>
      <c r="C96" s="615" t="str">
        <f>IF(基本情報入力シート!D118="","",基本情報入力シート!D118)</f>
        <v/>
      </c>
      <c r="D96" s="616" t="str">
        <f>IF(基本情報入力シート!E118="","",基本情報入力シート!E118)</f>
        <v/>
      </c>
      <c r="E96" s="616" t="str">
        <f>IF(基本情報入力シート!F118="","",基本情報入力シート!F118)</f>
        <v/>
      </c>
      <c r="F96" s="616" t="str">
        <f>IF(基本情報入力シート!G118="","",基本情報入力シート!G118)</f>
        <v/>
      </c>
      <c r="G96" s="616" t="str">
        <f>IF(基本情報入力シート!H118="","",基本情報入力シート!H118)</f>
        <v/>
      </c>
      <c r="H96" s="616" t="str">
        <f>IF(基本情報入力シート!I118="","",基本情報入力シート!I118)</f>
        <v/>
      </c>
      <c r="I96" s="616" t="str">
        <f>IF(基本情報入力シート!J118="","",基本情報入力シート!J118)</f>
        <v/>
      </c>
      <c r="J96" s="616" t="str">
        <f>IF(基本情報入力シート!K118="","",基本情報入力シート!K118)</f>
        <v/>
      </c>
      <c r="K96" s="617" t="str">
        <f>IF(基本情報入力シート!L118="","",基本情報入力シート!L118)</f>
        <v/>
      </c>
      <c r="L96" s="618" t="str">
        <f>IF(基本情報入力シート!M118="","",基本情報入力シート!M118)</f>
        <v/>
      </c>
      <c r="M96" s="618" t="str">
        <f>IF(基本情報入力シート!R118="","",基本情報入力シート!R118)</f>
        <v/>
      </c>
      <c r="N96" s="618" t="str">
        <f>IF(基本情報入力シート!W118="","",基本情報入力シート!W118)</f>
        <v/>
      </c>
      <c r="O96" s="613" t="str">
        <f>IF(基本情報入力シート!X118="","",基本情報入力シート!X118)</f>
        <v/>
      </c>
      <c r="P96" s="619" t="str">
        <f>IF(基本情報入力シート!Y118="","",基本情報入力シート!Y118)</f>
        <v/>
      </c>
      <c r="Q96" s="701"/>
      <c r="R96" s="437" t="str">
        <f>IF(基本情報入力シート!AB118="","",基本情報入力シート!AB118)</f>
        <v/>
      </c>
      <c r="S96" s="702"/>
      <c r="T96" s="620" t="str">
        <f>IF(P96="","",VLOOKUP(P96,【参考】数式用!$J$2:$L$34,3,FALSE))</f>
        <v/>
      </c>
      <c r="U96" s="621" t="s">
        <v>143</v>
      </c>
      <c r="V96" s="703"/>
      <c r="W96" s="622" t="s">
        <v>144</v>
      </c>
      <c r="X96" s="703"/>
      <c r="Y96" s="623" t="s">
        <v>145</v>
      </c>
      <c r="Z96" s="704"/>
      <c r="AA96" s="624" t="s">
        <v>144</v>
      </c>
      <c r="AB96" s="703"/>
      <c r="AC96" s="624" t="s">
        <v>146</v>
      </c>
      <c r="AD96" s="625" t="s">
        <v>147</v>
      </c>
      <c r="AE96" s="748" t="str">
        <f t="shared" si="3"/>
        <v/>
      </c>
      <c r="AF96" s="628" t="s">
        <v>148</v>
      </c>
      <c r="AG96" s="627" t="str">
        <f t="shared" si="4"/>
        <v/>
      </c>
      <c r="AH96" s="753"/>
      <c r="AI96" s="754"/>
      <c r="AJ96" s="753"/>
      <c r="AK96" s="754"/>
    </row>
    <row r="97" spans="1:37" ht="36.75" customHeight="1">
      <c r="A97" s="613">
        <f t="shared" si="5"/>
        <v>86</v>
      </c>
      <c r="B97" s="614" t="str">
        <f>IF(基本情報入力シート!C119="","",基本情報入力シート!C119)</f>
        <v/>
      </c>
      <c r="C97" s="615" t="str">
        <f>IF(基本情報入力シート!D119="","",基本情報入力シート!D119)</f>
        <v/>
      </c>
      <c r="D97" s="616" t="str">
        <f>IF(基本情報入力シート!E119="","",基本情報入力シート!E119)</f>
        <v/>
      </c>
      <c r="E97" s="616" t="str">
        <f>IF(基本情報入力シート!F119="","",基本情報入力シート!F119)</f>
        <v/>
      </c>
      <c r="F97" s="616" t="str">
        <f>IF(基本情報入力シート!G119="","",基本情報入力シート!G119)</f>
        <v/>
      </c>
      <c r="G97" s="616" t="str">
        <f>IF(基本情報入力シート!H119="","",基本情報入力シート!H119)</f>
        <v/>
      </c>
      <c r="H97" s="616" t="str">
        <f>IF(基本情報入力シート!I119="","",基本情報入力シート!I119)</f>
        <v/>
      </c>
      <c r="I97" s="616" t="str">
        <f>IF(基本情報入力シート!J119="","",基本情報入力シート!J119)</f>
        <v/>
      </c>
      <c r="J97" s="616" t="str">
        <f>IF(基本情報入力シート!K119="","",基本情報入力シート!K119)</f>
        <v/>
      </c>
      <c r="K97" s="617" t="str">
        <f>IF(基本情報入力シート!L119="","",基本情報入力シート!L119)</f>
        <v/>
      </c>
      <c r="L97" s="618" t="str">
        <f>IF(基本情報入力シート!M119="","",基本情報入力シート!M119)</f>
        <v/>
      </c>
      <c r="M97" s="618" t="str">
        <f>IF(基本情報入力シート!R119="","",基本情報入力シート!R119)</f>
        <v/>
      </c>
      <c r="N97" s="618" t="str">
        <f>IF(基本情報入力シート!W119="","",基本情報入力シート!W119)</f>
        <v/>
      </c>
      <c r="O97" s="613" t="str">
        <f>IF(基本情報入力シート!X119="","",基本情報入力シート!X119)</f>
        <v/>
      </c>
      <c r="P97" s="619" t="str">
        <f>IF(基本情報入力シート!Y119="","",基本情報入力シート!Y119)</f>
        <v/>
      </c>
      <c r="Q97" s="701"/>
      <c r="R97" s="437" t="str">
        <f>IF(基本情報入力シート!AB119="","",基本情報入力シート!AB119)</f>
        <v/>
      </c>
      <c r="S97" s="702"/>
      <c r="T97" s="620" t="str">
        <f>IF(P97="","",VLOOKUP(P97,【参考】数式用!$J$2:$L$34,3,FALSE))</f>
        <v/>
      </c>
      <c r="U97" s="621" t="s">
        <v>143</v>
      </c>
      <c r="V97" s="703"/>
      <c r="W97" s="622" t="s">
        <v>144</v>
      </c>
      <c r="X97" s="703"/>
      <c r="Y97" s="623" t="s">
        <v>145</v>
      </c>
      <c r="Z97" s="704"/>
      <c r="AA97" s="624" t="s">
        <v>144</v>
      </c>
      <c r="AB97" s="703"/>
      <c r="AC97" s="624" t="s">
        <v>146</v>
      </c>
      <c r="AD97" s="625" t="s">
        <v>147</v>
      </c>
      <c r="AE97" s="748" t="str">
        <f t="shared" si="3"/>
        <v/>
      </c>
      <c r="AF97" s="628" t="s">
        <v>148</v>
      </c>
      <c r="AG97" s="627" t="str">
        <f t="shared" si="4"/>
        <v/>
      </c>
      <c r="AH97" s="753"/>
      <c r="AI97" s="754"/>
      <c r="AJ97" s="753"/>
      <c r="AK97" s="754"/>
    </row>
    <row r="98" spans="1:37" ht="36.75" customHeight="1">
      <c r="A98" s="613">
        <f t="shared" si="5"/>
        <v>87</v>
      </c>
      <c r="B98" s="614" t="str">
        <f>IF(基本情報入力シート!C120="","",基本情報入力シート!C120)</f>
        <v/>
      </c>
      <c r="C98" s="615" t="str">
        <f>IF(基本情報入力シート!D120="","",基本情報入力シート!D120)</f>
        <v/>
      </c>
      <c r="D98" s="616" t="str">
        <f>IF(基本情報入力シート!E120="","",基本情報入力シート!E120)</f>
        <v/>
      </c>
      <c r="E98" s="616" t="str">
        <f>IF(基本情報入力シート!F120="","",基本情報入力シート!F120)</f>
        <v/>
      </c>
      <c r="F98" s="616" t="str">
        <f>IF(基本情報入力シート!G120="","",基本情報入力シート!G120)</f>
        <v/>
      </c>
      <c r="G98" s="616" t="str">
        <f>IF(基本情報入力シート!H120="","",基本情報入力シート!H120)</f>
        <v/>
      </c>
      <c r="H98" s="616" t="str">
        <f>IF(基本情報入力シート!I120="","",基本情報入力シート!I120)</f>
        <v/>
      </c>
      <c r="I98" s="616" t="str">
        <f>IF(基本情報入力シート!J120="","",基本情報入力シート!J120)</f>
        <v/>
      </c>
      <c r="J98" s="616" t="str">
        <f>IF(基本情報入力シート!K120="","",基本情報入力シート!K120)</f>
        <v/>
      </c>
      <c r="K98" s="617" t="str">
        <f>IF(基本情報入力シート!L120="","",基本情報入力シート!L120)</f>
        <v/>
      </c>
      <c r="L98" s="618" t="str">
        <f>IF(基本情報入力シート!M120="","",基本情報入力シート!M120)</f>
        <v/>
      </c>
      <c r="M98" s="618" t="str">
        <f>IF(基本情報入力シート!R120="","",基本情報入力シート!R120)</f>
        <v/>
      </c>
      <c r="N98" s="618" t="str">
        <f>IF(基本情報入力シート!W120="","",基本情報入力シート!W120)</f>
        <v/>
      </c>
      <c r="O98" s="613" t="str">
        <f>IF(基本情報入力シート!X120="","",基本情報入力シート!X120)</f>
        <v/>
      </c>
      <c r="P98" s="619" t="str">
        <f>IF(基本情報入力シート!Y120="","",基本情報入力シート!Y120)</f>
        <v/>
      </c>
      <c r="Q98" s="701"/>
      <c r="R98" s="437" t="str">
        <f>IF(基本情報入力シート!AB120="","",基本情報入力シート!AB120)</f>
        <v/>
      </c>
      <c r="S98" s="702"/>
      <c r="T98" s="620" t="str">
        <f>IF(P98="","",VLOOKUP(P98,【参考】数式用!$J$2:$L$34,3,FALSE))</f>
        <v/>
      </c>
      <c r="U98" s="621" t="s">
        <v>143</v>
      </c>
      <c r="V98" s="703"/>
      <c r="W98" s="622" t="s">
        <v>144</v>
      </c>
      <c r="X98" s="703"/>
      <c r="Y98" s="623" t="s">
        <v>145</v>
      </c>
      <c r="Z98" s="704"/>
      <c r="AA98" s="624" t="s">
        <v>144</v>
      </c>
      <c r="AB98" s="703"/>
      <c r="AC98" s="624" t="s">
        <v>146</v>
      </c>
      <c r="AD98" s="625" t="s">
        <v>147</v>
      </c>
      <c r="AE98" s="748" t="str">
        <f t="shared" si="3"/>
        <v/>
      </c>
      <c r="AF98" s="628" t="s">
        <v>148</v>
      </c>
      <c r="AG98" s="627" t="str">
        <f t="shared" si="4"/>
        <v/>
      </c>
      <c r="AH98" s="753"/>
      <c r="AI98" s="754"/>
      <c r="AJ98" s="753"/>
      <c r="AK98" s="754"/>
    </row>
    <row r="99" spans="1:37" ht="36.75" customHeight="1">
      <c r="A99" s="613">
        <f t="shared" si="5"/>
        <v>88</v>
      </c>
      <c r="B99" s="614" t="str">
        <f>IF(基本情報入力シート!C121="","",基本情報入力シート!C121)</f>
        <v/>
      </c>
      <c r="C99" s="615" t="str">
        <f>IF(基本情報入力シート!D121="","",基本情報入力シート!D121)</f>
        <v/>
      </c>
      <c r="D99" s="616" t="str">
        <f>IF(基本情報入力シート!E121="","",基本情報入力シート!E121)</f>
        <v/>
      </c>
      <c r="E99" s="616" t="str">
        <f>IF(基本情報入力シート!F121="","",基本情報入力シート!F121)</f>
        <v/>
      </c>
      <c r="F99" s="616" t="str">
        <f>IF(基本情報入力シート!G121="","",基本情報入力シート!G121)</f>
        <v/>
      </c>
      <c r="G99" s="616" t="str">
        <f>IF(基本情報入力シート!H121="","",基本情報入力シート!H121)</f>
        <v/>
      </c>
      <c r="H99" s="616" t="str">
        <f>IF(基本情報入力シート!I121="","",基本情報入力シート!I121)</f>
        <v/>
      </c>
      <c r="I99" s="616" t="str">
        <f>IF(基本情報入力シート!J121="","",基本情報入力シート!J121)</f>
        <v/>
      </c>
      <c r="J99" s="616" t="str">
        <f>IF(基本情報入力シート!K121="","",基本情報入力シート!K121)</f>
        <v/>
      </c>
      <c r="K99" s="617" t="str">
        <f>IF(基本情報入力シート!L121="","",基本情報入力シート!L121)</f>
        <v/>
      </c>
      <c r="L99" s="618" t="str">
        <f>IF(基本情報入力シート!M121="","",基本情報入力シート!M121)</f>
        <v/>
      </c>
      <c r="M99" s="618" t="str">
        <f>IF(基本情報入力シート!R121="","",基本情報入力シート!R121)</f>
        <v/>
      </c>
      <c r="N99" s="618" t="str">
        <f>IF(基本情報入力シート!W121="","",基本情報入力シート!W121)</f>
        <v/>
      </c>
      <c r="O99" s="613" t="str">
        <f>IF(基本情報入力シート!X121="","",基本情報入力シート!X121)</f>
        <v/>
      </c>
      <c r="P99" s="619" t="str">
        <f>IF(基本情報入力シート!Y121="","",基本情報入力シート!Y121)</f>
        <v/>
      </c>
      <c r="Q99" s="701"/>
      <c r="R99" s="437" t="str">
        <f>IF(基本情報入力シート!AB121="","",基本情報入力シート!AB121)</f>
        <v/>
      </c>
      <c r="S99" s="702"/>
      <c r="T99" s="620" t="str">
        <f>IF(P99="","",VLOOKUP(P99,【参考】数式用!$J$2:$L$34,3,FALSE))</f>
        <v/>
      </c>
      <c r="U99" s="621" t="s">
        <v>143</v>
      </c>
      <c r="V99" s="703"/>
      <c r="W99" s="622" t="s">
        <v>144</v>
      </c>
      <c r="X99" s="703"/>
      <c r="Y99" s="623" t="s">
        <v>145</v>
      </c>
      <c r="Z99" s="704"/>
      <c r="AA99" s="624" t="s">
        <v>144</v>
      </c>
      <c r="AB99" s="703"/>
      <c r="AC99" s="624" t="s">
        <v>146</v>
      </c>
      <c r="AD99" s="625" t="s">
        <v>147</v>
      </c>
      <c r="AE99" s="748" t="str">
        <f t="shared" si="3"/>
        <v/>
      </c>
      <c r="AF99" s="628" t="s">
        <v>148</v>
      </c>
      <c r="AG99" s="627" t="str">
        <f t="shared" si="4"/>
        <v/>
      </c>
      <c r="AH99" s="753"/>
      <c r="AI99" s="754"/>
      <c r="AJ99" s="753"/>
      <c r="AK99" s="754"/>
    </row>
    <row r="100" spans="1:37" ht="36.75" customHeight="1">
      <c r="A100" s="613">
        <f t="shared" si="5"/>
        <v>89</v>
      </c>
      <c r="B100" s="614" t="str">
        <f>IF(基本情報入力シート!C122="","",基本情報入力シート!C122)</f>
        <v/>
      </c>
      <c r="C100" s="615" t="str">
        <f>IF(基本情報入力シート!D122="","",基本情報入力シート!D122)</f>
        <v/>
      </c>
      <c r="D100" s="616" t="str">
        <f>IF(基本情報入力シート!E122="","",基本情報入力シート!E122)</f>
        <v/>
      </c>
      <c r="E100" s="616" t="str">
        <f>IF(基本情報入力シート!F122="","",基本情報入力シート!F122)</f>
        <v/>
      </c>
      <c r="F100" s="616" t="str">
        <f>IF(基本情報入力シート!G122="","",基本情報入力シート!G122)</f>
        <v/>
      </c>
      <c r="G100" s="616" t="str">
        <f>IF(基本情報入力シート!H122="","",基本情報入力シート!H122)</f>
        <v/>
      </c>
      <c r="H100" s="616" t="str">
        <f>IF(基本情報入力シート!I122="","",基本情報入力シート!I122)</f>
        <v/>
      </c>
      <c r="I100" s="616" t="str">
        <f>IF(基本情報入力シート!J122="","",基本情報入力シート!J122)</f>
        <v/>
      </c>
      <c r="J100" s="616" t="str">
        <f>IF(基本情報入力シート!K122="","",基本情報入力シート!K122)</f>
        <v/>
      </c>
      <c r="K100" s="617" t="str">
        <f>IF(基本情報入力シート!L122="","",基本情報入力シート!L122)</f>
        <v/>
      </c>
      <c r="L100" s="618" t="str">
        <f>IF(基本情報入力シート!M122="","",基本情報入力シート!M122)</f>
        <v/>
      </c>
      <c r="M100" s="618" t="str">
        <f>IF(基本情報入力シート!R122="","",基本情報入力シート!R122)</f>
        <v/>
      </c>
      <c r="N100" s="618" t="str">
        <f>IF(基本情報入力シート!W122="","",基本情報入力シート!W122)</f>
        <v/>
      </c>
      <c r="O100" s="613" t="str">
        <f>IF(基本情報入力シート!X122="","",基本情報入力シート!X122)</f>
        <v/>
      </c>
      <c r="P100" s="619" t="str">
        <f>IF(基本情報入力シート!Y122="","",基本情報入力シート!Y122)</f>
        <v/>
      </c>
      <c r="Q100" s="701"/>
      <c r="R100" s="437" t="str">
        <f>IF(基本情報入力シート!AB122="","",基本情報入力シート!AB122)</f>
        <v/>
      </c>
      <c r="S100" s="702"/>
      <c r="T100" s="620" t="str">
        <f>IF(P100="","",VLOOKUP(P100,【参考】数式用!$J$2:$L$34,3,FALSE))</f>
        <v/>
      </c>
      <c r="U100" s="621" t="s">
        <v>143</v>
      </c>
      <c r="V100" s="703"/>
      <c r="W100" s="622" t="s">
        <v>144</v>
      </c>
      <c r="X100" s="703"/>
      <c r="Y100" s="623" t="s">
        <v>145</v>
      </c>
      <c r="Z100" s="704"/>
      <c r="AA100" s="624" t="s">
        <v>144</v>
      </c>
      <c r="AB100" s="703"/>
      <c r="AC100" s="624" t="s">
        <v>146</v>
      </c>
      <c r="AD100" s="625" t="s">
        <v>147</v>
      </c>
      <c r="AE100" s="748" t="str">
        <f t="shared" si="3"/>
        <v/>
      </c>
      <c r="AF100" s="628" t="s">
        <v>148</v>
      </c>
      <c r="AG100" s="627" t="str">
        <f t="shared" si="4"/>
        <v/>
      </c>
      <c r="AH100" s="753"/>
      <c r="AI100" s="754"/>
      <c r="AJ100" s="753"/>
      <c r="AK100" s="754"/>
    </row>
    <row r="101" spans="1:37" ht="36.75" customHeight="1">
      <c r="A101" s="613">
        <f t="shared" si="5"/>
        <v>90</v>
      </c>
      <c r="B101" s="614" t="str">
        <f>IF(基本情報入力シート!C123="","",基本情報入力シート!C123)</f>
        <v/>
      </c>
      <c r="C101" s="615" t="str">
        <f>IF(基本情報入力シート!D123="","",基本情報入力シート!D123)</f>
        <v/>
      </c>
      <c r="D101" s="616" t="str">
        <f>IF(基本情報入力シート!E123="","",基本情報入力シート!E123)</f>
        <v/>
      </c>
      <c r="E101" s="616" t="str">
        <f>IF(基本情報入力シート!F123="","",基本情報入力シート!F123)</f>
        <v/>
      </c>
      <c r="F101" s="616" t="str">
        <f>IF(基本情報入力シート!G123="","",基本情報入力シート!G123)</f>
        <v/>
      </c>
      <c r="G101" s="616" t="str">
        <f>IF(基本情報入力シート!H123="","",基本情報入力シート!H123)</f>
        <v/>
      </c>
      <c r="H101" s="616" t="str">
        <f>IF(基本情報入力シート!I123="","",基本情報入力シート!I123)</f>
        <v/>
      </c>
      <c r="I101" s="616" t="str">
        <f>IF(基本情報入力シート!J123="","",基本情報入力シート!J123)</f>
        <v/>
      </c>
      <c r="J101" s="616" t="str">
        <f>IF(基本情報入力シート!K123="","",基本情報入力シート!K123)</f>
        <v/>
      </c>
      <c r="K101" s="617" t="str">
        <f>IF(基本情報入力シート!L123="","",基本情報入力シート!L123)</f>
        <v/>
      </c>
      <c r="L101" s="618" t="str">
        <f>IF(基本情報入力シート!M123="","",基本情報入力シート!M123)</f>
        <v/>
      </c>
      <c r="M101" s="618" t="str">
        <f>IF(基本情報入力シート!R123="","",基本情報入力シート!R123)</f>
        <v/>
      </c>
      <c r="N101" s="618" t="str">
        <f>IF(基本情報入力シート!W123="","",基本情報入力シート!W123)</f>
        <v/>
      </c>
      <c r="O101" s="613" t="str">
        <f>IF(基本情報入力シート!X123="","",基本情報入力シート!X123)</f>
        <v/>
      </c>
      <c r="P101" s="619" t="str">
        <f>IF(基本情報入力シート!Y123="","",基本情報入力シート!Y123)</f>
        <v/>
      </c>
      <c r="Q101" s="701"/>
      <c r="R101" s="437" t="str">
        <f>IF(基本情報入力シート!AB123="","",基本情報入力シート!AB123)</f>
        <v/>
      </c>
      <c r="S101" s="702"/>
      <c r="T101" s="620" t="str">
        <f>IF(P101="","",VLOOKUP(P101,【参考】数式用!$J$2:$L$34,3,FALSE))</f>
        <v/>
      </c>
      <c r="U101" s="621" t="s">
        <v>143</v>
      </c>
      <c r="V101" s="703"/>
      <c r="W101" s="622" t="s">
        <v>144</v>
      </c>
      <c r="X101" s="703"/>
      <c r="Y101" s="623" t="s">
        <v>145</v>
      </c>
      <c r="Z101" s="704"/>
      <c r="AA101" s="624" t="s">
        <v>144</v>
      </c>
      <c r="AB101" s="703"/>
      <c r="AC101" s="624" t="s">
        <v>146</v>
      </c>
      <c r="AD101" s="625" t="s">
        <v>147</v>
      </c>
      <c r="AE101" s="748" t="str">
        <f t="shared" si="3"/>
        <v/>
      </c>
      <c r="AF101" s="628" t="s">
        <v>148</v>
      </c>
      <c r="AG101" s="627" t="str">
        <f t="shared" si="4"/>
        <v/>
      </c>
      <c r="AH101" s="753"/>
      <c r="AI101" s="754"/>
      <c r="AJ101" s="753"/>
      <c r="AK101" s="754"/>
    </row>
    <row r="102" spans="1:37" ht="36.75" customHeight="1">
      <c r="A102" s="613">
        <f t="shared" si="5"/>
        <v>91</v>
      </c>
      <c r="B102" s="614" t="str">
        <f>IF(基本情報入力シート!C124="","",基本情報入力シート!C124)</f>
        <v/>
      </c>
      <c r="C102" s="615" t="str">
        <f>IF(基本情報入力シート!D124="","",基本情報入力シート!D124)</f>
        <v/>
      </c>
      <c r="D102" s="616" t="str">
        <f>IF(基本情報入力シート!E124="","",基本情報入力シート!E124)</f>
        <v/>
      </c>
      <c r="E102" s="616" t="str">
        <f>IF(基本情報入力シート!F124="","",基本情報入力シート!F124)</f>
        <v/>
      </c>
      <c r="F102" s="616" t="str">
        <f>IF(基本情報入力シート!G124="","",基本情報入力シート!G124)</f>
        <v/>
      </c>
      <c r="G102" s="616" t="str">
        <f>IF(基本情報入力シート!H124="","",基本情報入力シート!H124)</f>
        <v/>
      </c>
      <c r="H102" s="616" t="str">
        <f>IF(基本情報入力シート!I124="","",基本情報入力シート!I124)</f>
        <v/>
      </c>
      <c r="I102" s="616" t="str">
        <f>IF(基本情報入力シート!J124="","",基本情報入力シート!J124)</f>
        <v/>
      </c>
      <c r="J102" s="616" t="str">
        <f>IF(基本情報入力シート!K124="","",基本情報入力シート!K124)</f>
        <v/>
      </c>
      <c r="K102" s="617" t="str">
        <f>IF(基本情報入力シート!L124="","",基本情報入力シート!L124)</f>
        <v/>
      </c>
      <c r="L102" s="618" t="str">
        <f>IF(基本情報入力シート!M124="","",基本情報入力シート!M124)</f>
        <v/>
      </c>
      <c r="M102" s="618" t="str">
        <f>IF(基本情報入力シート!R124="","",基本情報入力シート!R124)</f>
        <v/>
      </c>
      <c r="N102" s="618" t="str">
        <f>IF(基本情報入力シート!W124="","",基本情報入力シート!W124)</f>
        <v/>
      </c>
      <c r="O102" s="613" t="str">
        <f>IF(基本情報入力シート!X124="","",基本情報入力シート!X124)</f>
        <v/>
      </c>
      <c r="P102" s="619" t="str">
        <f>IF(基本情報入力シート!Y124="","",基本情報入力シート!Y124)</f>
        <v/>
      </c>
      <c r="Q102" s="701"/>
      <c r="R102" s="437" t="str">
        <f>IF(基本情報入力シート!AB124="","",基本情報入力シート!AB124)</f>
        <v/>
      </c>
      <c r="S102" s="702"/>
      <c r="T102" s="620" t="str">
        <f>IF(P102="","",VLOOKUP(P102,【参考】数式用!$J$2:$L$34,3,FALSE))</f>
        <v/>
      </c>
      <c r="U102" s="621" t="s">
        <v>143</v>
      </c>
      <c r="V102" s="703"/>
      <c r="W102" s="622" t="s">
        <v>144</v>
      </c>
      <c r="X102" s="703"/>
      <c r="Y102" s="623" t="s">
        <v>145</v>
      </c>
      <c r="Z102" s="704"/>
      <c r="AA102" s="624" t="s">
        <v>144</v>
      </c>
      <c r="AB102" s="703"/>
      <c r="AC102" s="624" t="s">
        <v>146</v>
      </c>
      <c r="AD102" s="625" t="s">
        <v>147</v>
      </c>
      <c r="AE102" s="748" t="str">
        <f t="shared" si="3"/>
        <v/>
      </c>
      <c r="AF102" s="628" t="s">
        <v>148</v>
      </c>
      <c r="AG102" s="627" t="str">
        <f t="shared" si="4"/>
        <v/>
      </c>
      <c r="AH102" s="753"/>
      <c r="AI102" s="754"/>
      <c r="AJ102" s="753"/>
      <c r="AK102" s="754"/>
    </row>
    <row r="103" spans="1:37" ht="36.75" customHeight="1">
      <c r="A103" s="613">
        <f t="shared" si="5"/>
        <v>92</v>
      </c>
      <c r="B103" s="614" t="str">
        <f>IF(基本情報入力シート!C125="","",基本情報入力シート!C125)</f>
        <v/>
      </c>
      <c r="C103" s="615" t="str">
        <f>IF(基本情報入力シート!D125="","",基本情報入力シート!D125)</f>
        <v/>
      </c>
      <c r="D103" s="616" t="str">
        <f>IF(基本情報入力シート!E125="","",基本情報入力シート!E125)</f>
        <v/>
      </c>
      <c r="E103" s="616" t="str">
        <f>IF(基本情報入力シート!F125="","",基本情報入力シート!F125)</f>
        <v/>
      </c>
      <c r="F103" s="616" t="str">
        <f>IF(基本情報入力シート!G125="","",基本情報入力シート!G125)</f>
        <v/>
      </c>
      <c r="G103" s="616" t="str">
        <f>IF(基本情報入力シート!H125="","",基本情報入力シート!H125)</f>
        <v/>
      </c>
      <c r="H103" s="616" t="str">
        <f>IF(基本情報入力シート!I125="","",基本情報入力シート!I125)</f>
        <v/>
      </c>
      <c r="I103" s="616" t="str">
        <f>IF(基本情報入力シート!J125="","",基本情報入力シート!J125)</f>
        <v/>
      </c>
      <c r="J103" s="616" t="str">
        <f>IF(基本情報入力シート!K125="","",基本情報入力シート!K125)</f>
        <v/>
      </c>
      <c r="K103" s="617" t="str">
        <f>IF(基本情報入力シート!L125="","",基本情報入力シート!L125)</f>
        <v/>
      </c>
      <c r="L103" s="618" t="str">
        <f>IF(基本情報入力シート!M125="","",基本情報入力シート!M125)</f>
        <v/>
      </c>
      <c r="M103" s="618" t="str">
        <f>IF(基本情報入力シート!R125="","",基本情報入力シート!R125)</f>
        <v/>
      </c>
      <c r="N103" s="618" t="str">
        <f>IF(基本情報入力シート!W125="","",基本情報入力シート!W125)</f>
        <v/>
      </c>
      <c r="O103" s="613" t="str">
        <f>IF(基本情報入力シート!X125="","",基本情報入力シート!X125)</f>
        <v/>
      </c>
      <c r="P103" s="619" t="str">
        <f>IF(基本情報入力シート!Y125="","",基本情報入力シート!Y125)</f>
        <v/>
      </c>
      <c r="Q103" s="701"/>
      <c r="R103" s="437" t="str">
        <f>IF(基本情報入力シート!AB125="","",基本情報入力シート!AB125)</f>
        <v/>
      </c>
      <c r="S103" s="702"/>
      <c r="T103" s="620" t="str">
        <f>IF(P103="","",VLOOKUP(P103,【参考】数式用!$J$2:$L$34,3,FALSE))</f>
        <v/>
      </c>
      <c r="U103" s="621" t="s">
        <v>143</v>
      </c>
      <c r="V103" s="703"/>
      <c r="W103" s="622" t="s">
        <v>144</v>
      </c>
      <c r="X103" s="703"/>
      <c r="Y103" s="623" t="s">
        <v>145</v>
      </c>
      <c r="Z103" s="704"/>
      <c r="AA103" s="624" t="s">
        <v>144</v>
      </c>
      <c r="AB103" s="703"/>
      <c r="AC103" s="624" t="s">
        <v>146</v>
      </c>
      <c r="AD103" s="625" t="s">
        <v>147</v>
      </c>
      <c r="AE103" s="748" t="str">
        <f t="shared" si="3"/>
        <v/>
      </c>
      <c r="AF103" s="628" t="s">
        <v>148</v>
      </c>
      <c r="AG103" s="627" t="str">
        <f t="shared" si="4"/>
        <v/>
      </c>
      <c r="AH103" s="753"/>
      <c r="AI103" s="754"/>
      <c r="AJ103" s="753"/>
      <c r="AK103" s="754"/>
    </row>
    <row r="104" spans="1:37" ht="36.75" customHeight="1">
      <c r="A104" s="613">
        <f t="shared" si="5"/>
        <v>93</v>
      </c>
      <c r="B104" s="614" t="str">
        <f>IF(基本情報入力シート!C126="","",基本情報入力シート!C126)</f>
        <v/>
      </c>
      <c r="C104" s="615" t="str">
        <f>IF(基本情報入力シート!D126="","",基本情報入力シート!D126)</f>
        <v/>
      </c>
      <c r="D104" s="616" t="str">
        <f>IF(基本情報入力シート!E126="","",基本情報入力シート!E126)</f>
        <v/>
      </c>
      <c r="E104" s="616" t="str">
        <f>IF(基本情報入力シート!F126="","",基本情報入力シート!F126)</f>
        <v/>
      </c>
      <c r="F104" s="616" t="str">
        <f>IF(基本情報入力シート!G126="","",基本情報入力シート!G126)</f>
        <v/>
      </c>
      <c r="G104" s="616" t="str">
        <f>IF(基本情報入力シート!H126="","",基本情報入力シート!H126)</f>
        <v/>
      </c>
      <c r="H104" s="616" t="str">
        <f>IF(基本情報入力シート!I126="","",基本情報入力シート!I126)</f>
        <v/>
      </c>
      <c r="I104" s="616" t="str">
        <f>IF(基本情報入力シート!J126="","",基本情報入力シート!J126)</f>
        <v/>
      </c>
      <c r="J104" s="616" t="str">
        <f>IF(基本情報入力シート!K126="","",基本情報入力シート!K126)</f>
        <v/>
      </c>
      <c r="K104" s="617" t="str">
        <f>IF(基本情報入力シート!L126="","",基本情報入力シート!L126)</f>
        <v/>
      </c>
      <c r="L104" s="618" t="str">
        <f>IF(基本情報入力シート!M126="","",基本情報入力シート!M126)</f>
        <v/>
      </c>
      <c r="M104" s="618" t="str">
        <f>IF(基本情報入力シート!R126="","",基本情報入力シート!R126)</f>
        <v/>
      </c>
      <c r="N104" s="618" t="str">
        <f>IF(基本情報入力シート!W126="","",基本情報入力シート!W126)</f>
        <v/>
      </c>
      <c r="O104" s="613" t="str">
        <f>IF(基本情報入力シート!X126="","",基本情報入力シート!X126)</f>
        <v/>
      </c>
      <c r="P104" s="619" t="str">
        <f>IF(基本情報入力シート!Y126="","",基本情報入力シート!Y126)</f>
        <v/>
      </c>
      <c r="Q104" s="701"/>
      <c r="R104" s="437" t="str">
        <f>IF(基本情報入力シート!AB126="","",基本情報入力シート!AB126)</f>
        <v/>
      </c>
      <c r="S104" s="702"/>
      <c r="T104" s="620" t="str">
        <f>IF(P104="","",VLOOKUP(P104,【参考】数式用!$J$2:$L$34,3,FALSE))</f>
        <v/>
      </c>
      <c r="U104" s="621" t="s">
        <v>143</v>
      </c>
      <c r="V104" s="703"/>
      <c r="W104" s="622" t="s">
        <v>144</v>
      </c>
      <c r="X104" s="703"/>
      <c r="Y104" s="623" t="s">
        <v>145</v>
      </c>
      <c r="Z104" s="704"/>
      <c r="AA104" s="624" t="s">
        <v>144</v>
      </c>
      <c r="AB104" s="703"/>
      <c r="AC104" s="624" t="s">
        <v>146</v>
      </c>
      <c r="AD104" s="625" t="s">
        <v>147</v>
      </c>
      <c r="AE104" s="748" t="str">
        <f t="shared" si="3"/>
        <v/>
      </c>
      <c r="AF104" s="628" t="s">
        <v>148</v>
      </c>
      <c r="AG104" s="627" t="str">
        <f t="shared" si="4"/>
        <v/>
      </c>
      <c r="AH104" s="753"/>
      <c r="AI104" s="754"/>
      <c r="AJ104" s="753"/>
      <c r="AK104" s="754"/>
    </row>
    <row r="105" spans="1:37" ht="36.75" customHeight="1">
      <c r="A105" s="613">
        <f t="shared" si="5"/>
        <v>94</v>
      </c>
      <c r="B105" s="614" t="str">
        <f>IF(基本情報入力シート!C127="","",基本情報入力シート!C127)</f>
        <v/>
      </c>
      <c r="C105" s="615" t="str">
        <f>IF(基本情報入力シート!D127="","",基本情報入力シート!D127)</f>
        <v/>
      </c>
      <c r="D105" s="616" t="str">
        <f>IF(基本情報入力シート!E127="","",基本情報入力シート!E127)</f>
        <v/>
      </c>
      <c r="E105" s="616" t="str">
        <f>IF(基本情報入力シート!F127="","",基本情報入力シート!F127)</f>
        <v/>
      </c>
      <c r="F105" s="616" t="str">
        <f>IF(基本情報入力シート!G127="","",基本情報入力シート!G127)</f>
        <v/>
      </c>
      <c r="G105" s="616" t="str">
        <f>IF(基本情報入力シート!H127="","",基本情報入力シート!H127)</f>
        <v/>
      </c>
      <c r="H105" s="616" t="str">
        <f>IF(基本情報入力シート!I127="","",基本情報入力シート!I127)</f>
        <v/>
      </c>
      <c r="I105" s="616" t="str">
        <f>IF(基本情報入力シート!J127="","",基本情報入力シート!J127)</f>
        <v/>
      </c>
      <c r="J105" s="616" t="str">
        <f>IF(基本情報入力シート!K127="","",基本情報入力シート!K127)</f>
        <v/>
      </c>
      <c r="K105" s="617" t="str">
        <f>IF(基本情報入力シート!L127="","",基本情報入力シート!L127)</f>
        <v/>
      </c>
      <c r="L105" s="618" t="str">
        <f>IF(基本情報入力シート!M127="","",基本情報入力シート!M127)</f>
        <v/>
      </c>
      <c r="M105" s="618" t="str">
        <f>IF(基本情報入力シート!R127="","",基本情報入力シート!R127)</f>
        <v/>
      </c>
      <c r="N105" s="618" t="str">
        <f>IF(基本情報入力シート!W127="","",基本情報入力シート!W127)</f>
        <v/>
      </c>
      <c r="O105" s="613" t="str">
        <f>IF(基本情報入力シート!X127="","",基本情報入力シート!X127)</f>
        <v/>
      </c>
      <c r="P105" s="619" t="str">
        <f>IF(基本情報入力シート!Y127="","",基本情報入力シート!Y127)</f>
        <v/>
      </c>
      <c r="Q105" s="701"/>
      <c r="R105" s="437" t="str">
        <f>IF(基本情報入力シート!AB127="","",基本情報入力シート!AB127)</f>
        <v/>
      </c>
      <c r="S105" s="702"/>
      <c r="T105" s="620" t="str">
        <f>IF(P105="","",VLOOKUP(P105,【参考】数式用!$J$2:$L$34,3,FALSE))</f>
        <v/>
      </c>
      <c r="U105" s="621" t="s">
        <v>143</v>
      </c>
      <c r="V105" s="703"/>
      <c r="W105" s="622" t="s">
        <v>144</v>
      </c>
      <c r="X105" s="703"/>
      <c r="Y105" s="623" t="s">
        <v>145</v>
      </c>
      <c r="Z105" s="704"/>
      <c r="AA105" s="624" t="s">
        <v>144</v>
      </c>
      <c r="AB105" s="703"/>
      <c r="AC105" s="624" t="s">
        <v>146</v>
      </c>
      <c r="AD105" s="625" t="s">
        <v>147</v>
      </c>
      <c r="AE105" s="748" t="str">
        <f t="shared" si="3"/>
        <v/>
      </c>
      <c r="AF105" s="628" t="s">
        <v>148</v>
      </c>
      <c r="AG105" s="627" t="str">
        <f t="shared" si="4"/>
        <v/>
      </c>
      <c r="AH105" s="753"/>
      <c r="AI105" s="754"/>
      <c r="AJ105" s="753"/>
      <c r="AK105" s="754"/>
    </row>
    <row r="106" spans="1:37" ht="36.75" customHeight="1">
      <c r="A106" s="613">
        <f t="shared" si="5"/>
        <v>95</v>
      </c>
      <c r="B106" s="614" t="str">
        <f>IF(基本情報入力シート!C128="","",基本情報入力シート!C128)</f>
        <v/>
      </c>
      <c r="C106" s="615" t="str">
        <f>IF(基本情報入力シート!D128="","",基本情報入力シート!D128)</f>
        <v/>
      </c>
      <c r="D106" s="616" t="str">
        <f>IF(基本情報入力シート!E128="","",基本情報入力シート!E128)</f>
        <v/>
      </c>
      <c r="E106" s="616" t="str">
        <f>IF(基本情報入力シート!F128="","",基本情報入力シート!F128)</f>
        <v/>
      </c>
      <c r="F106" s="616" t="str">
        <f>IF(基本情報入力シート!G128="","",基本情報入力シート!G128)</f>
        <v/>
      </c>
      <c r="G106" s="616" t="str">
        <f>IF(基本情報入力シート!H128="","",基本情報入力シート!H128)</f>
        <v/>
      </c>
      <c r="H106" s="616" t="str">
        <f>IF(基本情報入力シート!I128="","",基本情報入力シート!I128)</f>
        <v/>
      </c>
      <c r="I106" s="616" t="str">
        <f>IF(基本情報入力シート!J128="","",基本情報入力シート!J128)</f>
        <v/>
      </c>
      <c r="J106" s="616" t="str">
        <f>IF(基本情報入力シート!K128="","",基本情報入力シート!K128)</f>
        <v/>
      </c>
      <c r="K106" s="617" t="str">
        <f>IF(基本情報入力シート!L128="","",基本情報入力シート!L128)</f>
        <v/>
      </c>
      <c r="L106" s="618" t="str">
        <f>IF(基本情報入力シート!M128="","",基本情報入力シート!M128)</f>
        <v/>
      </c>
      <c r="M106" s="618" t="str">
        <f>IF(基本情報入力シート!R128="","",基本情報入力シート!R128)</f>
        <v/>
      </c>
      <c r="N106" s="618" t="str">
        <f>IF(基本情報入力シート!W128="","",基本情報入力シート!W128)</f>
        <v/>
      </c>
      <c r="O106" s="613" t="str">
        <f>IF(基本情報入力シート!X128="","",基本情報入力シート!X128)</f>
        <v/>
      </c>
      <c r="P106" s="619" t="str">
        <f>IF(基本情報入力シート!Y128="","",基本情報入力シート!Y128)</f>
        <v/>
      </c>
      <c r="Q106" s="701"/>
      <c r="R106" s="437" t="str">
        <f>IF(基本情報入力シート!AB128="","",基本情報入力シート!AB128)</f>
        <v/>
      </c>
      <c r="S106" s="702"/>
      <c r="T106" s="620" t="str">
        <f>IF(P106="","",VLOOKUP(P106,【参考】数式用!$J$2:$L$34,3,FALSE))</f>
        <v/>
      </c>
      <c r="U106" s="621" t="s">
        <v>143</v>
      </c>
      <c r="V106" s="703"/>
      <c r="W106" s="622" t="s">
        <v>144</v>
      </c>
      <c r="X106" s="703"/>
      <c r="Y106" s="623" t="s">
        <v>145</v>
      </c>
      <c r="Z106" s="704"/>
      <c r="AA106" s="624" t="s">
        <v>144</v>
      </c>
      <c r="AB106" s="703"/>
      <c r="AC106" s="624" t="s">
        <v>146</v>
      </c>
      <c r="AD106" s="625" t="s">
        <v>147</v>
      </c>
      <c r="AE106" s="748" t="str">
        <f t="shared" si="3"/>
        <v/>
      </c>
      <c r="AF106" s="628" t="s">
        <v>148</v>
      </c>
      <c r="AG106" s="627" t="str">
        <f t="shared" si="4"/>
        <v/>
      </c>
      <c r="AH106" s="753"/>
      <c r="AI106" s="754"/>
      <c r="AJ106" s="753"/>
      <c r="AK106" s="754"/>
    </row>
    <row r="107" spans="1:37" ht="36.75" customHeight="1">
      <c r="A107" s="613">
        <f t="shared" si="5"/>
        <v>96</v>
      </c>
      <c r="B107" s="614" t="str">
        <f>IF(基本情報入力シート!C129="","",基本情報入力シート!C129)</f>
        <v/>
      </c>
      <c r="C107" s="615" t="str">
        <f>IF(基本情報入力シート!D129="","",基本情報入力シート!D129)</f>
        <v/>
      </c>
      <c r="D107" s="616" t="str">
        <f>IF(基本情報入力シート!E129="","",基本情報入力シート!E129)</f>
        <v/>
      </c>
      <c r="E107" s="616" t="str">
        <f>IF(基本情報入力シート!F129="","",基本情報入力シート!F129)</f>
        <v/>
      </c>
      <c r="F107" s="616" t="str">
        <f>IF(基本情報入力シート!G129="","",基本情報入力シート!G129)</f>
        <v/>
      </c>
      <c r="G107" s="616" t="str">
        <f>IF(基本情報入力シート!H129="","",基本情報入力シート!H129)</f>
        <v/>
      </c>
      <c r="H107" s="616" t="str">
        <f>IF(基本情報入力シート!I129="","",基本情報入力シート!I129)</f>
        <v/>
      </c>
      <c r="I107" s="616" t="str">
        <f>IF(基本情報入力シート!J129="","",基本情報入力シート!J129)</f>
        <v/>
      </c>
      <c r="J107" s="616" t="str">
        <f>IF(基本情報入力シート!K129="","",基本情報入力シート!K129)</f>
        <v/>
      </c>
      <c r="K107" s="617" t="str">
        <f>IF(基本情報入力シート!L129="","",基本情報入力シート!L129)</f>
        <v/>
      </c>
      <c r="L107" s="618" t="str">
        <f>IF(基本情報入力シート!M129="","",基本情報入力シート!M129)</f>
        <v/>
      </c>
      <c r="M107" s="618" t="str">
        <f>IF(基本情報入力シート!R129="","",基本情報入力シート!R129)</f>
        <v/>
      </c>
      <c r="N107" s="618" t="str">
        <f>IF(基本情報入力シート!W129="","",基本情報入力シート!W129)</f>
        <v/>
      </c>
      <c r="O107" s="613" t="str">
        <f>IF(基本情報入力シート!X129="","",基本情報入力シート!X129)</f>
        <v/>
      </c>
      <c r="P107" s="619" t="str">
        <f>IF(基本情報入力シート!Y129="","",基本情報入力シート!Y129)</f>
        <v/>
      </c>
      <c r="Q107" s="701"/>
      <c r="R107" s="437" t="str">
        <f>IF(基本情報入力シート!AB129="","",基本情報入力シート!AB129)</f>
        <v/>
      </c>
      <c r="S107" s="702"/>
      <c r="T107" s="620" t="str">
        <f>IF(P107="","",VLOOKUP(P107,【参考】数式用!$J$2:$L$34,3,FALSE))</f>
        <v/>
      </c>
      <c r="U107" s="621" t="s">
        <v>143</v>
      </c>
      <c r="V107" s="703"/>
      <c r="W107" s="622" t="s">
        <v>144</v>
      </c>
      <c r="X107" s="703"/>
      <c r="Y107" s="623" t="s">
        <v>145</v>
      </c>
      <c r="Z107" s="704"/>
      <c r="AA107" s="624" t="s">
        <v>144</v>
      </c>
      <c r="AB107" s="703"/>
      <c r="AC107" s="624" t="s">
        <v>146</v>
      </c>
      <c r="AD107" s="625" t="s">
        <v>147</v>
      </c>
      <c r="AE107" s="748" t="str">
        <f t="shared" si="3"/>
        <v/>
      </c>
      <c r="AF107" s="628" t="s">
        <v>148</v>
      </c>
      <c r="AG107" s="627" t="str">
        <f t="shared" si="4"/>
        <v/>
      </c>
      <c r="AH107" s="753"/>
      <c r="AI107" s="754"/>
      <c r="AJ107" s="753"/>
      <c r="AK107" s="754"/>
    </row>
    <row r="108" spans="1:37" ht="36.75" customHeight="1">
      <c r="A108" s="613">
        <f t="shared" si="5"/>
        <v>97</v>
      </c>
      <c r="B108" s="614" t="str">
        <f>IF(基本情報入力シート!C130="","",基本情報入力シート!C130)</f>
        <v/>
      </c>
      <c r="C108" s="615" t="str">
        <f>IF(基本情報入力シート!D130="","",基本情報入力シート!D130)</f>
        <v/>
      </c>
      <c r="D108" s="616" t="str">
        <f>IF(基本情報入力シート!E130="","",基本情報入力シート!E130)</f>
        <v/>
      </c>
      <c r="E108" s="616" t="str">
        <f>IF(基本情報入力シート!F130="","",基本情報入力シート!F130)</f>
        <v/>
      </c>
      <c r="F108" s="616" t="str">
        <f>IF(基本情報入力シート!G130="","",基本情報入力シート!G130)</f>
        <v/>
      </c>
      <c r="G108" s="616" t="str">
        <f>IF(基本情報入力シート!H130="","",基本情報入力シート!H130)</f>
        <v/>
      </c>
      <c r="H108" s="616" t="str">
        <f>IF(基本情報入力シート!I130="","",基本情報入力シート!I130)</f>
        <v/>
      </c>
      <c r="I108" s="616" t="str">
        <f>IF(基本情報入力シート!J130="","",基本情報入力シート!J130)</f>
        <v/>
      </c>
      <c r="J108" s="616" t="str">
        <f>IF(基本情報入力シート!K130="","",基本情報入力シート!K130)</f>
        <v/>
      </c>
      <c r="K108" s="617" t="str">
        <f>IF(基本情報入力シート!L130="","",基本情報入力シート!L130)</f>
        <v/>
      </c>
      <c r="L108" s="618" t="str">
        <f>IF(基本情報入力シート!M130="","",基本情報入力シート!M130)</f>
        <v/>
      </c>
      <c r="M108" s="618" t="str">
        <f>IF(基本情報入力シート!R130="","",基本情報入力シート!R130)</f>
        <v/>
      </c>
      <c r="N108" s="618" t="str">
        <f>IF(基本情報入力シート!W130="","",基本情報入力シート!W130)</f>
        <v/>
      </c>
      <c r="O108" s="613" t="str">
        <f>IF(基本情報入力シート!X130="","",基本情報入力シート!X130)</f>
        <v/>
      </c>
      <c r="P108" s="619" t="str">
        <f>IF(基本情報入力シート!Y130="","",基本情報入力シート!Y130)</f>
        <v/>
      </c>
      <c r="Q108" s="701"/>
      <c r="R108" s="437" t="str">
        <f>IF(基本情報入力シート!AB130="","",基本情報入力シート!AB130)</f>
        <v/>
      </c>
      <c r="S108" s="702"/>
      <c r="T108" s="620" t="str">
        <f>IF(P108="","",VLOOKUP(P108,【参考】数式用!$J$2:$L$34,3,FALSE))</f>
        <v/>
      </c>
      <c r="U108" s="621" t="s">
        <v>143</v>
      </c>
      <c r="V108" s="703"/>
      <c r="W108" s="622" t="s">
        <v>144</v>
      </c>
      <c r="X108" s="703"/>
      <c r="Y108" s="623" t="s">
        <v>145</v>
      </c>
      <c r="Z108" s="704"/>
      <c r="AA108" s="624" t="s">
        <v>144</v>
      </c>
      <c r="AB108" s="703"/>
      <c r="AC108" s="624" t="s">
        <v>146</v>
      </c>
      <c r="AD108" s="625" t="s">
        <v>147</v>
      </c>
      <c r="AE108" s="748" t="str">
        <f t="shared" si="3"/>
        <v/>
      </c>
      <c r="AF108" s="628" t="s">
        <v>148</v>
      </c>
      <c r="AG108" s="627" t="str">
        <f t="shared" si="4"/>
        <v/>
      </c>
      <c r="AH108" s="753"/>
      <c r="AI108" s="754"/>
      <c r="AJ108" s="753"/>
      <c r="AK108" s="754"/>
    </row>
    <row r="109" spans="1:37" ht="36.75" customHeight="1">
      <c r="A109" s="613">
        <f t="shared" si="5"/>
        <v>98</v>
      </c>
      <c r="B109" s="614" t="str">
        <f>IF(基本情報入力シート!C131="","",基本情報入力シート!C131)</f>
        <v/>
      </c>
      <c r="C109" s="615" t="str">
        <f>IF(基本情報入力シート!D131="","",基本情報入力シート!D131)</f>
        <v/>
      </c>
      <c r="D109" s="616" t="str">
        <f>IF(基本情報入力シート!E131="","",基本情報入力シート!E131)</f>
        <v/>
      </c>
      <c r="E109" s="616" t="str">
        <f>IF(基本情報入力シート!F131="","",基本情報入力シート!F131)</f>
        <v/>
      </c>
      <c r="F109" s="616" t="str">
        <f>IF(基本情報入力シート!G131="","",基本情報入力シート!G131)</f>
        <v/>
      </c>
      <c r="G109" s="616" t="str">
        <f>IF(基本情報入力シート!H131="","",基本情報入力シート!H131)</f>
        <v/>
      </c>
      <c r="H109" s="616" t="str">
        <f>IF(基本情報入力シート!I131="","",基本情報入力シート!I131)</f>
        <v/>
      </c>
      <c r="I109" s="616" t="str">
        <f>IF(基本情報入力シート!J131="","",基本情報入力シート!J131)</f>
        <v/>
      </c>
      <c r="J109" s="616" t="str">
        <f>IF(基本情報入力シート!K131="","",基本情報入力シート!K131)</f>
        <v/>
      </c>
      <c r="K109" s="617" t="str">
        <f>IF(基本情報入力シート!L131="","",基本情報入力シート!L131)</f>
        <v/>
      </c>
      <c r="L109" s="618" t="str">
        <f>IF(基本情報入力シート!M131="","",基本情報入力シート!M131)</f>
        <v/>
      </c>
      <c r="M109" s="618" t="str">
        <f>IF(基本情報入力シート!R131="","",基本情報入力シート!R131)</f>
        <v/>
      </c>
      <c r="N109" s="618" t="str">
        <f>IF(基本情報入力シート!W131="","",基本情報入力シート!W131)</f>
        <v/>
      </c>
      <c r="O109" s="613" t="str">
        <f>IF(基本情報入力シート!X131="","",基本情報入力シート!X131)</f>
        <v/>
      </c>
      <c r="P109" s="619" t="str">
        <f>IF(基本情報入力シート!Y131="","",基本情報入力シート!Y131)</f>
        <v/>
      </c>
      <c r="Q109" s="701"/>
      <c r="R109" s="437" t="str">
        <f>IF(基本情報入力シート!AB131="","",基本情報入力シート!AB131)</f>
        <v/>
      </c>
      <c r="S109" s="702"/>
      <c r="T109" s="620" t="str">
        <f>IF(P109="","",VLOOKUP(P109,【参考】数式用!$J$2:$L$34,3,FALSE))</f>
        <v/>
      </c>
      <c r="U109" s="621" t="s">
        <v>143</v>
      </c>
      <c r="V109" s="703"/>
      <c r="W109" s="622" t="s">
        <v>144</v>
      </c>
      <c r="X109" s="703"/>
      <c r="Y109" s="623" t="s">
        <v>145</v>
      </c>
      <c r="Z109" s="704"/>
      <c r="AA109" s="624" t="s">
        <v>144</v>
      </c>
      <c r="AB109" s="703"/>
      <c r="AC109" s="624" t="s">
        <v>146</v>
      </c>
      <c r="AD109" s="625" t="s">
        <v>147</v>
      </c>
      <c r="AE109" s="748" t="str">
        <f t="shared" si="3"/>
        <v/>
      </c>
      <c r="AF109" s="628" t="s">
        <v>148</v>
      </c>
      <c r="AG109" s="627" t="str">
        <f t="shared" si="4"/>
        <v/>
      </c>
      <c r="AH109" s="753"/>
      <c r="AI109" s="754"/>
      <c r="AJ109" s="753"/>
      <c r="AK109" s="754"/>
    </row>
    <row r="110" spans="1:37" ht="36.75" customHeight="1">
      <c r="A110" s="613">
        <f t="shared" si="5"/>
        <v>99</v>
      </c>
      <c r="B110" s="614" t="str">
        <f>IF(基本情報入力シート!C132="","",基本情報入力シート!C132)</f>
        <v/>
      </c>
      <c r="C110" s="615" t="str">
        <f>IF(基本情報入力シート!D132="","",基本情報入力シート!D132)</f>
        <v/>
      </c>
      <c r="D110" s="616" t="str">
        <f>IF(基本情報入力シート!E132="","",基本情報入力シート!E132)</f>
        <v/>
      </c>
      <c r="E110" s="616" t="str">
        <f>IF(基本情報入力シート!F132="","",基本情報入力シート!F132)</f>
        <v/>
      </c>
      <c r="F110" s="616" t="str">
        <f>IF(基本情報入力シート!G132="","",基本情報入力シート!G132)</f>
        <v/>
      </c>
      <c r="G110" s="616" t="str">
        <f>IF(基本情報入力シート!H132="","",基本情報入力シート!H132)</f>
        <v/>
      </c>
      <c r="H110" s="616" t="str">
        <f>IF(基本情報入力シート!I132="","",基本情報入力シート!I132)</f>
        <v/>
      </c>
      <c r="I110" s="616" t="str">
        <f>IF(基本情報入力シート!J132="","",基本情報入力シート!J132)</f>
        <v/>
      </c>
      <c r="J110" s="616" t="str">
        <f>IF(基本情報入力シート!K132="","",基本情報入力シート!K132)</f>
        <v/>
      </c>
      <c r="K110" s="617" t="str">
        <f>IF(基本情報入力シート!L132="","",基本情報入力シート!L132)</f>
        <v/>
      </c>
      <c r="L110" s="618" t="str">
        <f>IF(基本情報入力シート!M132="","",基本情報入力シート!M132)</f>
        <v/>
      </c>
      <c r="M110" s="618" t="str">
        <f>IF(基本情報入力シート!R132="","",基本情報入力シート!R132)</f>
        <v/>
      </c>
      <c r="N110" s="618" t="str">
        <f>IF(基本情報入力シート!W132="","",基本情報入力シート!W132)</f>
        <v/>
      </c>
      <c r="O110" s="613" t="str">
        <f>IF(基本情報入力シート!X132="","",基本情報入力シート!X132)</f>
        <v/>
      </c>
      <c r="P110" s="619" t="str">
        <f>IF(基本情報入力シート!Y132="","",基本情報入力シート!Y132)</f>
        <v/>
      </c>
      <c r="Q110" s="701"/>
      <c r="R110" s="437" t="str">
        <f>IF(基本情報入力シート!AB132="","",基本情報入力シート!AB132)</f>
        <v/>
      </c>
      <c r="S110" s="702"/>
      <c r="T110" s="620" t="str">
        <f>IF(P110="","",VLOOKUP(P110,【参考】数式用!$J$2:$L$34,3,FALSE))</f>
        <v/>
      </c>
      <c r="U110" s="621" t="s">
        <v>143</v>
      </c>
      <c r="V110" s="703"/>
      <c r="W110" s="622" t="s">
        <v>144</v>
      </c>
      <c r="X110" s="703"/>
      <c r="Y110" s="623" t="s">
        <v>145</v>
      </c>
      <c r="Z110" s="704"/>
      <c r="AA110" s="624" t="s">
        <v>144</v>
      </c>
      <c r="AB110" s="703"/>
      <c r="AC110" s="624" t="s">
        <v>146</v>
      </c>
      <c r="AD110" s="625" t="s">
        <v>147</v>
      </c>
      <c r="AE110" s="748" t="str">
        <f t="shared" si="3"/>
        <v/>
      </c>
      <c r="AF110" s="628" t="s">
        <v>148</v>
      </c>
      <c r="AG110" s="627" t="str">
        <f t="shared" si="4"/>
        <v/>
      </c>
      <c r="AH110" s="753"/>
      <c r="AI110" s="754"/>
      <c r="AJ110" s="753"/>
      <c r="AK110" s="754"/>
    </row>
    <row r="111" spans="1:37" ht="36.75" customHeight="1">
      <c r="A111" s="613">
        <f t="shared" si="5"/>
        <v>100</v>
      </c>
      <c r="B111" s="614" t="str">
        <f>IF(基本情報入力シート!C133="","",基本情報入力シート!C133)</f>
        <v/>
      </c>
      <c r="C111" s="615" t="str">
        <f>IF(基本情報入力シート!D133="","",基本情報入力シート!D133)</f>
        <v/>
      </c>
      <c r="D111" s="616" t="str">
        <f>IF(基本情報入力シート!E133="","",基本情報入力シート!E133)</f>
        <v/>
      </c>
      <c r="E111" s="616" t="str">
        <f>IF(基本情報入力シート!F133="","",基本情報入力シート!F133)</f>
        <v/>
      </c>
      <c r="F111" s="616" t="str">
        <f>IF(基本情報入力シート!G133="","",基本情報入力シート!G133)</f>
        <v/>
      </c>
      <c r="G111" s="616" t="str">
        <f>IF(基本情報入力シート!H133="","",基本情報入力シート!H133)</f>
        <v/>
      </c>
      <c r="H111" s="616" t="str">
        <f>IF(基本情報入力シート!I133="","",基本情報入力シート!I133)</f>
        <v/>
      </c>
      <c r="I111" s="616" t="str">
        <f>IF(基本情報入力シート!J133="","",基本情報入力シート!J133)</f>
        <v/>
      </c>
      <c r="J111" s="616" t="str">
        <f>IF(基本情報入力シート!K133="","",基本情報入力シート!K133)</f>
        <v/>
      </c>
      <c r="K111" s="617" t="str">
        <f>IF(基本情報入力シート!L133="","",基本情報入力シート!L133)</f>
        <v/>
      </c>
      <c r="L111" s="618" t="str">
        <f>IF(基本情報入力シート!M133="","",基本情報入力シート!M133)</f>
        <v/>
      </c>
      <c r="M111" s="618" t="str">
        <f>IF(基本情報入力シート!R133="","",基本情報入力シート!R133)</f>
        <v/>
      </c>
      <c r="N111" s="618" t="str">
        <f>IF(基本情報入力シート!W133="","",基本情報入力シート!W133)</f>
        <v/>
      </c>
      <c r="O111" s="613" t="str">
        <f>IF(基本情報入力シート!X133="","",基本情報入力シート!X133)</f>
        <v/>
      </c>
      <c r="P111" s="619" t="str">
        <f>IF(基本情報入力シート!Y133="","",基本情報入力シート!Y133)</f>
        <v/>
      </c>
      <c r="Q111" s="701"/>
      <c r="R111" s="437" t="str">
        <f>IF(基本情報入力シート!AB133="","",基本情報入力シート!AB133)</f>
        <v/>
      </c>
      <c r="S111" s="702"/>
      <c r="T111" s="620" t="str">
        <f>IF(P111="","",VLOOKUP(P111,【参考】数式用!$J$2:$L$34,3,FALSE))</f>
        <v/>
      </c>
      <c r="U111" s="621" t="s">
        <v>143</v>
      </c>
      <c r="V111" s="703"/>
      <c r="W111" s="622" t="s">
        <v>144</v>
      </c>
      <c r="X111" s="703"/>
      <c r="Y111" s="623" t="s">
        <v>145</v>
      </c>
      <c r="Z111" s="704"/>
      <c r="AA111" s="624" t="s">
        <v>144</v>
      </c>
      <c r="AB111" s="703"/>
      <c r="AC111" s="624" t="s">
        <v>146</v>
      </c>
      <c r="AD111" s="625" t="s">
        <v>147</v>
      </c>
      <c r="AE111" s="748" t="str">
        <f t="shared" si="3"/>
        <v/>
      </c>
      <c r="AF111" s="628" t="s">
        <v>148</v>
      </c>
      <c r="AG111" s="627" t="str">
        <f t="shared" si="4"/>
        <v/>
      </c>
      <c r="AH111" s="753"/>
      <c r="AI111" s="754"/>
      <c r="AJ111" s="753"/>
      <c r="AK111" s="754"/>
    </row>
  </sheetData>
  <sheetProtection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9"/>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Z19" sqref="Z19"/>
    </sheetView>
  </sheetViews>
  <sheetFormatPr defaultColWidth="9" defaultRowHeight="13.5"/>
  <cols>
    <col min="1" max="13" width="4.625" style="760" customWidth="1"/>
    <col min="14" max="23" width="3.625" style="760" customWidth="1"/>
    <col min="24" max="16384" width="9" style="760"/>
  </cols>
  <sheetData>
    <row r="1" spans="1:24" ht="18" customHeight="1">
      <c r="A1" s="1612" t="s">
        <v>493</v>
      </c>
      <c r="B1" s="1612"/>
      <c r="C1" s="1612"/>
      <c r="D1" s="1612"/>
    </row>
    <row r="2" spans="1:24" ht="18" customHeight="1">
      <c r="A2" s="1613" t="s">
        <v>494</v>
      </c>
      <c r="B2" s="1613"/>
      <c r="C2" s="1613"/>
      <c r="D2" s="1613"/>
      <c r="E2" s="1613"/>
      <c r="F2" s="1613"/>
      <c r="G2" s="1613"/>
      <c r="H2" s="1613"/>
      <c r="I2" s="1613"/>
      <c r="J2" s="1613"/>
      <c r="K2" s="1613"/>
      <c r="L2" s="1613"/>
      <c r="M2" s="1613"/>
      <c r="N2" s="1613"/>
      <c r="O2" s="1613"/>
      <c r="P2" s="1613"/>
      <c r="Q2" s="1613"/>
      <c r="R2" s="1613"/>
      <c r="S2" s="1613"/>
      <c r="T2" s="1613"/>
      <c r="U2" s="1613"/>
      <c r="V2" s="1613"/>
      <c r="W2" s="1613"/>
    </row>
    <row r="3" spans="1:24" ht="18" customHeight="1">
      <c r="A3" s="761"/>
      <c r="B3" s="762"/>
      <c r="C3" s="762"/>
      <c r="D3" s="762"/>
      <c r="E3" s="762"/>
      <c r="F3" s="762"/>
      <c r="G3" s="762"/>
      <c r="H3" s="762"/>
      <c r="I3" s="762"/>
      <c r="J3" s="762"/>
      <c r="K3" s="762"/>
      <c r="L3" s="763" t="s">
        <v>495</v>
      </c>
      <c r="M3" s="1614"/>
      <c r="N3" s="1614"/>
      <c r="O3" s="762" t="s">
        <v>496</v>
      </c>
      <c r="P3" s="762"/>
      <c r="Q3" s="761"/>
      <c r="R3" s="762"/>
      <c r="S3" s="762"/>
      <c r="T3" s="762"/>
      <c r="U3" s="762"/>
      <c r="V3" s="762"/>
      <c r="W3" s="762"/>
    </row>
    <row r="4" spans="1:24" ht="18" customHeight="1">
      <c r="A4" s="764" t="s">
        <v>497</v>
      </c>
    </row>
    <row r="5" spans="1:24" ht="18" customHeight="1">
      <c r="A5" s="1615" t="s">
        <v>498</v>
      </c>
      <c r="B5" s="1615"/>
      <c r="C5" s="1615"/>
      <c r="D5" s="1615"/>
      <c r="E5" s="1615"/>
      <c r="F5" s="1615"/>
      <c r="G5" s="765"/>
      <c r="H5" s="765"/>
      <c r="I5" s="765"/>
      <c r="J5" s="765"/>
      <c r="K5" s="765"/>
      <c r="L5" s="765"/>
      <c r="M5" s="765"/>
      <c r="N5" s="765"/>
      <c r="O5" s="765"/>
      <c r="P5" s="765"/>
      <c r="Q5" s="765"/>
      <c r="R5" s="765"/>
      <c r="S5" s="765"/>
      <c r="T5" s="765"/>
      <c r="U5" s="765"/>
      <c r="V5" s="765"/>
      <c r="W5" s="765"/>
    </row>
    <row r="6" spans="1:24" ht="25.15" customHeight="1">
      <c r="A6" s="1616" t="s">
        <v>499</v>
      </c>
      <c r="B6" s="1616"/>
      <c r="C6" s="1616"/>
      <c r="D6" s="1617"/>
      <c r="E6" s="1617"/>
      <c r="F6" s="1617"/>
      <c r="G6" s="1617"/>
      <c r="H6" s="1617"/>
      <c r="I6" s="1617"/>
      <c r="J6" s="1617"/>
      <c r="K6" s="1617"/>
      <c r="L6" s="1617"/>
      <c r="M6" s="1617"/>
      <c r="N6" s="1617"/>
      <c r="O6" s="1617"/>
      <c r="P6" s="1617"/>
      <c r="Q6" s="1617"/>
      <c r="R6" s="1617"/>
      <c r="S6" s="1617"/>
      <c r="T6" s="1617"/>
      <c r="U6" s="1617"/>
      <c r="V6" s="1617"/>
      <c r="W6" s="1617"/>
    </row>
    <row r="7" spans="1:24" ht="30" customHeight="1">
      <c r="A7" s="1602" t="s">
        <v>500</v>
      </c>
      <c r="B7" s="1602"/>
      <c r="C7" s="1602"/>
      <c r="D7" s="1603"/>
      <c r="E7" s="1603"/>
      <c r="F7" s="1603"/>
      <c r="G7" s="1603"/>
      <c r="H7" s="1603"/>
      <c r="I7" s="1603"/>
      <c r="J7" s="1603"/>
      <c r="K7" s="1603"/>
      <c r="L7" s="1603"/>
      <c r="M7" s="1603"/>
      <c r="N7" s="1603"/>
      <c r="O7" s="1603"/>
      <c r="P7" s="1603"/>
      <c r="Q7" s="1603"/>
      <c r="R7" s="1603"/>
      <c r="S7" s="1603"/>
      <c r="T7" s="1603"/>
      <c r="U7" s="1603"/>
      <c r="V7" s="1603"/>
      <c r="W7" s="1603"/>
    </row>
    <row r="8" spans="1:24" ht="15" customHeight="1">
      <c r="A8" s="766"/>
      <c r="B8" s="766"/>
      <c r="C8" s="766"/>
      <c r="D8" s="766"/>
      <c r="E8" s="766"/>
      <c r="F8" s="766"/>
      <c r="G8" s="766"/>
      <c r="H8" s="766"/>
      <c r="I8" s="766"/>
      <c r="J8" s="766"/>
      <c r="K8" s="766"/>
      <c r="L8" s="766"/>
      <c r="M8" s="766"/>
      <c r="N8" s="766"/>
      <c r="O8" s="766"/>
      <c r="P8" s="766"/>
      <c r="Q8" s="766"/>
      <c r="R8" s="766"/>
      <c r="S8" s="766"/>
      <c r="T8" s="766"/>
      <c r="U8" s="766"/>
      <c r="V8" s="766"/>
      <c r="W8" s="766"/>
    </row>
    <row r="9" spans="1:24" ht="18" customHeight="1">
      <c r="A9" s="766"/>
      <c r="B9" s="766"/>
      <c r="C9" s="766"/>
      <c r="D9" s="766"/>
      <c r="E9" s="766"/>
      <c r="F9" s="766"/>
      <c r="G9" s="766"/>
      <c r="H9" s="766"/>
      <c r="I9" s="766"/>
      <c r="J9" s="766"/>
      <c r="K9" s="766"/>
      <c r="L9" s="766"/>
      <c r="M9" s="766"/>
      <c r="N9" s="766"/>
      <c r="O9" s="766"/>
      <c r="P9" s="766"/>
      <c r="Q9" s="766"/>
      <c r="R9" s="766"/>
      <c r="S9" s="766"/>
      <c r="T9" s="766"/>
      <c r="U9" s="766"/>
      <c r="V9" s="766"/>
      <c r="W9" s="766"/>
    </row>
    <row r="10" spans="1:24" ht="18" customHeight="1">
      <c r="A10" s="1604" t="s">
        <v>501</v>
      </c>
      <c r="B10" s="1604"/>
      <c r="C10" s="1604"/>
      <c r="D10" s="1604"/>
      <c r="E10" s="1604"/>
      <c r="F10" s="1604"/>
      <c r="G10" s="1604"/>
      <c r="H10" s="1604"/>
      <c r="I10" s="1604"/>
      <c r="J10" s="1604"/>
      <c r="K10" s="1604"/>
      <c r="L10" s="1604"/>
      <c r="M10" s="1604"/>
      <c r="N10" s="1604"/>
      <c r="O10" s="1604"/>
      <c r="P10" s="1604"/>
      <c r="Q10" s="1604"/>
      <c r="R10" s="1604"/>
      <c r="S10" s="1604"/>
      <c r="T10" s="1604"/>
      <c r="U10" s="1604"/>
      <c r="V10" s="1604"/>
      <c r="W10" s="1604"/>
    </row>
    <row r="11" spans="1:24" ht="45" customHeight="1">
      <c r="A11" s="1605" t="s">
        <v>502</v>
      </c>
      <c r="B11" s="1607" t="s">
        <v>503</v>
      </c>
      <c r="C11" s="1607"/>
      <c r="D11" s="1607"/>
      <c r="E11" s="1607"/>
      <c r="F11" s="1607"/>
      <c r="G11" s="1607"/>
      <c r="H11" s="1607"/>
      <c r="I11" s="1607"/>
      <c r="J11" s="1607"/>
      <c r="K11" s="1607"/>
      <c r="L11" s="1607"/>
      <c r="M11" s="1607"/>
      <c r="N11" s="1607"/>
      <c r="O11" s="1607"/>
      <c r="P11" s="1607"/>
      <c r="Q11" s="1607"/>
      <c r="R11" s="767"/>
      <c r="S11" s="1608" t="s">
        <v>504</v>
      </c>
      <c r="T11" s="1609"/>
      <c r="U11" s="768"/>
      <c r="V11" s="1608" t="s">
        <v>505</v>
      </c>
      <c r="W11" s="1610"/>
    </row>
    <row r="12" spans="1:24" ht="18" customHeight="1">
      <c r="A12" s="1605"/>
      <c r="B12" s="1589" t="s">
        <v>506</v>
      </c>
      <c r="C12" s="1589"/>
      <c r="D12" s="1589" t="s">
        <v>507</v>
      </c>
      <c r="E12" s="1589"/>
      <c r="F12" s="1589"/>
      <c r="G12" s="1589"/>
      <c r="H12" s="1589"/>
      <c r="I12" s="1589"/>
      <c r="J12" s="1611" t="s">
        <v>508</v>
      </c>
      <c r="K12" s="1611"/>
      <c r="L12" s="1611"/>
      <c r="M12" s="1611"/>
      <c r="N12" s="1611"/>
      <c r="O12" s="1611"/>
      <c r="P12" s="1611"/>
      <c r="Q12" s="1611"/>
      <c r="R12" s="1611"/>
      <c r="S12" s="1611"/>
      <c r="T12" s="1611"/>
      <c r="U12" s="1611" t="s">
        <v>509</v>
      </c>
      <c r="V12" s="1611"/>
      <c r="W12" s="1611"/>
    </row>
    <row r="13" spans="1:24" ht="25.15" customHeight="1">
      <c r="A13" s="1605"/>
      <c r="B13" s="1589"/>
      <c r="C13" s="1589"/>
      <c r="D13" s="769">
        <v>1</v>
      </c>
      <c r="E13" s="1590"/>
      <c r="F13" s="1590"/>
      <c r="G13" s="1590"/>
      <c r="H13" s="1590"/>
      <c r="I13" s="1590"/>
      <c r="J13" s="1591"/>
      <c r="K13" s="1591"/>
      <c r="L13" s="1591"/>
      <c r="M13" s="1591"/>
      <c r="N13" s="1591"/>
      <c r="O13" s="1591"/>
      <c r="P13" s="1591"/>
      <c r="Q13" s="1591"/>
      <c r="R13" s="1591"/>
      <c r="S13" s="1591"/>
      <c r="T13" s="1591"/>
      <c r="U13" s="1591"/>
      <c r="V13" s="1591"/>
      <c r="W13" s="1591"/>
    </row>
    <row r="14" spans="1:24" ht="25.15" customHeight="1">
      <c r="A14" s="1605"/>
      <c r="B14" s="1589"/>
      <c r="C14" s="1589"/>
      <c r="D14" s="769">
        <v>2</v>
      </c>
      <c r="E14" s="1590"/>
      <c r="F14" s="1590"/>
      <c r="G14" s="1590"/>
      <c r="H14" s="1590"/>
      <c r="I14" s="1590"/>
      <c r="J14" s="1591"/>
      <c r="K14" s="1591"/>
      <c r="L14" s="1591"/>
      <c r="M14" s="1591"/>
      <c r="N14" s="1591"/>
      <c r="O14" s="1591"/>
      <c r="P14" s="1591"/>
      <c r="Q14" s="1591"/>
      <c r="R14" s="1591"/>
      <c r="S14" s="1591"/>
      <c r="T14" s="1591"/>
      <c r="U14" s="1591"/>
      <c r="V14" s="1591"/>
      <c r="W14" s="1591"/>
      <c r="X14" s="770"/>
    </row>
    <row r="15" spans="1:24" ht="25.15" customHeight="1">
      <c r="A15" s="1605"/>
      <c r="B15" s="1589"/>
      <c r="C15" s="1589"/>
      <c r="D15" s="769">
        <v>3</v>
      </c>
      <c r="E15" s="1590"/>
      <c r="F15" s="1590"/>
      <c r="G15" s="1590"/>
      <c r="H15" s="1590"/>
      <c r="I15" s="1590"/>
      <c r="J15" s="1591"/>
      <c r="K15" s="1591"/>
      <c r="L15" s="1591"/>
      <c r="M15" s="1591"/>
      <c r="N15" s="1591"/>
      <c r="O15" s="1591"/>
      <c r="P15" s="1591"/>
      <c r="Q15" s="1591"/>
      <c r="R15" s="1591"/>
      <c r="S15" s="1591"/>
      <c r="T15" s="1591"/>
      <c r="U15" s="1591"/>
      <c r="V15" s="1591"/>
      <c r="W15" s="1591"/>
      <c r="X15" s="771"/>
    </row>
    <row r="16" spans="1:24" ht="25.15" customHeight="1">
      <c r="A16" s="1605"/>
      <c r="B16" s="1589"/>
      <c r="C16" s="1589"/>
      <c r="D16" s="769">
        <v>4</v>
      </c>
      <c r="E16" s="1590"/>
      <c r="F16" s="1590"/>
      <c r="G16" s="1590"/>
      <c r="H16" s="1590"/>
      <c r="I16" s="1590"/>
      <c r="J16" s="1591"/>
      <c r="K16" s="1591"/>
      <c r="L16" s="1591"/>
      <c r="M16" s="1591"/>
      <c r="N16" s="1591"/>
      <c r="O16" s="1591"/>
      <c r="P16" s="1591"/>
      <c r="Q16" s="1591"/>
      <c r="R16" s="1591"/>
      <c r="S16" s="1591"/>
      <c r="T16" s="1591"/>
      <c r="U16" s="1591"/>
      <c r="V16" s="1591"/>
      <c r="W16" s="1591"/>
    </row>
    <row r="17" spans="1:30" ht="25.15" customHeight="1">
      <c r="A17" s="1605"/>
      <c r="B17" s="1589"/>
      <c r="C17" s="1589"/>
      <c r="D17" s="769">
        <v>5</v>
      </c>
      <c r="E17" s="1590"/>
      <c r="F17" s="1590"/>
      <c r="G17" s="1590"/>
      <c r="H17" s="1590"/>
      <c r="I17" s="1590"/>
      <c r="J17" s="1591"/>
      <c r="K17" s="1591"/>
      <c r="L17" s="1591"/>
      <c r="M17" s="1591"/>
      <c r="N17" s="1591"/>
      <c r="O17" s="1591"/>
      <c r="P17" s="1591"/>
      <c r="Q17" s="1591"/>
      <c r="R17" s="1591"/>
      <c r="S17" s="1591"/>
      <c r="T17" s="1591"/>
      <c r="U17" s="1591"/>
      <c r="V17" s="1591"/>
      <c r="W17" s="1591"/>
      <c r="X17" s="770"/>
    </row>
    <row r="18" spans="1:30" ht="25.15" customHeight="1">
      <c r="A18" s="1605"/>
      <c r="B18" s="1589"/>
      <c r="C18" s="1589"/>
      <c r="D18" s="769">
        <v>6</v>
      </c>
      <c r="E18" s="1590"/>
      <c r="F18" s="1590"/>
      <c r="G18" s="1590"/>
      <c r="H18" s="1590"/>
      <c r="I18" s="1590"/>
      <c r="J18" s="1591"/>
      <c r="K18" s="1591"/>
      <c r="L18" s="1591"/>
      <c r="M18" s="1591"/>
      <c r="N18" s="1591"/>
      <c r="O18" s="1591"/>
      <c r="P18" s="1591"/>
      <c r="Q18" s="1591"/>
      <c r="R18" s="1591"/>
      <c r="S18" s="1591"/>
      <c r="T18" s="1591"/>
      <c r="U18" s="1591"/>
      <c r="V18" s="1591"/>
      <c r="W18" s="1591"/>
      <c r="X18" s="771"/>
    </row>
    <row r="19" spans="1:30" ht="25.15" customHeight="1">
      <c r="A19" s="1605"/>
      <c r="B19" s="1589"/>
      <c r="C19" s="1589"/>
      <c r="D19" s="769">
        <v>7</v>
      </c>
      <c r="E19" s="1590"/>
      <c r="F19" s="1590"/>
      <c r="G19" s="1590"/>
      <c r="H19" s="1590"/>
      <c r="I19" s="1590"/>
      <c r="J19" s="1591"/>
      <c r="K19" s="1591"/>
      <c r="L19" s="1591"/>
      <c r="M19" s="1591"/>
      <c r="N19" s="1591"/>
      <c r="O19" s="1591"/>
      <c r="P19" s="1591"/>
      <c r="Q19" s="1591"/>
      <c r="R19" s="1591"/>
      <c r="S19" s="1591"/>
      <c r="T19" s="1591"/>
      <c r="U19" s="1591"/>
      <c r="V19" s="1591"/>
      <c r="W19" s="1591"/>
    </row>
    <row r="20" spans="1:30" ht="25.15" customHeight="1">
      <c r="A20" s="1605"/>
      <c r="B20" s="1589"/>
      <c r="C20" s="1589"/>
      <c r="D20" s="769">
        <v>8</v>
      </c>
      <c r="E20" s="1590"/>
      <c r="F20" s="1590"/>
      <c r="G20" s="1590"/>
      <c r="H20" s="1590"/>
      <c r="I20" s="1590"/>
      <c r="J20" s="1591"/>
      <c r="K20" s="1591"/>
      <c r="L20" s="1591"/>
      <c r="M20" s="1591"/>
      <c r="N20" s="1591"/>
      <c r="O20" s="1591"/>
      <c r="P20" s="1591"/>
      <c r="Q20" s="1591"/>
      <c r="R20" s="1591"/>
      <c r="S20" s="1591"/>
      <c r="T20" s="1591"/>
      <c r="U20" s="1591"/>
      <c r="V20" s="1591"/>
      <c r="W20" s="1591"/>
      <c r="X20" s="771"/>
    </row>
    <row r="21" spans="1:30" ht="25.15" customHeight="1">
      <c r="A21" s="1605"/>
      <c r="B21" s="1589"/>
      <c r="C21" s="1589"/>
      <c r="D21" s="769">
        <v>9</v>
      </c>
      <c r="E21" s="1590"/>
      <c r="F21" s="1590"/>
      <c r="G21" s="1590"/>
      <c r="H21" s="1590"/>
      <c r="I21" s="1590"/>
      <c r="J21" s="1591"/>
      <c r="K21" s="1591"/>
      <c r="L21" s="1591"/>
      <c r="M21" s="1591"/>
      <c r="N21" s="1591"/>
      <c r="O21" s="1591"/>
      <c r="P21" s="1591"/>
      <c r="Q21" s="1591"/>
      <c r="R21" s="1591"/>
      <c r="S21" s="1591"/>
      <c r="T21" s="1591"/>
      <c r="U21" s="1591"/>
      <c r="V21" s="1591"/>
      <c r="W21" s="1591"/>
    </row>
    <row r="22" spans="1:30" ht="25.15" customHeight="1">
      <c r="A22" s="1605"/>
      <c r="B22" s="1589"/>
      <c r="C22" s="1589"/>
      <c r="D22" s="769">
        <v>10</v>
      </c>
      <c r="E22" s="1590"/>
      <c r="F22" s="1590"/>
      <c r="G22" s="1590"/>
      <c r="H22" s="1590"/>
      <c r="I22" s="1590"/>
      <c r="J22" s="1591"/>
      <c r="K22" s="1591"/>
      <c r="L22" s="1591"/>
      <c r="M22" s="1591"/>
      <c r="N22" s="1591"/>
      <c r="O22" s="1591"/>
      <c r="P22" s="1591"/>
      <c r="Q22" s="1591"/>
      <c r="R22" s="1591"/>
      <c r="S22" s="1591"/>
      <c r="T22" s="1591"/>
      <c r="U22" s="1591"/>
      <c r="V22" s="1591"/>
      <c r="W22" s="1591"/>
      <c r="X22" s="770"/>
    </row>
    <row r="23" spans="1:30" ht="18" customHeight="1" thickBot="1">
      <c r="A23" s="1606"/>
      <c r="B23" s="1592" t="s">
        <v>510</v>
      </c>
      <c r="C23" s="1592"/>
      <c r="D23" s="1592"/>
      <c r="E23" s="1592"/>
      <c r="F23" s="1592"/>
      <c r="G23" s="1592"/>
      <c r="H23" s="1592"/>
      <c r="I23" s="1592"/>
      <c r="J23" s="1592"/>
      <c r="K23" s="1592"/>
      <c r="L23" s="1592"/>
      <c r="M23" s="1592"/>
      <c r="N23" s="1592"/>
      <c r="O23" s="1592"/>
      <c r="P23" s="1592"/>
      <c r="Q23" s="1592"/>
      <c r="R23" s="1592"/>
      <c r="S23" s="1592"/>
      <c r="T23" s="1592"/>
      <c r="U23" s="1593">
        <f>SUM(U13:W22)</f>
        <v>0</v>
      </c>
      <c r="V23" s="1593"/>
      <c r="W23" s="1593"/>
      <c r="X23" s="771"/>
      <c r="AD23" s="770"/>
    </row>
    <row r="24" spans="1:30" ht="45" customHeight="1" thickTop="1">
      <c r="A24" s="1594" t="s">
        <v>511</v>
      </c>
      <c r="B24" s="1597" t="s">
        <v>512</v>
      </c>
      <c r="C24" s="1597"/>
      <c r="D24" s="1597"/>
      <c r="E24" s="1597"/>
      <c r="F24" s="1597"/>
      <c r="G24" s="1597"/>
      <c r="H24" s="1597"/>
      <c r="I24" s="1597"/>
      <c r="J24" s="1597"/>
      <c r="K24" s="1597"/>
      <c r="L24" s="1597"/>
      <c r="M24" s="1597"/>
      <c r="N24" s="1597"/>
      <c r="O24" s="1597"/>
      <c r="P24" s="1597"/>
      <c r="Q24" s="1597"/>
      <c r="R24" s="772"/>
      <c r="S24" s="1598" t="s">
        <v>504</v>
      </c>
      <c r="T24" s="1598"/>
      <c r="U24" s="773"/>
      <c r="V24" s="1598" t="s">
        <v>505</v>
      </c>
      <c r="W24" s="1599"/>
      <c r="AD24" s="771"/>
    </row>
    <row r="25" spans="1:30" ht="18" customHeight="1">
      <c r="A25" s="1595"/>
      <c r="B25" s="1589" t="s">
        <v>513</v>
      </c>
      <c r="C25" s="1589"/>
      <c r="D25" s="1600" t="s">
        <v>507</v>
      </c>
      <c r="E25" s="1600"/>
      <c r="F25" s="1600"/>
      <c r="G25" s="1600"/>
      <c r="H25" s="1600"/>
      <c r="I25" s="1600"/>
      <c r="J25" s="1600" t="s">
        <v>508</v>
      </c>
      <c r="K25" s="1600"/>
      <c r="L25" s="1600"/>
      <c r="M25" s="1600"/>
      <c r="N25" s="1600"/>
      <c r="O25" s="1600"/>
      <c r="P25" s="1600"/>
      <c r="Q25" s="1600"/>
      <c r="R25" s="1600"/>
      <c r="S25" s="1600"/>
      <c r="T25" s="1600"/>
      <c r="U25" s="1601" t="s">
        <v>509</v>
      </c>
      <c r="V25" s="1601"/>
      <c r="W25" s="1601"/>
      <c r="X25" s="770"/>
    </row>
    <row r="26" spans="1:30" ht="25.15" customHeight="1">
      <c r="A26" s="1595"/>
      <c r="B26" s="1589"/>
      <c r="C26" s="1589"/>
      <c r="D26" s="769">
        <v>1</v>
      </c>
      <c r="E26" s="1590"/>
      <c r="F26" s="1590"/>
      <c r="G26" s="1590"/>
      <c r="H26" s="1590"/>
      <c r="I26" s="1590"/>
      <c r="J26" s="1591"/>
      <c r="K26" s="1591"/>
      <c r="L26" s="1591"/>
      <c r="M26" s="1591"/>
      <c r="N26" s="1591"/>
      <c r="O26" s="1591"/>
      <c r="P26" s="1591"/>
      <c r="Q26" s="1591"/>
      <c r="R26" s="1591"/>
      <c r="S26" s="1591"/>
      <c r="T26" s="1591"/>
      <c r="U26" s="1591"/>
      <c r="V26" s="1591"/>
      <c r="W26" s="1591"/>
      <c r="X26" s="771"/>
    </row>
    <row r="27" spans="1:30" ht="25.15" customHeight="1">
      <c r="A27" s="1595"/>
      <c r="B27" s="1589"/>
      <c r="C27" s="1589"/>
      <c r="D27" s="769">
        <v>2</v>
      </c>
      <c r="E27" s="1590"/>
      <c r="F27" s="1590"/>
      <c r="G27" s="1590"/>
      <c r="H27" s="1590"/>
      <c r="I27" s="1590"/>
      <c r="J27" s="1591"/>
      <c r="K27" s="1591"/>
      <c r="L27" s="1591"/>
      <c r="M27" s="1591"/>
      <c r="N27" s="1591"/>
      <c r="O27" s="1591"/>
      <c r="P27" s="1591"/>
      <c r="Q27" s="1591"/>
      <c r="R27" s="1591"/>
      <c r="S27" s="1591"/>
      <c r="T27" s="1591"/>
      <c r="U27" s="1591"/>
      <c r="V27" s="1591"/>
      <c r="W27" s="1591"/>
    </row>
    <row r="28" spans="1:30" ht="25.15" customHeight="1">
      <c r="A28" s="1595"/>
      <c r="B28" s="1589"/>
      <c r="C28" s="1589"/>
      <c r="D28" s="769">
        <v>3</v>
      </c>
      <c r="E28" s="1590"/>
      <c r="F28" s="1590"/>
      <c r="G28" s="1590"/>
      <c r="H28" s="1590"/>
      <c r="I28" s="1590"/>
      <c r="J28" s="1591"/>
      <c r="K28" s="1591"/>
      <c r="L28" s="1591"/>
      <c r="M28" s="1591"/>
      <c r="N28" s="1591"/>
      <c r="O28" s="1591"/>
      <c r="P28" s="1591"/>
      <c r="Q28" s="1591"/>
      <c r="R28" s="1591"/>
      <c r="S28" s="1591"/>
      <c r="T28" s="1591"/>
      <c r="U28" s="1591"/>
      <c r="V28" s="1591"/>
      <c r="W28" s="1591"/>
    </row>
    <row r="29" spans="1:30" ht="25.15" customHeight="1">
      <c r="A29" s="1595"/>
      <c r="B29" s="1589"/>
      <c r="C29" s="1589"/>
      <c r="D29" s="769">
        <v>4</v>
      </c>
      <c r="E29" s="1590"/>
      <c r="F29" s="1590"/>
      <c r="G29" s="1590"/>
      <c r="H29" s="1590"/>
      <c r="I29" s="1590"/>
      <c r="J29" s="1591"/>
      <c r="K29" s="1591"/>
      <c r="L29" s="1591"/>
      <c r="M29" s="1591"/>
      <c r="N29" s="1591"/>
      <c r="O29" s="1591"/>
      <c r="P29" s="1591"/>
      <c r="Q29" s="1591"/>
      <c r="R29" s="1591"/>
      <c r="S29" s="1591"/>
      <c r="T29" s="1591"/>
      <c r="U29" s="1591"/>
      <c r="V29" s="1591"/>
      <c r="W29" s="1591"/>
    </row>
    <row r="30" spans="1:30" ht="25.15" customHeight="1">
      <c r="A30" s="1595"/>
      <c r="B30" s="1589"/>
      <c r="C30" s="1589"/>
      <c r="D30" s="769">
        <v>5</v>
      </c>
      <c r="E30" s="1590"/>
      <c r="F30" s="1590"/>
      <c r="G30" s="1590"/>
      <c r="H30" s="1590"/>
      <c r="I30" s="1590"/>
      <c r="J30" s="1591"/>
      <c r="K30" s="1591"/>
      <c r="L30" s="1591"/>
      <c r="M30" s="1591"/>
      <c r="N30" s="1591"/>
      <c r="O30" s="1591"/>
      <c r="P30" s="1591"/>
      <c r="Q30" s="1591"/>
      <c r="R30" s="1591"/>
      <c r="S30" s="1591"/>
      <c r="T30" s="1591"/>
      <c r="U30" s="1591"/>
      <c r="V30" s="1591"/>
      <c r="W30" s="1591"/>
    </row>
    <row r="31" spans="1:30" ht="25.15" customHeight="1">
      <c r="A31" s="1595"/>
      <c r="B31" s="1589"/>
      <c r="C31" s="1589"/>
      <c r="D31" s="769">
        <v>6</v>
      </c>
      <c r="E31" s="1590"/>
      <c r="F31" s="1590"/>
      <c r="G31" s="1590"/>
      <c r="H31" s="1590"/>
      <c r="I31" s="1590"/>
      <c r="J31" s="1591"/>
      <c r="K31" s="1591"/>
      <c r="L31" s="1591"/>
      <c r="M31" s="1591"/>
      <c r="N31" s="1591"/>
      <c r="O31" s="1591"/>
      <c r="P31" s="1591"/>
      <c r="Q31" s="1591"/>
      <c r="R31" s="1591"/>
      <c r="S31" s="1591"/>
      <c r="T31" s="1591"/>
      <c r="U31" s="1591"/>
      <c r="V31" s="1591"/>
      <c r="W31" s="1591"/>
      <c r="X31" s="770"/>
    </row>
    <row r="32" spans="1:30" ht="25.15" customHeight="1">
      <c r="A32" s="1595"/>
      <c r="B32" s="1589"/>
      <c r="C32" s="1589"/>
      <c r="D32" s="769">
        <v>7</v>
      </c>
      <c r="E32" s="1590"/>
      <c r="F32" s="1590"/>
      <c r="G32" s="1590"/>
      <c r="H32" s="1590"/>
      <c r="I32" s="1590"/>
      <c r="J32" s="1591"/>
      <c r="K32" s="1591"/>
      <c r="L32" s="1591"/>
      <c r="M32" s="1591"/>
      <c r="N32" s="1591"/>
      <c r="O32" s="1591"/>
      <c r="P32" s="1591"/>
      <c r="Q32" s="1591"/>
      <c r="R32" s="1591"/>
      <c r="S32" s="1591"/>
      <c r="T32" s="1591"/>
      <c r="U32" s="1591"/>
      <c r="V32" s="1591"/>
      <c r="W32" s="1591"/>
      <c r="X32" s="771"/>
    </row>
    <row r="33" spans="1:24" ht="25.15" customHeight="1">
      <c r="A33" s="1595"/>
      <c r="B33" s="1589"/>
      <c r="C33" s="1589"/>
      <c r="D33" s="769">
        <v>8</v>
      </c>
      <c r="E33" s="1590"/>
      <c r="F33" s="1590"/>
      <c r="G33" s="1590"/>
      <c r="H33" s="1590"/>
      <c r="I33" s="1590"/>
      <c r="J33" s="1591"/>
      <c r="K33" s="1591"/>
      <c r="L33" s="1591"/>
      <c r="M33" s="1591"/>
      <c r="N33" s="1591"/>
      <c r="O33" s="1591"/>
      <c r="P33" s="1591"/>
      <c r="Q33" s="1591"/>
      <c r="R33" s="1591"/>
      <c r="S33" s="1591"/>
      <c r="T33" s="1591"/>
      <c r="U33" s="1591"/>
      <c r="V33" s="1591"/>
      <c r="W33" s="1591"/>
      <c r="X33" s="770"/>
    </row>
    <row r="34" spans="1:24" ht="25.15" customHeight="1">
      <c r="A34" s="1595"/>
      <c r="B34" s="1589"/>
      <c r="C34" s="1589"/>
      <c r="D34" s="769">
        <v>9</v>
      </c>
      <c r="E34" s="1590"/>
      <c r="F34" s="1590"/>
      <c r="G34" s="1590"/>
      <c r="H34" s="1590"/>
      <c r="I34" s="1590"/>
      <c r="J34" s="1591"/>
      <c r="K34" s="1591"/>
      <c r="L34" s="1591"/>
      <c r="M34" s="1591"/>
      <c r="N34" s="1591"/>
      <c r="O34" s="1591"/>
      <c r="P34" s="1591"/>
      <c r="Q34" s="1591"/>
      <c r="R34" s="1591"/>
      <c r="S34" s="1591"/>
      <c r="T34" s="1591"/>
      <c r="U34" s="1591"/>
      <c r="V34" s="1591"/>
      <c r="W34" s="1591"/>
      <c r="X34" s="771"/>
    </row>
    <row r="35" spans="1:24" ht="25.15" customHeight="1">
      <c r="A35" s="1595"/>
      <c r="B35" s="1589"/>
      <c r="C35" s="1589"/>
      <c r="D35" s="769">
        <v>10</v>
      </c>
      <c r="E35" s="1590"/>
      <c r="F35" s="1590"/>
      <c r="G35" s="1590"/>
      <c r="H35" s="1590"/>
      <c r="I35" s="1590"/>
      <c r="J35" s="1591"/>
      <c r="K35" s="1591"/>
      <c r="L35" s="1591"/>
      <c r="M35" s="1591"/>
      <c r="N35" s="1591"/>
      <c r="O35" s="1591"/>
      <c r="P35" s="1591"/>
      <c r="Q35" s="1591"/>
      <c r="R35" s="1591"/>
      <c r="S35" s="1591"/>
      <c r="T35" s="1591"/>
      <c r="U35" s="1591"/>
      <c r="V35" s="1591"/>
      <c r="W35" s="1591"/>
    </row>
    <row r="36" spans="1:24" ht="18" customHeight="1">
      <c r="A36" s="1596"/>
      <c r="B36" s="1589" t="s">
        <v>510</v>
      </c>
      <c r="C36" s="1589"/>
      <c r="D36" s="1589"/>
      <c r="E36" s="1589"/>
      <c r="F36" s="1589"/>
      <c r="G36" s="1589"/>
      <c r="H36" s="1589"/>
      <c r="I36" s="1589"/>
      <c r="J36" s="1589"/>
      <c r="K36" s="1589"/>
      <c r="L36" s="1589"/>
      <c r="M36" s="1589"/>
      <c r="N36" s="1589"/>
      <c r="O36" s="1589"/>
      <c r="P36" s="1589"/>
      <c r="Q36" s="1589"/>
      <c r="R36" s="1589"/>
      <c r="S36" s="1589"/>
      <c r="T36" s="1589"/>
      <c r="U36" s="1590">
        <f>SUM(U26:W35)</f>
        <v>0</v>
      </c>
      <c r="V36" s="1590"/>
      <c r="W36" s="1590"/>
    </row>
    <row r="37" spans="1:24" ht="18" customHeight="1">
      <c r="A37" s="774" t="s">
        <v>514</v>
      </c>
      <c r="B37" s="775"/>
      <c r="C37" s="775"/>
      <c r="D37" s="775"/>
      <c r="E37" s="775"/>
      <c r="F37" s="775"/>
      <c r="G37" s="775"/>
      <c r="H37" s="775"/>
      <c r="I37" s="776"/>
      <c r="J37" s="776"/>
      <c r="K37" s="776"/>
      <c r="L37" s="776"/>
      <c r="M37" s="776"/>
      <c r="N37" s="776"/>
      <c r="O37" s="776"/>
      <c r="P37" s="776"/>
      <c r="Q37" s="776"/>
      <c r="R37" s="776"/>
      <c r="S37" s="776"/>
      <c r="T37" s="776"/>
      <c r="U37" s="776"/>
      <c r="V37" s="776"/>
      <c r="W37" s="776"/>
    </row>
    <row r="38" spans="1:24" ht="18" customHeight="1">
      <c r="A38" s="774" t="s">
        <v>515</v>
      </c>
      <c r="B38" s="775"/>
      <c r="C38" s="775"/>
      <c r="D38" s="775"/>
      <c r="E38" s="775"/>
      <c r="F38" s="775"/>
      <c r="G38" s="775"/>
      <c r="H38" s="775"/>
      <c r="I38" s="776"/>
      <c r="J38" s="776"/>
      <c r="K38" s="776"/>
      <c r="L38" s="776"/>
      <c r="M38" s="776"/>
      <c r="N38" s="776"/>
      <c r="O38" s="776"/>
      <c r="P38" s="776"/>
      <c r="Q38" s="776"/>
      <c r="R38" s="776"/>
      <c r="S38" s="776"/>
      <c r="T38" s="776"/>
      <c r="U38" s="776"/>
      <c r="V38" s="776"/>
      <c r="W38" s="776"/>
    </row>
    <row r="39" spans="1:24" ht="18" customHeight="1">
      <c r="A39" s="777" t="s">
        <v>516</v>
      </c>
      <c r="B39" s="775"/>
      <c r="C39" s="775"/>
      <c r="D39" s="775"/>
      <c r="E39" s="775"/>
      <c r="F39" s="775"/>
      <c r="G39" s="775"/>
      <c r="H39" s="775"/>
      <c r="I39" s="776"/>
      <c r="J39" s="776"/>
      <c r="K39" s="776"/>
      <c r="L39" s="776"/>
      <c r="M39" s="776"/>
      <c r="N39" s="776"/>
      <c r="O39" s="776"/>
      <c r="P39" s="776"/>
      <c r="Q39" s="776"/>
      <c r="R39" s="776"/>
      <c r="S39" s="776"/>
      <c r="T39" s="776"/>
      <c r="U39" s="776"/>
      <c r="V39" s="776"/>
      <c r="W39" s="776"/>
    </row>
    <row r="40" spans="1:24" ht="18" customHeight="1">
      <c r="A40" s="778"/>
      <c r="B40" s="778"/>
      <c r="C40" s="778"/>
      <c r="D40" s="778"/>
      <c r="E40" s="778"/>
      <c r="F40" s="778"/>
      <c r="G40" s="778"/>
      <c r="H40" s="778"/>
      <c r="I40" s="779"/>
      <c r="J40" s="779"/>
      <c r="K40" s="779"/>
      <c r="L40" s="779"/>
      <c r="M40" s="779"/>
      <c r="N40" s="779"/>
      <c r="O40" s="779"/>
      <c r="P40" s="779"/>
      <c r="Q40" s="779"/>
      <c r="R40" s="779"/>
      <c r="S40" s="779"/>
      <c r="T40" s="779"/>
      <c r="U40" s="779"/>
      <c r="V40" s="779"/>
      <c r="W40" s="779"/>
    </row>
    <row r="41" spans="1:24" ht="18" customHeight="1">
      <c r="A41" s="778"/>
      <c r="B41" s="778"/>
      <c r="C41" s="778"/>
      <c r="D41" s="778"/>
      <c r="E41" s="778"/>
      <c r="F41" s="778"/>
      <c r="G41" s="778"/>
      <c r="H41" s="778"/>
      <c r="I41" s="779"/>
      <c r="J41" s="779"/>
      <c r="K41" s="779"/>
      <c r="L41" s="779"/>
      <c r="M41" s="779"/>
      <c r="N41" s="779"/>
      <c r="O41" s="779"/>
      <c r="P41" s="779"/>
      <c r="Q41" s="779"/>
      <c r="R41" s="779"/>
      <c r="S41" s="779"/>
      <c r="T41" s="779"/>
      <c r="U41" s="779"/>
      <c r="V41" s="779"/>
      <c r="W41" s="779"/>
    </row>
    <row r="42" spans="1:24" ht="18" customHeight="1">
      <c r="A42" s="780"/>
      <c r="B42" s="780"/>
      <c r="C42" s="780"/>
      <c r="D42" s="780"/>
      <c r="E42" s="780"/>
      <c r="F42" s="780"/>
      <c r="G42" s="780"/>
      <c r="H42" s="781"/>
      <c r="I42" s="781"/>
      <c r="J42" s="781"/>
      <c r="K42" s="781"/>
      <c r="L42" s="781"/>
      <c r="M42" s="781"/>
      <c r="N42" s="781"/>
      <c r="O42" s="781"/>
      <c r="P42" s="781"/>
      <c r="Q42" s="781"/>
      <c r="R42" s="781"/>
      <c r="S42" s="781"/>
      <c r="T42" s="781"/>
      <c r="U42" s="781"/>
      <c r="V42" s="781"/>
      <c r="W42" s="781"/>
    </row>
    <row r="43" spans="1:24" ht="18" customHeight="1">
      <c r="A43" s="782"/>
      <c r="B43" s="782"/>
      <c r="C43" s="782"/>
      <c r="D43" s="782"/>
      <c r="E43" s="782"/>
      <c r="F43" s="782"/>
      <c r="G43" s="782"/>
      <c r="H43" s="782"/>
      <c r="I43" s="782"/>
      <c r="J43" s="782"/>
      <c r="K43" s="782"/>
      <c r="L43" s="782"/>
      <c r="M43" s="782"/>
      <c r="N43" s="782"/>
      <c r="O43" s="782"/>
      <c r="P43" s="782"/>
      <c r="Q43" s="782"/>
      <c r="R43" s="782"/>
      <c r="S43" s="782"/>
      <c r="T43" s="782"/>
      <c r="U43" s="782"/>
      <c r="V43" s="782"/>
      <c r="W43" s="782"/>
    </row>
    <row r="44" spans="1:24" ht="18" customHeight="1">
      <c r="A44" s="782"/>
      <c r="B44" s="782"/>
      <c r="C44" s="782"/>
      <c r="D44" s="782"/>
      <c r="E44" s="782"/>
      <c r="F44" s="782"/>
      <c r="G44" s="782"/>
      <c r="H44" s="782"/>
      <c r="I44" s="782"/>
      <c r="J44" s="782"/>
      <c r="K44" s="782"/>
      <c r="L44" s="782"/>
      <c r="M44" s="782"/>
      <c r="N44" s="782"/>
      <c r="O44" s="782"/>
      <c r="P44" s="782"/>
      <c r="Q44" s="782"/>
      <c r="R44" s="782"/>
      <c r="S44" s="782"/>
      <c r="T44" s="782"/>
      <c r="U44" s="782"/>
      <c r="V44" s="782"/>
      <c r="W44" s="782"/>
    </row>
  </sheetData>
  <sheetProtection selectLockedCells="1"/>
  <mergeCells count="89">
    <mergeCell ref="A1:D1"/>
    <mergeCell ref="A2:W2"/>
    <mergeCell ref="M3:N3"/>
    <mergeCell ref="A5:F5"/>
    <mergeCell ref="A6:C6"/>
    <mergeCell ref="D6:W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E15:I15"/>
    <mergeCell ref="J15:T15"/>
    <mergeCell ref="U15:W15"/>
    <mergeCell ref="E16:I16"/>
    <mergeCell ref="J16:T16"/>
    <mergeCell ref="U16:W16"/>
    <mergeCell ref="E17:I17"/>
    <mergeCell ref="J17:T17"/>
    <mergeCell ref="U17:W17"/>
    <mergeCell ref="E18:I18"/>
    <mergeCell ref="J18:T18"/>
    <mergeCell ref="U18:W18"/>
    <mergeCell ref="E19:I19"/>
    <mergeCell ref="J19:T19"/>
    <mergeCell ref="U19:W19"/>
    <mergeCell ref="E20:I20"/>
    <mergeCell ref="J20:T20"/>
    <mergeCell ref="U20:W20"/>
    <mergeCell ref="E21:I21"/>
    <mergeCell ref="J21:T21"/>
    <mergeCell ref="U21:W21"/>
    <mergeCell ref="E22:I22"/>
    <mergeCell ref="J22:T22"/>
    <mergeCell ref="U22:W22"/>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8:I28"/>
    <mergeCell ref="J28:T28"/>
    <mergeCell ref="U28:W28"/>
    <mergeCell ref="E29:I29"/>
    <mergeCell ref="J29:T29"/>
    <mergeCell ref="U29:W29"/>
    <mergeCell ref="E30:I30"/>
    <mergeCell ref="J30:T30"/>
    <mergeCell ref="U30:W30"/>
    <mergeCell ref="E31:I31"/>
    <mergeCell ref="J31:T31"/>
    <mergeCell ref="U31:W31"/>
    <mergeCell ref="E32:I32"/>
    <mergeCell ref="J32:T32"/>
    <mergeCell ref="U32:W32"/>
    <mergeCell ref="E33:I33"/>
    <mergeCell ref="J33:T33"/>
    <mergeCell ref="U33:W33"/>
    <mergeCell ref="B36:T36"/>
    <mergeCell ref="U36:W36"/>
    <mergeCell ref="E34:I34"/>
    <mergeCell ref="J34:T34"/>
    <mergeCell ref="U34:W34"/>
    <mergeCell ref="E35:I35"/>
    <mergeCell ref="J35:T35"/>
    <mergeCell ref="U35:W35"/>
  </mergeCells>
  <phoneticPr fontId="9"/>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I66"/>
  <sheetViews>
    <sheetView showGridLines="0" tabSelected="1" view="pageBreakPreview" topLeftCell="A20" zoomScale="90" zoomScaleNormal="100" zoomScaleSheetLayoutView="90" workbookViewId="0">
      <selection activeCell="E48" sqref="E48:AF49"/>
    </sheetView>
  </sheetViews>
  <sheetFormatPr defaultColWidth="3.75" defaultRowHeight="13.5"/>
  <cols>
    <col min="1" max="3" width="3.75" style="1018"/>
    <col min="4" max="4" width="3.75" style="1018" customWidth="1"/>
    <col min="5" max="6" width="3.25" style="1018" customWidth="1"/>
    <col min="7" max="11" width="3.75" style="1018"/>
    <col min="12" max="12" width="3.75" style="1018" customWidth="1"/>
    <col min="13" max="13" width="3.75" style="1018"/>
    <col min="14" max="14" width="3.25" style="1018" customWidth="1"/>
    <col min="15" max="22" width="3.75" style="1018"/>
    <col min="23" max="23" width="3.25" style="1018" customWidth="1"/>
    <col min="24" max="16384" width="3.75" style="1018"/>
  </cols>
  <sheetData>
    <row r="1" spans="1:35" ht="14.25">
      <c r="A1" s="1017" t="s">
        <v>517</v>
      </c>
    </row>
    <row r="2" spans="1:35" ht="17.25">
      <c r="A2" s="783"/>
      <c r="B2" s="784"/>
      <c r="C2" s="785"/>
      <c r="D2" s="784"/>
      <c r="E2" s="784"/>
      <c r="F2" s="784"/>
      <c r="G2" s="784"/>
      <c r="H2" s="784"/>
      <c r="I2" s="784"/>
      <c r="J2" s="784"/>
      <c r="K2" s="784"/>
      <c r="L2" s="784"/>
      <c r="M2" s="784"/>
      <c r="N2" s="784"/>
      <c r="O2" s="784"/>
      <c r="P2" s="784"/>
      <c r="Q2" s="784"/>
      <c r="R2" s="784"/>
      <c r="S2" s="784"/>
      <c r="T2" s="784"/>
      <c r="U2" s="784"/>
      <c r="V2" s="784"/>
      <c r="W2" s="786"/>
      <c r="X2" s="784"/>
    </row>
    <row r="3" spans="1:35" ht="17.25">
      <c r="A3" s="1720" t="s">
        <v>518</v>
      </c>
      <c r="B3" s="1720"/>
      <c r="C3" s="1720"/>
      <c r="D3" s="1720"/>
      <c r="E3" s="1720"/>
      <c r="F3" s="1720"/>
      <c r="G3" s="1720"/>
      <c r="H3" s="1720"/>
      <c r="I3" s="1720"/>
      <c r="J3" s="1720"/>
      <c r="K3" s="1720"/>
      <c r="L3" s="1720"/>
      <c r="M3" s="1720"/>
      <c r="N3" s="1720"/>
      <c r="O3" s="1720"/>
      <c r="P3" s="1720"/>
      <c r="Q3" s="1720"/>
      <c r="R3" s="1721"/>
      <c r="S3" s="1721"/>
      <c r="T3" s="1019" t="s">
        <v>742</v>
      </c>
      <c r="U3" s="1019"/>
      <c r="V3" s="1020"/>
      <c r="W3" s="1021"/>
      <c r="X3" s="1021"/>
      <c r="Y3" s="1021"/>
      <c r="Z3" s="1021"/>
      <c r="AA3" s="1022"/>
      <c r="AB3" s="1022"/>
      <c r="AC3" s="1022"/>
      <c r="AD3" s="1022"/>
      <c r="AE3" s="1022"/>
    </row>
    <row r="4" spans="1:35" ht="14.25">
      <c r="A4" s="786"/>
      <c r="B4" s="784"/>
      <c r="C4" s="785"/>
      <c r="D4" s="784"/>
      <c r="E4" s="784"/>
      <c r="F4" s="784"/>
      <c r="G4" s="787"/>
      <c r="H4" s="787"/>
      <c r="I4" s="788"/>
      <c r="J4" s="788"/>
      <c r="K4" s="788"/>
      <c r="L4" s="788"/>
      <c r="M4" s="788"/>
      <c r="N4" s="788"/>
      <c r="O4" s="784"/>
      <c r="P4" s="784"/>
      <c r="Q4" s="784"/>
      <c r="R4" s="784"/>
      <c r="S4" s="784"/>
      <c r="T4" s="784"/>
      <c r="U4" s="784"/>
      <c r="V4" s="784"/>
      <c r="W4" s="786"/>
      <c r="X4" s="786"/>
    </row>
    <row r="5" spans="1:35" s="1028" customFormat="1">
      <c r="A5" s="1023" t="s">
        <v>519</v>
      </c>
      <c r="B5" s="1023"/>
      <c r="C5" s="1023"/>
      <c r="D5" s="1023"/>
      <c r="E5" s="1023"/>
      <c r="F5" s="1023"/>
      <c r="G5" s="1023"/>
      <c r="H5" s="1023"/>
      <c r="I5" s="1023"/>
      <c r="J5" s="1023"/>
      <c r="K5" s="1023"/>
      <c r="L5" s="1023"/>
      <c r="M5" s="1023"/>
      <c r="N5" s="1023"/>
      <c r="O5" s="1023"/>
      <c r="P5" s="1023"/>
      <c r="Q5" s="1024"/>
      <c r="R5" s="1024"/>
      <c r="S5" s="1024"/>
      <c r="T5" s="1024"/>
      <c r="U5" s="1024"/>
      <c r="V5" s="1024"/>
      <c r="W5" s="1024"/>
      <c r="X5" s="1024"/>
      <c r="Y5" s="1024"/>
      <c r="Z5" s="1025"/>
      <c r="AA5" s="1025"/>
      <c r="AB5" s="1026"/>
      <c r="AC5" s="1026"/>
      <c r="AD5" s="1026"/>
      <c r="AE5" s="1026"/>
      <c r="AF5" s="1027"/>
      <c r="AG5" s="1027"/>
      <c r="AH5" s="1027"/>
      <c r="AI5" s="1027"/>
    </row>
    <row r="6" spans="1:35" s="1028" customFormat="1" ht="7.5" customHeight="1">
      <c r="A6" s="1023"/>
      <c r="B6" s="1023"/>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9"/>
      <c r="AG6" s="1029"/>
      <c r="AH6" s="1029"/>
      <c r="AI6" s="1029"/>
    </row>
    <row r="7" spans="1:35" s="1028" customFormat="1" ht="18.75" customHeight="1">
      <c r="A7" s="1722" t="s">
        <v>743</v>
      </c>
      <c r="B7" s="1723"/>
      <c r="C7" s="1723"/>
      <c r="D7" s="1724"/>
      <c r="E7" s="1725"/>
      <c r="F7" s="1726"/>
      <c r="G7" s="1726"/>
      <c r="H7" s="1726"/>
      <c r="I7" s="1726"/>
      <c r="J7" s="1726"/>
      <c r="K7" s="1726"/>
      <c r="L7" s="1726"/>
      <c r="M7" s="1726"/>
      <c r="N7" s="1726"/>
      <c r="O7" s="1726"/>
      <c r="P7" s="1726"/>
      <c r="Q7" s="1726"/>
      <c r="R7" s="1726"/>
      <c r="S7" s="1726"/>
      <c r="T7" s="1726"/>
      <c r="U7" s="1726"/>
      <c r="V7" s="1726"/>
      <c r="W7" s="1726"/>
      <c r="X7" s="1726"/>
      <c r="Y7" s="1726"/>
      <c r="Z7" s="1726"/>
      <c r="AA7" s="1726"/>
      <c r="AB7" s="1726"/>
      <c r="AC7" s="1726"/>
      <c r="AD7" s="1726"/>
      <c r="AE7" s="1727"/>
    </row>
    <row r="8" spans="1:35" s="1028" customFormat="1" ht="24" customHeight="1">
      <c r="A8" s="1692" t="s">
        <v>6</v>
      </c>
      <c r="B8" s="1728"/>
      <c r="C8" s="1728"/>
      <c r="D8" s="1694"/>
      <c r="E8" s="1729"/>
      <c r="F8" s="1730"/>
      <c r="G8" s="1730"/>
      <c r="H8" s="1730"/>
      <c r="I8" s="1730"/>
      <c r="J8" s="1730"/>
      <c r="K8" s="1730"/>
      <c r="L8" s="1730"/>
      <c r="M8" s="1730"/>
      <c r="N8" s="1730"/>
      <c r="O8" s="1730"/>
      <c r="P8" s="1730"/>
      <c r="Q8" s="1730"/>
      <c r="R8" s="1730"/>
      <c r="S8" s="1730"/>
      <c r="T8" s="1730"/>
      <c r="U8" s="1730"/>
      <c r="V8" s="1730"/>
      <c r="W8" s="1730"/>
      <c r="X8" s="1730"/>
      <c r="Y8" s="1730"/>
      <c r="Z8" s="1730"/>
      <c r="AA8" s="1730"/>
      <c r="AB8" s="1730"/>
      <c r="AC8" s="1730"/>
      <c r="AD8" s="1730"/>
      <c r="AE8" s="1731"/>
    </row>
    <row r="9" spans="1:35" s="1028" customFormat="1" ht="13.5" customHeight="1">
      <c r="A9" s="1698" t="s">
        <v>118</v>
      </c>
      <c r="B9" s="1699"/>
      <c r="C9" s="1699"/>
      <c r="D9" s="1700"/>
      <c r="E9" s="1030" t="s">
        <v>520</v>
      </c>
      <c r="F9" s="1707"/>
      <c r="G9" s="1707"/>
      <c r="H9" s="1707"/>
      <c r="I9" s="1707"/>
      <c r="J9" s="1031"/>
      <c r="K9" s="1032"/>
      <c r="L9" s="1032"/>
      <c r="M9" s="1032"/>
      <c r="N9" s="1032"/>
      <c r="O9" s="1032"/>
      <c r="P9" s="1032"/>
      <c r="Q9" s="1032"/>
      <c r="R9" s="1032"/>
      <c r="S9" s="1032"/>
      <c r="T9" s="1032"/>
      <c r="U9" s="1032"/>
      <c r="V9" s="1032"/>
      <c r="W9" s="1032"/>
      <c r="X9" s="1032"/>
      <c r="Y9" s="1032"/>
      <c r="Z9" s="1032"/>
      <c r="AA9" s="1032"/>
      <c r="AB9" s="1032"/>
      <c r="AC9" s="1032"/>
      <c r="AD9" s="1032"/>
      <c r="AE9" s="1033"/>
    </row>
    <row r="10" spans="1:35" s="1028" customFormat="1">
      <c r="A10" s="1701"/>
      <c r="B10" s="1702"/>
      <c r="C10" s="1702"/>
      <c r="D10" s="1703"/>
      <c r="E10" s="1708"/>
      <c r="F10" s="1709"/>
      <c r="G10" s="1709"/>
      <c r="H10" s="1709"/>
      <c r="I10" s="1709"/>
      <c r="J10" s="1709"/>
      <c r="K10" s="1709"/>
      <c r="L10" s="1709"/>
      <c r="M10" s="1709"/>
      <c r="N10" s="1709"/>
      <c r="O10" s="1709"/>
      <c r="P10" s="1709"/>
      <c r="Q10" s="1709"/>
      <c r="R10" s="1709"/>
      <c r="S10" s="1709"/>
      <c r="T10" s="1709"/>
      <c r="U10" s="1709"/>
      <c r="V10" s="1709"/>
      <c r="W10" s="1709"/>
      <c r="X10" s="1709"/>
      <c r="Y10" s="1709"/>
      <c r="Z10" s="1709"/>
      <c r="AA10" s="1709"/>
      <c r="AB10" s="1709"/>
      <c r="AC10" s="1709"/>
      <c r="AD10" s="1709"/>
      <c r="AE10" s="1710"/>
    </row>
    <row r="11" spans="1:35" s="1028" customFormat="1">
      <c r="A11" s="1704"/>
      <c r="B11" s="1705"/>
      <c r="C11" s="1705"/>
      <c r="D11" s="1706"/>
      <c r="E11" s="1711"/>
      <c r="F11" s="1712"/>
      <c r="G11" s="1712"/>
      <c r="H11" s="1712"/>
      <c r="I11" s="1712"/>
      <c r="J11" s="1712"/>
      <c r="K11" s="1712"/>
      <c r="L11" s="1712"/>
      <c r="M11" s="1712"/>
      <c r="N11" s="1712"/>
      <c r="O11" s="1712"/>
      <c r="P11" s="1712"/>
      <c r="Q11" s="1712"/>
      <c r="R11" s="1712"/>
      <c r="S11" s="1712"/>
      <c r="T11" s="1712"/>
      <c r="U11" s="1712"/>
      <c r="V11" s="1712"/>
      <c r="W11" s="1712"/>
      <c r="X11" s="1712"/>
      <c r="Y11" s="1712"/>
      <c r="Z11" s="1712"/>
      <c r="AA11" s="1712"/>
      <c r="AB11" s="1712"/>
      <c r="AC11" s="1712"/>
      <c r="AD11" s="1712"/>
      <c r="AE11" s="1713"/>
    </row>
    <row r="12" spans="1:35" s="1028" customFormat="1" ht="13.5" customHeight="1">
      <c r="A12" s="1714" t="s">
        <v>744</v>
      </c>
      <c r="B12" s="1715"/>
      <c r="C12" s="1715"/>
      <c r="D12" s="1716"/>
      <c r="E12" s="1717"/>
      <c r="F12" s="1718"/>
      <c r="G12" s="1718"/>
      <c r="H12" s="1718"/>
      <c r="I12" s="1718"/>
      <c r="J12" s="1718"/>
      <c r="K12" s="1718"/>
      <c r="L12" s="1718"/>
      <c r="M12" s="1718"/>
      <c r="N12" s="1718"/>
      <c r="O12" s="1718"/>
      <c r="P12" s="1718"/>
      <c r="Q12" s="1718"/>
      <c r="R12" s="1718"/>
      <c r="S12" s="1718"/>
      <c r="T12" s="1718"/>
      <c r="U12" s="1718"/>
      <c r="V12" s="1718"/>
      <c r="W12" s="1718"/>
      <c r="X12" s="1718"/>
      <c r="Y12" s="1718"/>
      <c r="Z12" s="1718"/>
      <c r="AA12" s="1718"/>
      <c r="AB12" s="1718"/>
      <c r="AC12" s="1718"/>
      <c r="AD12" s="1718"/>
      <c r="AE12" s="1719"/>
    </row>
    <row r="13" spans="1:35" s="1028" customFormat="1" ht="21" customHeight="1">
      <c r="A13" s="1682" t="s">
        <v>113</v>
      </c>
      <c r="B13" s="1683"/>
      <c r="C13" s="1683"/>
      <c r="D13" s="1684"/>
      <c r="E13" s="1685"/>
      <c r="F13" s="1686"/>
      <c r="G13" s="1686"/>
      <c r="H13" s="1686"/>
      <c r="I13" s="1686"/>
      <c r="J13" s="1686"/>
      <c r="K13" s="1686"/>
      <c r="L13" s="1686"/>
      <c r="M13" s="1686"/>
      <c r="N13" s="1686"/>
      <c r="O13" s="1686"/>
      <c r="P13" s="1686"/>
      <c r="Q13" s="1686"/>
      <c r="R13" s="1686"/>
      <c r="S13" s="1686"/>
      <c r="T13" s="1686"/>
      <c r="U13" s="1686"/>
      <c r="V13" s="1686"/>
      <c r="W13" s="1686"/>
      <c r="X13" s="1686"/>
      <c r="Y13" s="1686"/>
      <c r="Z13" s="1686"/>
      <c r="AA13" s="1686"/>
      <c r="AB13" s="1686"/>
      <c r="AC13" s="1686"/>
      <c r="AD13" s="1686"/>
      <c r="AE13" s="1687"/>
    </row>
    <row r="14" spans="1:35" s="1028" customFormat="1" ht="18" customHeight="1">
      <c r="A14" s="1688" t="s">
        <v>117</v>
      </c>
      <c r="B14" s="1689"/>
      <c r="C14" s="1689"/>
      <c r="D14" s="1690"/>
      <c r="E14" s="1691" t="s">
        <v>0</v>
      </c>
      <c r="F14" s="1691"/>
      <c r="G14" s="1692"/>
      <c r="H14" s="1693"/>
      <c r="I14" s="1693"/>
      <c r="J14" s="1693"/>
      <c r="K14" s="1693"/>
      <c r="L14" s="1693"/>
      <c r="M14" s="1694" t="s">
        <v>1</v>
      </c>
      <c r="N14" s="1691"/>
      <c r="O14" s="1691"/>
      <c r="P14" s="1692"/>
      <c r="Q14" s="1693"/>
      <c r="R14" s="1693"/>
      <c r="S14" s="1693"/>
      <c r="T14" s="1693"/>
      <c r="U14" s="1693"/>
      <c r="V14" s="1694" t="s">
        <v>521</v>
      </c>
      <c r="W14" s="1691"/>
      <c r="X14" s="1691"/>
      <c r="Y14" s="1692"/>
      <c r="Z14" s="1695"/>
      <c r="AA14" s="1696"/>
      <c r="AB14" s="1696"/>
      <c r="AC14" s="1696"/>
      <c r="AD14" s="1696"/>
      <c r="AE14" s="1697"/>
    </row>
    <row r="15" spans="1:35" ht="14.25" customHeight="1">
      <c r="A15" s="789"/>
      <c r="B15" s="790"/>
      <c r="C15" s="791"/>
      <c r="D15" s="791"/>
      <c r="E15" s="791"/>
      <c r="F15" s="791"/>
      <c r="G15" s="791"/>
      <c r="H15" s="791"/>
      <c r="I15" s="791"/>
      <c r="J15" s="791"/>
      <c r="K15" s="791"/>
      <c r="L15" s="791"/>
      <c r="M15" s="791"/>
      <c r="N15" s="791"/>
      <c r="O15" s="791"/>
      <c r="P15" s="791"/>
      <c r="Q15" s="791"/>
      <c r="R15" s="791"/>
      <c r="S15" s="791"/>
      <c r="T15" s="791"/>
      <c r="U15" s="792"/>
      <c r="V15" s="792"/>
      <c r="W15" s="792"/>
      <c r="X15" s="792"/>
      <c r="Y15" s="792"/>
      <c r="Z15" s="792"/>
      <c r="AA15" s="1034"/>
      <c r="AB15" s="1034"/>
      <c r="AC15" s="1034"/>
      <c r="AD15" s="1034"/>
      <c r="AE15" s="1034"/>
    </row>
    <row r="16" spans="1:35" ht="18" customHeight="1">
      <c r="A16" s="1672" t="s">
        <v>522</v>
      </c>
      <c r="B16" s="1672"/>
      <c r="C16" s="1672"/>
      <c r="D16" s="1672"/>
      <c r="E16" s="1672"/>
      <c r="F16" s="1672"/>
      <c r="G16" s="1672"/>
      <c r="H16" s="1672"/>
      <c r="I16" s="1672"/>
      <c r="J16" s="1672"/>
      <c r="K16" s="1672"/>
      <c r="L16" s="1672"/>
      <c r="M16" s="1672"/>
      <c r="N16" s="1672"/>
      <c r="O16" s="1672"/>
      <c r="P16" s="1672"/>
      <c r="Q16" s="1672"/>
      <c r="R16" s="1672"/>
      <c r="S16" s="1672"/>
      <c r="T16" s="1672"/>
      <c r="U16" s="1672"/>
      <c r="V16" s="1672"/>
      <c r="W16" s="1672"/>
      <c r="X16" s="1672"/>
      <c r="Y16" s="1672"/>
      <c r="Z16" s="1672"/>
      <c r="AA16" s="1672"/>
      <c r="AB16" s="1672"/>
      <c r="AC16" s="1672"/>
      <c r="AD16" s="1672"/>
      <c r="AE16" s="1672"/>
    </row>
    <row r="17" spans="1:32" ht="18" customHeight="1" thickBot="1">
      <c r="A17" s="1672"/>
      <c r="B17" s="1672"/>
      <c r="C17" s="1672"/>
      <c r="D17" s="1672"/>
      <c r="E17" s="1672"/>
      <c r="F17" s="1672"/>
      <c r="G17" s="1672"/>
      <c r="H17" s="1672"/>
      <c r="I17" s="1672"/>
      <c r="J17" s="1672"/>
      <c r="K17" s="1672"/>
      <c r="L17" s="1672"/>
      <c r="M17" s="1672"/>
      <c r="N17" s="1672"/>
      <c r="O17" s="1672"/>
      <c r="P17" s="1672"/>
      <c r="Q17" s="1672"/>
      <c r="R17" s="1672"/>
      <c r="S17" s="1672"/>
      <c r="T17" s="1672"/>
      <c r="U17" s="1672"/>
      <c r="V17" s="1672"/>
      <c r="W17" s="1672"/>
      <c r="X17" s="1672"/>
      <c r="Y17" s="1672"/>
      <c r="Z17" s="1672"/>
      <c r="AA17" s="1672"/>
      <c r="AB17" s="1672"/>
      <c r="AC17" s="1672"/>
      <c r="AD17" s="1672"/>
      <c r="AE17" s="1672"/>
    </row>
    <row r="18" spans="1:32" ht="19.5" customHeight="1" thickBot="1">
      <c r="A18" s="1673" t="s">
        <v>523</v>
      </c>
      <c r="B18" s="1673"/>
      <c r="C18" s="1673"/>
      <c r="D18" s="1674"/>
      <c r="E18" s="793"/>
      <c r="F18" s="794" t="s">
        <v>524</v>
      </c>
      <c r="G18" s="795"/>
      <c r="H18" s="795"/>
      <c r="I18" s="795"/>
      <c r="J18" s="795"/>
      <c r="K18" s="795"/>
      <c r="L18" s="795"/>
      <c r="M18" s="795"/>
      <c r="N18" s="793"/>
      <c r="O18" s="796" t="s">
        <v>525</v>
      </c>
      <c r="P18" s="795"/>
      <c r="Q18" s="795"/>
      <c r="R18" s="795"/>
      <c r="S18" s="795"/>
      <c r="T18" s="795"/>
      <c r="U18" s="795"/>
      <c r="V18" s="795"/>
      <c r="W18" s="793"/>
      <c r="X18" s="796" t="s">
        <v>526</v>
      </c>
      <c r="Y18" s="1035"/>
      <c r="Z18" s="1035"/>
      <c r="AA18" s="1035"/>
      <c r="AB18" s="1035"/>
      <c r="AC18" s="1035"/>
      <c r="AD18" s="1035"/>
      <c r="AE18" s="1035"/>
      <c r="AF18" s="1036"/>
    </row>
    <row r="19" spans="1:32" ht="18" customHeight="1">
      <c r="A19" s="1675" t="s">
        <v>527</v>
      </c>
      <c r="B19" s="1676"/>
      <c r="C19" s="1676"/>
      <c r="D19" s="1677"/>
      <c r="E19" s="1678" t="s">
        <v>17</v>
      </c>
      <c r="F19" s="1679"/>
      <c r="G19" s="1680"/>
      <c r="H19" s="1680"/>
      <c r="I19" s="1016" t="s">
        <v>528</v>
      </c>
      <c r="J19" s="1681"/>
      <c r="K19" s="1680"/>
      <c r="L19" s="1016" t="s">
        <v>529</v>
      </c>
      <c r="M19" s="1680"/>
      <c r="N19" s="1680"/>
      <c r="O19" s="1016" t="s">
        <v>530</v>
      </c>
      <c r="P19" s="797"/>
      <c r="Q19" s="1016"/>
      <c r="R19" s="798"/>
      <c r="S19" s="798"/>
      <c r="T19" s="798"/>
      <c r="U19" s="798"/>
      <c r="V19" s="798"/>
      <c r="W19" s="798"/>
      <c r="X19" s="798"/>
      <c r="Y19" s="798"/>
      <c r="Z19" s="798"/>
      <c r="AA19" s="1016"/>
      <c r="AB19" s="798"/>
      <c r="AC19" s="798"/>
      <c r="AD19" s="798"/>
      <c r="AE19" s="798"/>
      <c r="AF19" s="799"/>
    </row>
    <row r="20" spans="1:32" ht="30.75" customHeight="1">
      <c r="A20" s="1635" t="s">
        <v>531</v>
      </c>
      <c r="B20" s="1636"/>
      <c r="C20" s="1636"/>
      <c r="D20" s="1637"/>
      <c r="E20" s="1656" t="s">
        <v>532</v>
      </c>
      <c r="F20" s="1657"/>
      <c r="G20" s="1657"/>
      <c r="H20" s="1657"/>
      <c r="I20" s="1657"/>
      <c r="J20" s="1657"/>
      <c r="K20" s="1657"/>
      <c r="L20" s="1657"/>
      <c r="M20" s="1657"/>
      <c r="N20" s="1657"/>
      <c r="O20" s="1657"/>
      <c r="P20" s="1657"/>
      <c r="Q20" s="1657"/>
      <c r="R20" s="1657"/>
      <c r="S20" s="1657"/>
      <c r="T20" s="1657"/>
      <c r="U20" s="1657"/>
      <c r="V20" s="1657"/>
      <c r="W20" s="1657"/>
      <c r="X20" s="1657"/>
      <c r="Y20" s="1657"/>
      <c r="Z20" s="1657"/>
      <c r="AA20" s="1657"/>
      <c r="AB20" s="1657"/>
      <c r="AC20" s="1657"/>
      <c r="AD20" s="1657"/>
      <c r="AE20" s="1657"/>
      <c r="AF20" s="1658"/>
    </row>
    <row r="21" spans="1:32" ht="24" customHeight="1">
      <c r="A21" s="800"/>
      <c r="B21" s="801"/>
      <c r="C21" s="801"/>
      <c r="D21" s="801"/>
      <c r="E21" s="1659"/>
      <c r="F21" s="1660"/>
      <c r="G21" s="1660"/>
      <c r="H21" s="1660"/>
      <c r="I21" s="1660"/>
      <c r="J21" s="1660"/>
      <c r="K21" s="1660"/>
      <c r="L21" s="1660"/>
      <c r="M21" s="1660"/>
      <c r="N21" s="1660"/>
      <c r="O21" s="1660"/>
      <c r="P21" s="1660"/>
      <c r="Q21" s="1660"/>
      <c r="R21" s="1660"/>
      <c r="S21" s="1660"/>
      <c r="T21" s="1660"/>
      <c r="U21" s="1660"/>
      <c r="V21" s="1660"/>
      <c r="W21" s="1660"/>
      <c r="X21" s="1660"/>
      <c r="Y21" s="1660"/>
      <c r="Z21" s="1660"/>
      <c r="AA21" s="1660"/>
      <c r="AB21" s="1660"/>
      <c r="AC21" s="1660"/>
      <c r="AD21" s="1660"/>
      <c r="AE21" s="1660"/>
      <c r="AF21" s="1661"/>
    </row>
    <row r="22" spans="1:32" ht="27" customHeight="1">
      <c r="A22" s="800"/>
      <c r="B22" s="801"/>
      <c r="C22" s="801"/>
      <c r="D22" s="801"/>
      <c r="E22" s="1662"/>
      <c r="F22" s="1663"/>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3"/>
      <c r="AD22" s="1663"/>
      <c r="AE22" s="1663"/>
      <c r="AF22" s="1664"/>
    </row>
    <row r="23" spans="1:32" ht="18" customHeight="1">
      <c r="A23" s="800"/>
      <c r="B23" s="801"/>
      <c r="C23" s="801"/>
      <c r="D23" s="801"/>
      <c r="E23" s="1665" t="s">
        <v>533</v>
      </c>
      <c r="F23" s="1666"/>
      <c r="G23" s="1666"/>
      <c r="H23" s="1666"/>
      <c r="I23" s="1666"/>
      <c r="J23" s="1666"/>
      <c r="K23" s="1666"/>
      <c r="L23" s="1666"/>
      <c r="M23" s="1666"/>
      <c r="N23" s="1666"/>
      <c r="O23" s="1666"/>
      <c r="P23" s="1666"/>
      <c r="Q23" s="1665" t="s">
        <v>745</v>
      </c>
      <c r="R23" s="1666"/>
      <c r="S23" s="1666"/>
      <c r="T23" s="1666"/>
      <c r="U23" s="1666"/>
      <c r="V23" s="1666"/>
      <c r="W23" s="1666"/>
      <c r="X23" s="1667"/>
      <c r="Y23" s="1668" t="s">
        <v>746</v>
      </c>
      <c r="Z23" s="1669"/>
      <c r="AA23" s="1669"/>
      <c r="AB23" s="1669"/>
      <c r="AC23" s="1669"/>
      <c r="AD23" s="1669"/>
      <c r="AE23" s="1669"/>
      <c r="AF23" s="1670"/>
    </row>
    <row r="24" spans="1:32" ht="18.75" customHeight="1">
      <c r="A24" s="800"/>
      <c r="B24" s="801"/>
      <c r="C24" s="801"/>
      <c r="D24" s="801"/>
      <c r="E24" s="1623"/>
      <c r="F24" s="1639" t="s">
        <v>747</v>
      </c>
      <c r="G24" s="1627" t="s">
        <v>748</v>
      </c>
      <c r="H24" s="1628"/>
      <c r="I24" s="1628"/>
      <c r="J24" s="1628"/>
      <c r="K24" s="1628"/>
      <c r="L24" s="1628"/>
      <c r="M24" s="1628"/>
      <c r="N24" s="1628"/>
      <c r="O24" s="1628"/>
      <c r="P24" s="1629"/>
      <c r="Q24" s="1634" t="s">
        <v>749</v>
      </c>
      <c r="R24" s="1634"/>
      <c r="S24" s="1634"/>
      <c r="T24" s="1634"/>
      <c r="U24" s="1634"/>
      <c r="V24" s="1634"/>
      <c r="W24" s="1634"/>
      <c r="X24" s="1634"/>
      <c r="Y24" s="1671" t="s">
        <v>750</v>
      </c>
      <c r="Z24" s="1671"/>
      <c r="AA24" s="1671"/>
      <c r="AB24" s="1671"/>
      <c r="AC24" s="1671"/>
      <c r="AD24" s="1671"/>
      <c r="AE24" s="1671"/>
      <c r="AF24" s="1671"/>
    </row>
    <row r="25" spans="1:32">
      <c r="A25" s="800"/>
      <c r="B25" s="801"/>
      <c r="C25" s="801"/>
      <c r="D25" s="801"/>
      <c r="E25" s="1624"/>
      <c r="F25" s="1640"/>
      <c r="G25" s="1630"/>
      <c r="H25" s="1631"/>
      <c r="I25" s="1631"/>
      <c r="J25" s="1631"/>
      <c r="K25" s="1631"/>
      <c r="L25" s="1631"/>
      <c r="M25" s="1631"/>
      <c r="N25" s="1631"/>
      <c r="O25" s="1631"/>
      <c r="P25" s="1632"/>
      <c r="Q25" s="1634"/>
      <c r="R25" s="1634"/>
      <c r="S25" s="1634"/>
      <c r="T25" s="1634"/>
      <c r="U25" s="1634"/>
      <c r="V25" s="1634"/>
      <c r="W25" s="1634"/>
      <c r="X25" s="1634"/>
      <c r="Y25" s="1671"/>
      <c r="Z25" s="1671"/>
      <c r="AA25" s="1671"/>
      <c r="AB25" s="1671"/>
      <c r="AC25" s="1671"/>
      <c r="AD25" s="1671"/>
      <c r="AE25" s="1671"/>
      <c r="AF25" s="1671"/>
    </row>
    <row r="26" spans="1:32">
      <c r="A26" s="800"/>
      <c r="B26" s="801"/>
      <c r="C26" s="801"/>
      <c r="D26" s="801"/>
      <c r="E26" s="1624"/>
      <c r="F26" s="1640"/>
      <c r="G26" s="1630"/>
      <c r="H26" s="1631"/>
      <c r="I26" s="1631"/>
      <c r="J26" s="1631"/>
      <c r="K26" s="1631"/>
      <c r="L26" s="1631"/>
      <c r="M26" s="1631"/>
      <c r="N26" s="1631"/>
      <c r="O26" s="1631"/>
      <c r="P26" s="1632"/>
      <c r="Q26" s="1634"/>
      <c r="R26" s="1634"/>
      <c r="S26" s="1634"/>
      <c r="T26" s="1634"/>
      <c r="U26" s="1634"/>
      <c r="V26" s="1634"/>
      <c r="W26" s="1634"/>
      <c r="X26" s="1634"/>
      <c r="Y26" s="1671"/>
      <c r="Z26" s="1671"/>
      <c r="AA26" s="1671"/>
      <c r="AB26" s="1671"/>
      <c r="AC26" s="1671"/>
      <c r="AD26" s="1671"/>
      <c r="AE26" s="1671"/>
      <c r="AF26" s="1671"/>
    </row>
    <row r="27" spans="1:32" ht="18" customHeight="1">
      <c r="A27" s="800"/>
      <c r="B27" s="801"/>
      <c r="C27" s="801"/>
      <c r="D27" s="801"/>
      <c r="E27" s="1624"/>
      <c r="F27" s="1640"/>
      <c r="G27" s="1641"/>
      <c r="H27" s="1642"/>
      <c r="I27" s="1642"/>
      <c r="J27" s="1642"/>
      <c r="K27" s="1642"/>
      <c r="L27" s="1642"/>
      <c r="M27" s="1642"/>
      <c r="N27" s="1642"/>
      <c r="O27" s="1642"/>
      <c r="P27" s="1643"/>
      <c r="Q27" s="1634"/>
      <c r="R27" s="1634"/>
      <c r="S27" s="1634"/>
      <c r="T27" s="1634"/>
      <c r="U27" s="1634"/>
      <c r="V27" s="1634"/>
      <c r="W27" s="1634"/>
      <c r="X27" s="1634"/>
      <c r="Y27" s="1671"/>
      <c r="Z27" s="1671"/>
      <c r="AA27" s="1671"/>
      <c r="AB27" s="1671"/>
      <c r="AC27" s="1671"/>
      <c r="AD27" s="1671"/>
      <c r="AE27" s="1671"/>
      <c r="AF27" s="1671"/>
    </row>
    <row r="28" spans="1:32" ht="18" customHeight="1">
      <c r="A28" s="800"/>
      <c r="B28" s="801"/>
      <c r="C28" s="801"/>
      <c r="D28" s="801"/>
      <c r="E28" s="1623"/>
      <c r="F28" s="1639" t="s">
        <v>751</v>
      </c>
      <c r="G28" s="1627" t="s">
        <v>534</v>
      </c>
      <c r="H28" s="1628"/>
      <c r="I28" s="1628"/>
      <c r="J28" s="1628"/>
      <c r="K28" s="1628"/>
      <c r="L28" s="1628"/>
      <c r="M28" s="1628"/>
      <c r="N28" s="1628"/>
      <c r="O28" s="1628"/>
      <c r="P28" s="1629"/>
      <c r="Q28" s="1634" t="s">
        <v>752</v>
      </c>
      <c r="R28" s="1634"/>
      <c r="S28" s="1634"/>
      <c r="T28" s="1634"/>
      <c r="U28" s="1634"/>
      <c r="V28" s="1634"/>
      <c r="W28" s="1634"/>
      <c r="X28" s="1634"/>
      <c r="Y28" s="1653" t="s">
        <v>753</v>
      </c>
      <c r="Z28" s="1653"/>
      <c r="AA28" s="1653"/>
      <c r="AB28" s="1653"/>
      <c r="AC28" s="1653"/>
      <c r="AD28" s="1653"/>
      <c r="AE28" s="1653"/>
      <c r="AF28" s="1653"/>
    </row>
    <row r="29" spans="1:32" ht="18" customHeight="1">
      <c r="A29" s="800"/>
      <c r="B29" s="801"/>
      <c r="C29" s="801"/>
      <c r="D29" s="801"/>
      <c r="E29" s="1624"/>
      <c r="F29" s="1640"/>
      <c r="G29" s="1630"/>
      <c r="H29" s="1631"/>
      <c r="I29" s="1631"/>
      <c r="J29" s="1631"/>
      <c r="K29" s="1631"/>
      <c r="L29" s="1631"/>
      <c r="M29" s="1631"/>
      <c r="N29" s="1631"/>
      <c r="O29" s="1631"/>
      <c r="P29" s="1632"/>
      <c r="Q29" s="1634"/>
      <c r="R29" s="1634"/>
      <c r="S29" s="1634"/>
      <c r="T29" s="1634"/>
      <c r="U29" s="1634"/>
      <c r="V29" s="1634"/>
      <c r="W29" s="1634"/>
      <c r="X29" s="1634"/>
      <c r="Y29" s="1653"/>
      <c r="Z29" s="1653"/>
      <c r="AA29" s="1653"/>
      <c r="AB29" s="1653"/>
      <c r="AC29" s="1653"/>
      <c r="AD29" s="1653"/>
      <c r="AE29" s="1653"/>
      <c r="AF29" s="1653"/>
    </row>
    <row r="30" spans="1:32" ht="18" customHeight="1">
      <c r="A30" s="800"/>
      <c r="B30" s="801"/>
      <c r="C30" s="801"/>
      <c r="D30" s="801"/>
      <c r="E30" s="1624"/>
      <c r="F30" s="1640"/>
      <c r="G30" s="1630"/>
      <c r="H30" s="1631"/>
      <c r="I30" s="1631"/>
      <c r="J30" s="1631"/>
      <c r="K30" s="1631"/>
      <c r="L30" s="1631"/>
      <c r="M30" s="1631"/>
      <c r="N30" s="1631"/>
      <c r="O30" s="1631"/>
      <c r="P30" s="1632"/>
      <c r="Q30" s="1634"/>
      <c r="R30" s="1634"/>
      <c r="S30" s="1634"/>
      <c r="T30" s="1634"/>
      <c r="U30" s="1634"/>
      <c r="V30" s="1634"/>
      <c r="W30" s="1634"/>
      <c r="X30" s="1634"/>
      <c r="Y30" s="1653"/>
      <c r="Z30" s="1653"/>
      <c r="AA30" s="1653"/>
      <c r="AB30" s="1653"/>
      <c r="AC30" s="1653"/>
      <c r="AD30" s="1653"/>
      <c r="AE30" s="1653"/>
      <c r="AF30" s="1653"/>
    </row>
    <row r="31" spans="1:32">
      <c r="A31" s="800"/>
      <c r="B31" s="801"/>
      <c r="C31" s="801"/>
      <c r="D31" s="801"/>
      <c r="E31" s="1624"/>
      <c r="F31" s="1640"/>
      <c r="G31" s="1641"/>
      <c r="H31" s="1642"/>
      <c r="I31" s="1642"/>
      <c r="J31" s="1642"/>
      <c r="K31" s="1642"/>
      <c r="L31" s="1642"/>
      <c r="M31" s="1642"/>
      <c r="N31" s="1642"/>
      <c r="O31" s="1642"/>
      <c r="P31" s="1643"/>
      <c r="Q31" s="1634"/>
      <c r="R31" s="1634"/>
      <c r="S31" s="1634"/>
      <c r="T31" s="1634"/>
      <c r="U31" s="1634"/>
      <c r="V31" s="1634"/>
      <c r="W31" s="1634"/>
      <c r="X31" s="1634"/>
      <c r="Y31" s="1653"/>
      <c r="Z31" s="1653"/>
      <c r="AA31" s="1653"/>
      <c r="AB31" s="1653"/>
      <c r="AC31" s="1653"/>
      <c r="AD31" s="1653"/>
      <c r="AE31" s="1653"/>
      <c r="AF31" s="1653"/>
    </row>
    <row r="32" spans="1:32" ht="18.75" customHeight="1">
      <c r="A32" s="800"/>
      <c r="B32" s="801"/>
      <c r="C32" s="801"/>
      <c r="D32" s="801"/>
      <c r="E32" s="1623"/>
      <c r="F32" s="1654" t="s">
        <v>754</v>
      </c>
      <c r="G32" s="1627" t="s">
        <v>755</v>
      </c>
      <c r="H32" s="1628"/>
      <c r="I32" s="1628"/>
      <c r="J32" s="1628"/>
      <c r="K32" s="1628"/>
      <c r="L32" s="1628"/>
      <c r="M32" s="1628"/>
      <c r="N32" s="1628"/>
      <c r="O32" s="1628"/>
      <c r="P32" s="1629"/>
      <c r="Q32" s="1627" t="s">
        <v>756</v>
      </c>
      <c r="R32" s="1628"/>
      <c r="S32" s="1628"/>
      <c r="T32" s="1628"/>
      <c r="U32" s="1628"/>
      <c r="V32" s="1628"/>
      <c r="W32" s="1628"/>
      <c r="X32" s="1629"/>
      <c r="Y32" s="1653" t="s">
        <v>757</v>
      </c>
      <c r="Z32" s="1653"/>
      <c r="AA32" s="1653"/>
      <c r="AB32" s="1653"/>
      <c r="AC32" s="1653"/>
      <c r="AD32" s="1653"/>
      <c r="AE32" s="1653"/>
      <c r="AF32" s="1653"/>
    </row>
    <row r="33" spans="1:32">
      <c r="A33" s="800"/>
      <c r="B33" s="801"/>
      <c r="C33" s="801"/>
      <c r="D33" s="801"/>
      <c r="E33" s="1624"/>
      <c r="F33" s="1655"/>
      <c r="G33" s="1630"/>
      <c r="H33" s="1631"/>
      <c r="I33" s="1631"/>
      <c r="J33" s="1631"/>
      <c r="K33" s="1631"/>
      <c r="L33" s="1631"/>
      <c r="M33" s="1631"/>
      <c r="N33" s="1631"/>
      <c r="O33" s="1631"/>
      <c r="P33" s="1632"/>
      <c r="Q33" s="1630"/>
      <c r="R33" s="1631"/>
      <c r="S33" s="1631"/>
      <c r="T33" s="1631"/>
      <c r="U33" s="1631"/>
      <c r="V33" s="1631"/>
      <c r="W33" s="1631"/>
      <c r="X33" s="1632"/>
      <c r="Y33" s="1653"/>
      <c r="Z33" s="1653"/>
      <c r="AA33" s="1653"/>
      <c r="AB33" s="1653"/>
      <c r="AC33" s="1653"/>
      <c r="AD33" s="1653"/>
      <c r="AE33" s="1653"/>
      <c r="AF33" s="1653"/>
    </row>
    <row r="34" spans="1:32">
      <c r="A34" s="800"/>
      <c r="B34" s="801"/>
      <c r="C34" s="801"/>
      <c r="D34" s="801"/>
      <c r="E34" s="1624"/>
      <c r="F34" s="1655"/>
      <c r="G34" s="1630"/>
      <c r="H34" s="1631"/>
      <c r="I34" s="1631"/>
      <c r="J34" s="1631"/>
      <c r="K34" s="1631"/>
      <c r="L34" s="1631"/>
      <c r="M34" s="1631"/>
      <c r="N34" s="1631"/>
      <c r="O34" s="1631"/>
      <c r="P34" s="1632"/>
      <c r="Q34" s="1630"/>
      <c r="R34" s="1631"/>
      <c r="S34" s="1631"/>
      <c r="T34" s="1631"/>
      <c r="U34" s="1631"/>
      <c r="V34" s="1631"/>
      <c r="W34" s="1631"/>
      <c r="X34" s="1632"/>
      <c r="Y34" s="1653"/>
      <c r="Z34" s="1653"/>
      <c r="AA34" s="1653"/>
      <c r="AB34" s="1653"/>
      <c r="AC34" s="1653"/>
      <c r="AD34" s="1653"/>
      <c r="AE34" s="1653"/>
      <c r="AF34" s="1653"/>
    </row>
    <row r="35" spans="1:32" ht="18" customHeight="1">
      <c r="A35" s="800"/>
      <c r="B35" s="801"/>
      <c r="C35" s="801"/>
      <c r="D35" s="801"/>
      <c r="E35" s="1624"/>
      <c r="F35" s="1655"/>
      <c r="G35" s="1641"/>
      <c r="H35" s="1642"/>
      <c r="I35" s="1642"/>
      <c r="J35" s="1642"/>
      <c r="K35" s="1642"/>
      <c r="L35" s="1642"/>
      <c r="M35" s="1642"/>
      <c r="N35" s="1642"/>
      <c r="O35" s="1642"/>
      <c r="P35" s="1643"/>
      <c r="Q35" s="1641"/>
      <c r="R35" s="1642"/>
      <c r="S35" s="1642"/>
      <c r="T35" s="1642"/>
      <c r="U35" s="1642"/>
      <c r="V35" s="1642"/>
      <c r="W35" s="1642"/>
      <c r="X35" s="1643"/>
      <c r="Y35" s="1653"/>
      <c r="Z35" s="1653"/>
      <c r="AA35" s="1653"/>
      <c r="AB35" s="1653"/>
      <c r="AC35" s="1653"/>
      <c r="AD35" s="1653"/>
      <c r="AE35" s="1653"/>
      <c r="AF35" s="1653"/>
    </row>
    <row r="36" spans="1:32" ht="21.75" customHeight="1">
      <c r="A36" s="800"/>
      <c r="B36" s="801"/>
      <c r="C36" s="801"/>
      <c r="D36" s="801"/>
      <c r="E36" s="1623"/>
      <c r="F36" s="1639" t="s">
        <v>758</v>
      </c>
      <c r="G36" s="1627" t="s">
        <v>535</v>
      </c>
      <c r="H36" s="1628"/>
      <c r="I36" s="1628"/>
      <c r="J36" s="1628"/>
      <c r="K36" s="1628"/>
      <c r="L36" s="1628"/>
      <c r="M36" s="1628"/>
      <c r="N36" s="1628"/>
      <c r="O36" s="1628"/>
      <c r="P36" s="1629"/>
      <c r="Q36" s="1644" t="s">
        <v>536</v>
      </c>
      <c r="R36" s="1645"/>
      <c r="S36" s="1645"/>
      <c r="T36" s="1645"/>
      <c r="U36" s="1645"/>
      <c r="V36" s="1645"/>
      <c r="W36" s="1645"/>
      <c r="X36" s="1646"/>
      <c r="Y36" s="1653" t="s">
        <v>759</v>
      </c>
      <c r="Z36" s="1653"/>
      <c r="AA36" s="1653"/>
      <c r="AB36" s="1653"/>
      <c r="AC36" s="1653"/>
      <c r="AD36" s="1653"/>
      <c r="AE36" s="1653"/>
      <c r="AF36" s="1653"/>
    </row>
    <row r="37" spans="1:32" ht="21.75" customHeight="1">
      <c r="A37" s="800"/>
      <c r="B37" s="801"/>
      <c r="C37" s="801"/>
      <c r="D37" s="801"/>
      <c r="E37" s="1624"/>
      <c r="F37" s="1640"/>
      <c r="G37" s="1630"/>
      <c r="H37" s="1631"/>
      <c r="I37" s="1631"/>
      <c r="J37" s="1631"/>
      <c r="K37" s="1631"/>
      <c r="L37" s="1631"/>
      <c r="M37" s="1631"/>
      <c r="N37" s="1631"/>
      <c r="O37" s="1631"/>
      <c r="P37" s="1632"/>
      <c r="Q37" s="1647"/>
      <c r="R37" s="1648"/>
      <c r="S37" s="1648"/>
      <c r="T37" s="1648"/>
      <c r="U37" s="1648"/>
      <c r="V37" s="1648"/>
      <c r="W37" s="1648"/>
      <c r="X37" s="1649"/>
      <c r="Y37" s="1653"/>
      <c r="Z37" s="1653"/>
      <c r="AA37" s="1653"/>
      <c r="AB37" s="1653"/>
      <c r="AC37" s="1653"/>
      <c r="AD37" s="1653"/>
      <c r="AE37" s="1653"/>
      <c r="AF37" s="1653"/>
    </row>
    <row r="38" spans="1:32" ht="21.75" customHeight="1">
      <c r="A38" s="800"/>
      <c r="B38" s="801"/>
      <c r="C38" s="801"/>
      <c r="D38" s="801"/>
      <c r="E38" s="1624"/>
      <c r="F38" s="1640"/>
      <c r="G38" s="1630"/>
      <c r="H38" s="1631"/>
      <c r="I38" s="1631"/>
      <c r="J38" s="1631"/>
      <c r="K38" s="1631"/>
      <c r="L38" s="1631"/>
      <c r="M38" s="1631"/>
      <c r="N38" s="1631"/>
      <c r="O38" s="1631"/>
      <c r="P38" s="1632"/>
      <c r="Q38" s="1647"/>
      <c r="R38" s="1648"/>
      <c r="S38" s="1648"/>
      <c r="T38" s="1648"/>
      <c r="U38" s="1648"/>
      <c r="V38" s="1648"/>
      <c r="W38" s="1648"/>
      <c r="X38" s="1649"/>
      <c r="Y38" s="1653"/>
      <c r="Z38" s="1653"/>
      <c r="AA38" s="1653"/>
      <c r="AB38" s="1653"/>
      <c r="AC38" s="1653"/>
      <c r="AD38" s="1653"/>
      <c r="AE38" s="1653"/>
      <c r="AF38" s="1653"/>
    </row>
    <row r="39" spans="1:32" ht="22.5" customHeight="1">
      <c r="A39" s="800"/>
      <c r="B39" s="801"/>
      <c r="C39" s="801"/>
      <c r="D39" s="801"/>
      <c r="E39" s="1624"/>
      <c r="F39" s="1640"/>
      <c r="G39" s="1641"/>
      <c r="H39" s="1642"/>
      <c r="I39" s="1642"/>
      <c r="J39" s="1642"/>
      <c r="K39" s="1642"/>
      <c r="L39" s="1642"/>
      <c r="M39" s="1642"/>
      <c r="N39" s="1642"/>
      <c r="O39" s="1642"/>
      <c r="P39" s="1643"/>
      <c r="Q39" s="1650"/>
      <c r="R39" s="1651"/>
      <c r="S39" s="1651"/>
      <c r="T39" s="1651"/>
      <c r="U39" s="1651"/>
      <c r="V39" s="1651"/>
      <c r="W39" s="1651"/>
      <c r="X39" s="1652"/>
      <c r="Y39" s="1653"/>
      <c r="Z39" s="1653"/>
      <c r="AA39" s="1653"/>
      <c r="AB39" s="1653"/>
      <c r="AC39" s="1653"/>
      <c r="AD39" s="1653"/>
      <c r="AE39" s="1653"/>
      <c r="AF39" s="1653"/>
    </row>
    <row r="40" spans="1:32" ht="18" customHeight="1">
      <c r="A40" s="800"/>
      <c r="B40" s="801"/>
      <c r="C40" s="801"/>
      <c r="D40" s="801"/>
      <c r="E40" s="1623"/>
      <c r="F40" s="1639" t="s">
        <v>760</v>
      </c>
      <c r="G40" s="1627" t="s">
        <v>761</v>
      </c>
      <c r="H40" s="1628"/>
      <c r="I40" s="1628"/>
      <c r="J40" s="1628"/>
      <c r="K40" s="1628"/>
      <c r="L40" s="1628"/>
      <c r="M40" s="1628"/>
      <c r="N40" s="1628"/>
      <c r="O40" s="1628"/>
      <c r="P40" s="1629"/>
      <c r="Q40" s="1653" t="s">
        <v>762</v>
      </c>
      <c r="R40" s="1653"/>
      <c r="S40" s="1653"/>
      <c r="T40" s="1653"/>
      <c r="U40" s="1653"/>
      <c r="V40" s="1653"/>
      <c r="W40" s="1653"/>
      <c r="X40" s="1653"/>
      <c r="Y40" s="1634" t="s">
        <v>763</v>
      </c>
      <c r="Z40" s="1634"/>
      <c r="AA40" s="1634"/>
      <c r="AB40" s="1634"/>
      <c r="AC40" s="1634"/>
      <c r="AD40" s="1634"/>
      <c r="AE40" s="1634"/>
      <c r="AF40" s="1634"/>
    </row>
    <row r="41" spans="1:32">
      <c r="A41" s="800"/>
      <c r="B41" s="801"/>
      <c r="C41" s="801"/>
      <c r="D41" s="801"/>
      <c r="E41" s="1624"/>
      <c r="F41" s="1640"/>
      <c r="G41" s="1630"/>
      <c r="H41" s="1631"/>
      <c r="I41" s="1631"/>
      <c r="J41" s="1631"/>
      <c r="K41" s="1631"/>
      <c r="L41" s="1631"/>
      <c r="M41" s="1631"/>
      <c r="N41" s="1631"/>
      <c r="O41" s="1631"/>
      <c r="P41" s="1632"/>
      <c r="Q41" s="1653"/>
      <c r="R41" s="1653"/>
      <c r="S41" s="1653"/>
      <c r="T41" s="1653"/>
      <c r="U41" s="1653"/>
      <c r="V41" s="1653"/>
      <c r="W41" s="1653"/>
      <c r="X41" s="1653"/>
      <c r="Y41" s="1634"/>
      <c r="Z41" s="1634"/>
      <c r="AA41" s="1634"/>
      <c r="AB41" s="1634"/>
      <c r="AC41" s="1634"/>
      <c r="AD41" s="1634"/>
      <c r="AE41" s="1634"/>
      <c r="AF41" s="1634"/>
    </row>
    <row r="42" spans="1:32">
      <c r="A42" s="800"/>
      <c r="B42" s="801"/>
      <c r="C42" s="801"/>
      <c r="D42" s="801"/>
      <c r="E42" s="1624"/>
      <c r="F42" s="1640"/>
      <c r="G42" s="1630"/>
      <c r="H42" s="1631"/>
      <c r="I42" s="1631"/>
      <c r="J42" s="1631"/>
      <c r="K42" s="1631"/>
      <c r="L42" s="1631"/>
      <c r="M42" s="1631"/>
      <c r="N42" s="1631"/>
      <c r="O42" s="1631"/>
      <c r="P42" s="1632"/>
      <c r="Q42" s="1653"/>
      <c r="R42" s="1653"/>
      <c r="S42" s="1653"/>
      <c r="T42" s="1653"/>
      <c r="U42" s="1653"/>
      <c r="V42" s="1653"/>
      <c r="W42" s="1653"/>
      <c r="X42" s="1653"/>
      <c r="Y42" s="1634"/>
      <c r="Z42" s="1634"/>
      <c r="AA42" s="1634"/>
      <c r="AB42" s="1634"/>
      <c r="AC42" s="1634"/>
      <c r="AD42" s="1634"/>
      <c r="AE42" s="1634"/>
      <c r="AF42" s="1634"/>
    </row>
    <row r="43" spans="1:32">
      <c r="A43" s="800"/>
      <c r="B43" s="801"/>
      <c r="C43" s="801"/>
      <c r="D43" s="801"/>
      <c r="E43" s="1624"/>
      <c r="F43" s="1640"/>
      <c r="G43" s="1641"/>
      <c r="H43" s="1642"/>
      <c r="I43" s="1642"/>
      <c r="J43" s="1642"/>
      <c r="K43" s="1642"/>
      <c r="L43" s="1642"/>
      <c r="M43" s="1642"/>
      <c r="N43" s="1642"/>
      <c r="O43" s="1642"/>
      <c r="P43" s="1643"/>
      <c r="Q43" s="1653"/>
      <c r="R43" s="1653"/>
      <c r="S43" s="1653"/>
      <c r="T43" s="1653"/>
      <c r="U43" s="1653"/>
      <c r="V43" s="1653"/>
      <c r="W43" s="1653"/>
      <c r="X43" s="1653"/>
      <c r="Y43" s="1634"/>
      <c r="Z43" s="1634"/>
      <c r="AA43" s="1634"/>
      <c r="AB43" s="1634"/>
      <c r="AC43" s="1634"/>
      <c r="AD43" s="1634"/>
      <c r="AE43" s="1634"/>
      <c r="AF43" s="1634"/>
    </row>
    <row r="44" spans="1:32" ht="18.75" customHeight="1">
      <c r="A44" s="800"/>
      <c r="B44" s="801"/>
      <c r="C44" s="801"/>
      <c r="D44" s="801"/>
      <c r="E44" s="1623"/>
      <c r="F44" s="1625" t="s">
        <v>764</v>
      </c>
      <c r="G44" s="1627" t="s">
        <v>537</v>
      </c>
      <c r="H44" s="1628"/>
      <c r="I44" s="1628"/>
      <c r="J44" s="1628"/>
      <c r="K44" s="1628"/>
      <c r="L44" s="1628"/>
      <c r="M44" s="1628"/>
      <c r="N44" s="1628"/>
      <c r="O44" s="1628"/>
      <c r="P44" s="1629"/>
      <c r="Q44" s="1633" t="s">
        <v>765</v>
      </c>
      <c r="R44" s="1633"/>
      <c r="S44" s="1633"/>
      <c r="T44" s="1633"/>
      <c r="U44" s="1633"/>
      <c r="V44" s="1633"/>
      <c r="W44" s="1633"/>
      <c r="X44" s="1633"/>
      <c r="Y44" s="1634" t="s">
        <v>752</v>
      </c>
      <c r="Z44" s="1634"/>
      <c r="AA44" s="1634"/>
      <c r="AB44" s="1634"/>
      <c r="AC44" s="1634"/>
      <c r="AD44" s="1634"/>
      <c r="AE44" s="1634"/>
      <c r="AF44" s="1634"/>
    </row>
    <row r="45" spans="1:32">
      <c r="A45" s="800"/>
      <c r="B45" s="801"/>
      <c r="C45" s="801"/>
      <c r="D45" s="801"/>
      <c r="E45" s="1624"/>
      <c r="F45" s="1626"/>
      <c r="G45" s="1630"/>
      <c r="H45" s="1631"/>
      <c r="I45" s="1631"/>
      <c r="J45" s="1631"/>
      <c r="K45" s="1631"/>
      <c r="L45" s="1631"/>
      <c r="M45" s="1631"/>
      <c r="N45" s="1631"/>
      <c r="O45" s="1631"/>
      <c r="P45" s="1632"/>
      <c r="Q45" s="1633"/>
      <c r="R45" s="1633"/>
      <c r="S45" s="1633"/>
      <c r="T45" s="1633"/>
      <c r="U45" s="1633"/>
      <c r="V45" s="1633"/>
      <c r="W45" s="1633"/>
      <c r="X45" s="1633"/>
      <c r="Y45" s="1634"/>
      <c r="Z45" s="1634"/>
      <c r="AA45" s="1634"/>
      <c r="AB45" s="1634"/>
      <c r="AC45" s="1634"/>
      <c r="AD45" s="1634"/>
      <c r="AE45" s="1634"/>
      <c r="AF45" s="1634"/>
    </row>
    <row r="46" spans="1:32">
      <c r="A46" s="800"/>
      <c r="B46" s="801"/>
      <c r="C46" s="801"/>
      <c r="D46" s="801"/>
      <c r="E46" s="1624"/>
      <c r="F46" s="1626"/>
      <c r="G46" s="1630"/>
      <c r="H46" s="1631"/>
      <c r="I46" s="1631"/>
      <c r="J46" s="1631"/>
      <c r="K46" s="1631"/>
      <c r="L46" s="1631"/>
      <c r="M46" s="1631"/>
      <c r="N46" s="1631"/>
      <c r="O46" s="1631"/>
      <c r="P46" s="1632"/>
      <c r="Q46" s="1633"/>
      <c r="R46" s="1633"/>
      <c r="S46" s="1633"/>
      <c r="T46" s="1633"/>
      <c r="U46" s="1633"/>
      <c r="V46" s="1633"/>
      <c r="W46" s="1633"/>
      <c r="X46" s="1633"/>
      <c r="Y46" s="1634"/>
      <c r="Z46" s="1634"/>
      <c r="AA46" s="1634"/>
      <c r="AB46" s="1634"/>
      <c r="AC46" s="1634"/>
      <c r="AD46" s="1634"/>
      <c r="AE46" s="1634"/>
      <c r="AF46" s="1634"/>
    </row>
    <row r="47" spans="1:32" ht="18" customHeight="1">
      <c r="A47" s="800"/>
      <c r="B47" s="801"/>
      <c r="C47" s="801"/>
      <c r="D47" s="801"/>
      <c r="E47" s="1624"/>
      <c r="F47" s="1626"/>
      <c r="G47" s="1630"/>
      <c r="H47" s="1631"/>
      <c r="I47" s="1631"/>
      <c r="J47" s="1631"/>
      <c r="K47" s="1631"/>
      <c r="L47" s="1631"/>
      <c r="M47" s="1631"/>
      <c r="N47" s="1631"/>
      <c r="O47" s="1631"/>
      <c r="P47" s="1632"/>
      <c r="Q47" s="1633"/>
      <c r="R47" s="1633"/>
      <c r="S47" s="1633"/>
      <c r="T47" s="1633"/>
      <c r="U47" s="1633"/>
      <c r="V47" s="1633"/>
      <c r="W47" s="1633"/>
      <c r="X47" s="1633"/>
      <c r="Y47" s="1634"/>
      <c r="Z47" s="1634"/>
      <c r="AA47" s="1634"/>
      <c r="AB47" s="1634"/>
      <c r="AC47" s="1634"/>
      <c r="AD47" s="1634"/>
      <c r="AE47" s="1634"/>
      <c r="AF47" s="1634"/>
    </row>
    <row r="48" spans="1:32" ht="82.5" customHeight="1">
      <c r="A48" s="1635" t="s">
        <v>538</v>
      </c>
      <c r="B48" s="1636"/>
      <c r="C48" s="1636"/>
      <c r="D48" s="1637"/>
      <c r="E48" s="1638"/>
      <c r="F48" s="1638"/>
      <c r="G48" s="1638"/>
      <c r="H48" s="1638"/>
      <c r="I48" s="1638"/>
      <c r="J48" s="1638"/>
      <c r="K48" s="1638"/>
      <c r="L48" s="1638"/>
      <c r="M48" s="1638"/>
      <c r="N48" s="1638"/>
      <c r="O48" s="1638"/>
      <c r="P48" s="1638"/>
      <c r="Q48" s="1638"/>
      <c r="R48" s="1638"/>
      <c r="S48" s="1638"/>
      <c r="T48" s="1638"/>
      <c r="U48" s="1638"/>
      <c r="V48" s="1638"/>
      <c r="W48" s="1638"/>
      <c r="X48" s="1638"/>
      <c r="Y48" s="1638"/>
      <c r="Z48" s="1638"/>
      <c r="AA48" s="1638"/>
      <c r="AB48" s="1638"/>
      <c r="AC48" s="1638"/>
      <c r="AD48" s="1638"/>
      <c r="AE48" s="1638"/>
      <c r="AF48" s="1638"/>
    </row>
    <row r="49" spans="1:33" ht="75" customHeight="1">
      <c r="A49" s="802"/>
      <c r="B49" s="803"/>
      <c r="C49" s="803"/>
      <c r="D49" s="803"/>
      <c r="E49" s="1638"/>
      <c r="F49" s="1638"/>
      <c r="G49" s="1638"/>
      <c r="H49" s="1638"/>
      <c r="I49" s="1638"/>
      <c r="J49" s="1638"/>
      <c r="K49" s="1638"/>
      <c r="L49" s="1638"/>
      <c r="M49" s="1638"/>
      <c r="N49" s="1638"/>
      <c r="O49" s="1638"/>
      <c r="P49" s="1638"/>
      <c r="Q49" s="1638"/>
      <c r="R49" s="1638"/>
      <c r="S49" s="1638"/>
      <c r="T49" s="1638"/>
      <c r="U49" s="1638"/>
      <c r="V49" s="1638"/>
      <c r="W49" s="1638"/>
      <c r="X49" s="1638"/>
      <c r="Y49" s="1638"/>
      <c r="Z49" s="1638"/>
      <c r="AA49" s="1638"/>
      <c r="AB49" s="1638"/>
      <c r="AC49" s="1638"/>
      <c r="AD49" s="1638"/>
      <c r="AE49" s="1638"/>
      <c r="AF49" s="1638"/>
    </row>
    <row r="50" spans="1:33" ht="14.25">
      <c r="B50" s="784"/>
      <c r="C50" s="785"/>
      <c r="D50" s="804"/>
      <c r="E50" s="804"/>
      <c r="F50" s="804"/>
      <c r="G50" s="804"/>
      <c r="H50" s="804"/>
      <c r="I50" s="804"/>
      <c r="J50" s="804"/>
      <c r="K50" s="804"/>
      <c r="L50" s="804"/>
      <c r="M50" s="804"/>
      <c r="N50" s="804"/>
      <c r="O50" s="804"/>
      <c r="P50" s="804"/>
      <c r="Q50" s="804"/>
      <c r="R50" s="804"/>
      <c r="S50" s="804"/>
      <c r="T50" s="804"/>
      <c r="U50" s="804"/>
      <c r="V50" s="784"/>
    </row>
    <row r="51" spans="1:33" s="1042" customFormat="1" ht="19.5" customHeight="1">
      <c r="A51" s="1037"/>
      <c r="B51" s="1038"/>
      <c r="C51" s="1037" t="s">
        <v>17</v>
      </c>
      <c r="D51" s="1037"/>
      <c r="E51" s="1039"/>
      <c r="F51" s="1037" t="s">
        <v>5</v>
      </c>
      <c r="G51" s="1618"/>
      <c r="H51" s="1619"/>
      <c r="I51" s="1037" t="s">
        <v>4</v>
      </c>
      <c r="J51" s="1618"/>
      <c r="K51" s="1619"/>
      <c r="L51" s="1037" t="s">
        <v>3</v>
      </c>
      <c r="M51" s="1040"/>
      <c r="N51" s="1040"/>
      <c r="O51" s="1620" t="s">
        <v>539</v>
      </c>
      <c r="P51" s="1620"/>
      <c r="Q51" s="1620"/>
      <c r="R51" s="1620"/>
      <c r="S51" s="1620"/>
      <c r="T51" s="1621" t="s">
        <v>766</v>
      </c>
      <c r="U51" s="1621"/>
      <c r="V51" s="1621"/>
      <c r="W51" s="1621"/>
      <c r="X51" s="1621"/>
      <c r="Y51" s="1621"/>
      <c r="Z51" s="1621"/>
      <c r="AA51" s="1621"/>
      <c r="AB51" s="1621"/>
      <c r="AC51" s="1621"/>
      <c r="AD51" s="1621"/>
      <c r="AE51" s="1621"/>
      <c r="AF51" s="1041"/>
      <c r="AG51" s="1040"/>
    </row>
    <row r="52" spans="1:33" s="1042" customFormat="1" ht="19.5" customHeight="1">
      <c r="A52" s="1037"/>
      <c r="B52" s="1040"/>
      <c r="C52" s="1037"/>
      <c r="D52" s="1037"/>
      <c r="E52" s="1037"/>
      <c r="F52" s="1037"/>
      <c r="G52" s="1037"/>
      <c r="H52" s="1037"/>
      <c r="I52" s="1037"/>
      <c r="J52" s="1037"/>
      <c r="K52" s="1037"/>
      <c r="L52" s="1037"/>
      <c r="M52" s="1037"/>
      <c r="N52" s="1040"/>
      <c r="O52" s="1620" t="s">
        <v>541</v>
      </c>
      <c r="P52" s="1620"/>
      <c r="Q52" s="1620"/>
      <c r="R52" s="1620"/>
      <c r="S52" s="1620"/>
      <c r="T52" s="1622"/>
      <c r="U52" s="1621"/>
      <c r="V52" s="1621"/>
      <c r="W52" s="1621"/>
      <c r="X52" s="1621"/>
      <c r="Y52" s="1621"/>
      <c r="Z52" s="1621"/>
      <c r="AA52" s="1621"/>
      <c r="AB52" s="1621"/>
      <c r="AC52" s="1621"/>
      <c r="AD52" s="1621"/>
      <c r="AE52" s="1621"/>
      <c r="AF52" s="1043"/>
      <c r="AG52" s="1040"/>
    </row>
    <row r="53" spans="1:33" ht="14.25">
      <c r="B53" s="784"/>
      <c r="C53" s="785"/>
      <c r="D53" s="784"/>
      <c r="E53" s="784"/>
      <c r="F53" s="784"/>
      <c r="G53" s="784"/>
      <c r="H53" s="784"/>
      <c r="I53" s="784"/>
      <c r="J53" s="784"/>
      <c r="K53" s="784"/>
      <c r="L53" s="784"/>
      <c r="M53" s="784"/>
      <c r="N53" s="784"/>
      <c r="O53" s="784"/>
      <c r="P53" s="784"/>
      <c r="Q53" s="784"/>
      <c r="R53" s="784"/>
      <c r="S53" s="784"/>
      <c r="T53" s="784"/>
      <c r="U53" s="784"/>
      <c r="V53" s="784"/>
    </row>
    <row r="54" spans="1:33" ht="14.25">
      <c r="B54" s="784"/>
      <c r="C54" s="785"/>
      <c r="D54" s="784"/>
      <c r="E54" s="784"/>
      <c r="F54" s="784"/>
      <c r="G54" s="784"/>
      <c r="H54" s="784"/>
      <c r="I54" s="784"/>
      <c r="J54" s="784"/>
      <c r="K54" s="784"/>
      <c r="L54" s="784"/>
      <c r="M54" s="784"/>
      <c r="N54" s="784"/>
      <c r="O54" s="784"/>
      <c r="P54" s="784"/>
      <c r="Q54" s="784"/>
      <c r="R54" s="784"/>
      <c r="S54" s="784"/>
      <c r="T54" s="784"/>
      <c r="U54" s="784"/>
      <c r="V54" s="784"/>
    </row>
    <row r="55" spans="1:33" ht="14.25">
      <c r="B55" s="784"/>
      <c r="C55" s="785"/>
      <c r="D55" s="784"/>
      <c r="E55" s="784"/>
      <c r="F55" s="784"/>
      <c r="G55" s="784"/>
      <c r="H55" s="784"/>
      <c r="I55" s="784"/>
      <c r="J55" s="784"/>
      <c r="K55" s="784"/>
      <c r="L55" s="784"/>
      <c r="M55" s="784"/>
      <c r="N55" s="784"/>
      <c r="O55" s="784"/>
      <c r="P55" s="784"/>
      <c r="Q55" s="784"/>
      <c r="R55" s="784"/>
      <c r="S55" s="784"/>
      <c r="T55" s="784"/>
      <c r="U55" s="784"/>
      <c r="V55" s="784"/>
    </row>
    <row r="56" spans="1:33" ht="14.25">
      <c r="B56" s="784"/>
      <c r="C56" s="785"/>
      <c r="D56" s="784"/>
      <c r="E56" s="784"/>
      <c r="F56" s="784"/>
      <c r="G56" s="784"/>
      <c r="H56" s="784"/>
      <c r="I56" s="784"/>
      <c r="J56" s="784"/>
      <c r="K56" s="784"/>
      <c r="L56" s="784"/>
      <c r="M56" s="784"/>
      <c r="N56" s="784"/>
      <c r="O56" s="784"/>
      <c r="P56" s="784"/>
      <c r="Q56" s="784"/>
      <c r="R56" s="784"/>
      <c r="S56" s="784"/>
      <c r="T56" s="784"/>
      <c r="U56" s="784"/>
      <c r="V56" s="784"/>
    </row>
    <row r="57" spans="1:33" ht="14.25">
      <c r="B57" s="784"/>
      <c r="C57" s="785"/>
      <c r="D57" s="784"/>
      <c r="E57" s="784"/>
      <c r="F57" s="784"/>
      <c r="G57" s="784"/>
      <c r="H57" s="784"/>
      <c r="I57" s="784"/>
      <c r="J57" s="784"/>
      <c r="K57" s="784"/>
      <c r="L57" s="784"/>
      <c r="M57" s="784"/>
      <c r="N57" s="784"/>
      <c r="O57" s="784"/>
      <c r="P57" s="784"/>
      <c r="Q57" s="784"/>
      <c r="R57" s="784"/>
      <c r="S57" s="784"/>
      <c r="T57" s="784"/>
      <c r="U57" s="784"/>
      <c r="V57" s="784"/>
    </row>
    <row r="58" spans="1:33" ht="14.25">
      <c r="B58" s="784"/>
      <c r="C58" s="785"/>
      <c r="D58" s="784"/>
      <c r="E58" s="784"/>
      <c r="F58" s="784"/>
      <c r="G58" s="784"/>
      <c r="H58" s="784"/>
      <c r="I58" s="784"/>
      <c r="J58" s="784"/>
      <c r="K58" s="784"/>
      <c r="L58" s="784"/>
      <c r="M58" s="784"/>
      <c r="N58" s="784"/>
      <c r="O58" s="784"/>
      <c r="P58" s="784"/>
      <c r="Q58" s="784"/>
      <c r="R58" s="784"/>
      <c r="S58" s="784"/>
      <c r="T58" s="784"/>
      <c r="U58" s="784"/>
      <c r="V58" s="784"/>
    </row>
    <row r="59" spans="1:33" ht="14.25">
      <c r="B59" s="784"/>
      <c r="C59" s="785"/>
      <c r="D59" s="784"/>
      <c r="E59" s="784"/>
      <c r="F59" s="784"/>
      <c r="G59" s="784"/>
      <c r="H59" s="784"/>
      <c r="I59" s="784"/>
      <c r="J59" s="784"/>
      <c r="K59" s="784"/>
      <c r="L59" s="784"/>
      <c r="M59" s="784"/>
      <c r="N59" s="784"/>
      <c r="O59" s="784"/>
      <c r="P59" s="784"/>
      <c r="Q59" s="784"/>
      <c r="R59" s="784"/>
      <c r="S59" s="784"/>
      <c r="T59" s="784"/>
      <c r="U59" s="784"/>
      <c r="V59" s="784"/>
    </row>
    <row r="60" spans="1:33" ht="14.25">
      <c r="B60" s="784"/>
      <c r="C60" s="785"/>
      <c r="D60" s="784"/>
      <c r="E60" s="784"/>
      <c r="F60" s="784"/>
      <c r="G60" s="784"/>
      <c r="H60" s="784"/>
      <c r="I60" s="784"/>
      <c r="J60" s="784"/>
      <c r="K60" s="784"/>
      <c r="L60" s="784"/>
      <c r="M60" s="784"/>
      <c r="N60" s="784"/>
      <c r="O60" s="784"/>
      <c r="P60" s="784"/>
      <c r="Q60" s="784"/>
      <c r="R60" s="784"/>
      <c r="S60" s="784"/>
      <c r="T60" s="784"/>
      <c r="U60" s="784"/>
      <c r="V60" s="784"/>
    </row>
    <row r="61" spans="1:33" ht="14.25">
      <c r="B61" s="784"/>
      <c r="C61" s="785"/>
      <c r="D61" s="784"/>
      <c r="E61" s="784"/>
      <c r="F61" s="784"/>
      <c r="G61" s="784"/>
      <c r="H61" s="784"/>
      <c r="I61" s="784"/>
      <c r="J61" s="784"/>
      <c r="K61" s="784"/>
      <c r="L61" s="784"/>
      <c r="M61" s="784"/>
      <c r="N61" s="784"/>
      <c r="O61" s="784"/>
      <c r="P61" s="784"/>
      <c r="Q61" s="784"/>
      <c r="R61" s="784"/>
      <c r="S61" s="784"/>
      <c r="T61" s="784"/>
      <c r="U61" s="784"/>
      <c r="V61" s="784"/>
    </row>
    <row r="62" spans="1:33" ht="14.25">
      <c r="B62" s="784"/>
      <c r="C62" s="785"/>
      <c r="D62" s="784"/>
      <c r="E62" s="784"/>
      <c r="F62" s="784"/>
      <c r="G62" s="784"/>
      <c r="H62" s="784"/>
      <c r="I62" s="784"/>
      <c r="J62" s="784"/>
      <c r="K62" s="784"/>
      <c r="L62" s="784"/>
      <c r="M62" s="784"/>
      <c r="N62" s="784"/>
      <c r="O62" s="784"/>
      <c r="P62" s="784"/>
      <c r="Q62" s="784"/>
      <c r="R62" s="784"/>
      <c r="S62" s="784"/>
      <c r="T62" s="784"/>
      <c r="U62" s="784"/>
      <c r="V62" s="784"/>
    </row>
    <row r="63" spans="1:33" ht="14.25">
      <c r="B63" s="784"/>
      <c r="C63" s="785"/>
      <c r="D63" s="784"/>
      <c r="E63" s="784"/>
      <c r="F63" s="784"/>
      <c r="G63" s="784"/>
      <c r="H63" s="784"/>
      <c r="I63" s="784"/>
      <c r="J63" s="784"/>
      <c r="K63" s="784"/>
      <c r="L63" s="784"/>
      <c r="M63" s="784"/>
      <c r="N63" s="784"/>
      <c r="O63" s="784"/>
      <c r="P63" s="784"/>
      <c r="Q63" s="784"/>
      <c r="R63" s="784"/>
      <c r="S63" s="784"/>
      <c r="T63" s="784"/>
      <c r="U63" s="784"/>
      <c r="V63" s="784"/>
    </row>
    <row r="64" spans="1:33" ht="14.25">
      <c r="B64" s="784"/>
      <c r="C64" s="785"/>
      <c r="D64" s="784"/>
      <c r="E64" s="784"/>
      <c r="F64" s="784"/>
      <c r="G64" s="784"/>
      <c r="H64" s="784"/>
      <c r="I64" s="784"/>
      <c r="J64" s="784"/>
      <c r="K64" s="784"/>
      <c r="L64" s="784"/>
      <c r="M64" s="784"/>
      <c r="N64" s="784"/>
      <c r="O64" s="784"/>
      <c r="P64" s="784"/>
      <c r="Q64" s="784"/>
      <c r="R64" s="784"/>
      <c r="S64" s="784"/>
      <c r="T64" s="784"/>
      <c r="U64" s="784"/>
      <c r="V64" s="784"/>
    </row>
    <row r="65" spans="2:22" ht="14.25">
      <c r="B65" s="784"/>
      <c r="C65" s="785"/>
      <c r="D65" s="784"/>
      <c r="E65" s="784"/>
      <c r="F65" s="784"/>
      <c r="G65" s="784"/>
      <c r="H65" s="784"/>
      <c r="I65" s="784"/>
      <c r="J65" s="784"/>
      <c r="K65" s="784"/>
      <c r="L65" s="784"/>
      <c r="M65" s="784"/>
      <c r="N65" s="784"/>
      <c r="O65" s="784"/>
      <c r="P65" s="784"/>
      <c r="Q65" s="784"/>
      <c r="R65" s="784"/>
      <c r="S65" s="784"/>
      <c r="T65" s="784"/>
      <c r="U65" s="784"/>
      <c r="V65" s="784"/>
    </row>
    <row r="66" spans="2:22" ht="14.25">
      <c r="B66" s="786"/>
      <c r="C66" s="786"/>
      <c r="D66" s="784"/>
      <c r="E66" s="784"/>
      <c r="F66" s="784"/>
      <c r="G66" s="784"/>
      <c r="H66" s="784"/>
      <c r="I66" s="784"/>
      <c r="J66" s="784"/>
      <c r="K66" s="784"/>
      <c r="L66" s="784"/>
      <c r="M66" s="784"/>
      <c r="N66" s="784"/>
      <c r="O66" s="784"/>
      <c r="P66" s="784"/>
      <c r="Q66" s="784"/>
      <c r="R66" s="784"/>
      <c r="S66" s="784"/>
      <c r="T66" s="784"/>
      <c r="U66" s="784"/>
      <c r="V66" s="786"/>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G51:H51"/>
    <mergeCell ref="J51:K51"/>
    <mergeCell ref="O51:S51"/>
    <mergeCell ref="T51:AE51"/>
    <mergeCell ref="O52:S52"/>
    <mergeCell ref="T52:AE52"/>
  </mergeCells>
  <phoneticPr fontId="9"/>
  <conditionalFormatting sqref="E19:F19">
    <cfRule type="expression" dxfId="2" priority="2">
      <formula>$J$18="×"</formula>
    </cfRule>
  </conditionalFormatting>
  <conditionalFormatting sqref="F41:F43 G32 F36:G36 F37:F39 F40:G40 Y32 Y36 Q40">
    <cfRule type="expression" dxfId="1" priority="3">
      <formula>AND($N$18="○",$E$18="○")</formula>
    </cfRule>
  </conditionalFormatting>
  <conditionalFormatting sqref="Y24">
    <cfRule type="expression" dxfId="0" priority="1">
      <formula>AND($N$18="○",$E$18="○")</formula>
    </cfRule>
  </conditionalFormatting>
  <dataValidations count="3">
    <dataValidation imeMode="hiragana" allowBlank="1" showInputMessage="1" showErrorMessage="1" sqref="T52"/>
    <dataValidation imeMode="halfAlpha" allowBlank="1" showInputMessage="1" showErrorMessage="1" sqref="A14 H14 Q14 G51:H51 J51:K51 E51"/>
    <dataValidation type="list" allowBlank="1" showInputMessage="1" showErrorMessage="1" sqref="E18 N18 W18 E24:E47">
      <formula1>"○"</formula1>
    </dataValidation>
  </dataValidation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24" sqref="A24:AJ24"/>
    </sheetView>
  </sheetViews>
  <sheetFormatPr defaultColWidth="2.5" defaultRowHeight="13.5"/>
  <cols>
    <col min="1" max="34" width="2.5" style="807"/>
    <col min="35" max="36" width="2.5" style="807" customWidth="1"/>
    <col min="37" max="16384" width="2.5" style="807"/>
  </cols>
  <sheetData>
    <row r="1" spans="1:40">
      <c r="A1" s="805" t="s">
        <v>542</v>
      </c>
      <c r="B1" s="805"/>
      <c r="C1" s="805"/>
      <c r="D1" s="805"/>
      <c r="E1" s="805"/>
      <c r="F1" s="805"/>
      <c r="G1" s="805"/>
      <c r="H1" s="805"/>
      <c r="I1" s="805"/>
      <c r="J1" s="805"/>
      <c r="K1" s="805"/>
      <c r="L1" s="805"/>
      <c r="M1" s="805"/>
      <c r="N1" s="805"/>
      <c r="O1" s="805"/>
      <c r="P1" s="805"/>
      <c r="Q1" s="805"/>
      <c r="R1" s="805"/>
      <c r="S1" s="805"/>
      <c r="T1" s="805"/>
      <c r="U1" s="805"/>
      <c r="V1" s="805"/>
      <c r="W1" s="805"/>
      <c r="X1" s="805"/>
      <c r="Y1" s="806"/>
      <c r="Z1" s="806"/>
      <c r="AA1" s="806"/>
      <c r="AB1" s="806"/>
      <c r="AC1" s="806"/>
      <c r="AD1" s="806"/>
      <c r="AE1" s="806"/>
      <c r="AF1" s="806"/>
      <c r="AG1" s="806"/>
      <c r="AH1" s="806"/>
      <c r="AI1" s="806"/>
      <c r="AJ1" s="806"/>
      <c r="AK1" s="805"/>
      <c r="AL1" s="805"/>
      <c r="AM1" s="805"/>
      <c r="AN1" s="805"/>
    </row>
    <row r="2" spans="1:40">
      <c r="A2" s="805"/>
      <c r="B2" s="805"/>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K2" s="805"/>
      <c r="AL2" s="805"/>
      <c r="AM2" s="805"/>
      <c r="AN2" s="805"/>
    </row>
    <row r="3" spans="1:40" ht="17.25">
      <c r="A3" s="1777" t="s">
        <v>543</v>
      </c>
      <c r="B3" s="1777"/>
      <c r="C3" s="1777"/>
      <c r="D3" s="1777"/>
      <c r="E3" s="1777"/>
      <c r="F3" s="1777"/>
      <c r="G3" s="1777"/>
      <c r="H3" s="1777"/>
      <c r="I3" s="1777"/>
      <c r="J3" s="1777"/>
      <c r="K3" s="1777"/>
      <c r="L3" s="1777"/>
      <c r="M3" s="1777"/>
      <c r="N3" s="1777"/>
      <c r="O3" s="1777"/>
      <c r="P3" s="1777"/>
      <c r="Q3" s="1777"/>
      <c r="R3" s="1777"/>
      <c r="S3" s="1777"/>
      <c r="T3" s="1777"/>
      <c r="U3" s="1777"/>
      <c r="V3" s="1777"/>
      <c r="W3" s="1778"/>
      <c r="X3" s="1778"/>
      <c r="Y3" s="808" t="s">
        <v>544</v>
      </c>
      <c r="Z3" s="808"/>
      <c r="AA3" s="808"/>
      <c r="AB3" s="809"/>
      <c r="AC3" s="809"/>
      <c r="AD3" s="809"/>
      <c r="AE3" s="809"/>
    </row>
    <row r="4" spans="1:40">
      <c r="A4" s="810"/>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row>
    <row r="5" spans="1:40">
      <c r="A5" s="805" t="s">
        <v>519</v>
      </c>
      <c r="B5" s="805"/>
      <c r="C5" s="805"/>
      <c r="D5" s="805"/>
      <c r="E5" s="805"/>
      <c r="F5" s="805"/>
      <c r="G5" s="805"/>
      <c r="H5" s="805"/>
      <c r="I5" s="805"/>
      <c r="J5" s="805"/>
      <c r="K5" s="805"/>
      <c r="L5" s="805"/>
      <c r="M5" s="805"/>
      <c r="N5" s="805"/>
      <c r="O5" s="805"/>
      <c r="P5" s="805"/>
      <c r="Q5" s="805"/>
      <c r="R5" s="811"/>
      <c r="S5" s="811"/>
      <c r="T5" s="811"/>
      <c r="U5" s="811"/>
      <c r="V5" s="811"/>
      <c r="W5" s="811"/>
      <c r="X5" s="811"/>
      <c r="Y5" s="811"/>
      <c r="Z5" s="811"/>
      <c r="AA5" s="812"/>
      <c r="AB5" s="812"/>
      <c r="AC5" s="813"/>
      <c r="AD5" s="813"/>
      <c r="AE5" s="813"/>
      <c r="AF5" s="813"/>
      <c r="AG5" s="813"/>
      <c r="AH5" s="813"/>
      <c r="AI5" s="813"/>
      <c r="AJ5" s="813"/>
    </row>
    <row r="6" spans="1:40" ht="7.5" customHeight="1">
      <c r="A6" s="805"/>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5"/>
      <c r="AI6" s="805"/>
      <c r="AJ6" s="805"/>
    </row>
    <row r="7" spans="1:40">
      <c r="A7" s="1779" t="s">
        <v>545</v>
      </c>
      <c r="B7" s="1780"/>
      <c r="C7" s="1780"/>
      <c r="D7" s="1780"/>
      <c r="E7" s="1780"/>
      <c r="F7" s="1780"/>
      <c r="G7" s="1781"/>
      <c r="H7" s="1782"/>
      <c r="I7" s="1782"/>
      <c r="J7" s="1782"/>
      <c r="K7" s="1782"/>
      <c r="L7" s="1782"/>
      <c r="M7" s="1782"/>
      <c r="N7" s="1782"/>
      <c r="O7" s="1782"/>
      <c r="P7" s="1782"/>
      <c r="Q7" s="1782"/>
      <c r="R7" s="1782"/>
      <c r="S7" s="1782"/>
      <c r="T7" s="1782"/>
      <c r="U7" s="1782"/>
      <c r="V7" s="1782"/>
      <c r="W7" s="1782"/>
      <c r="X7" s="1782"/>
      <c r="Y7" s="1782"/>
      <c r="Z7" s="1782"/>
      <c r="AA7" s="1782"/>
      <c r="AB7" s="1782"/>
      <c r="AC7" s="1782"/>
      <c r="AD7" s="1782"/>
      <c r="AE7" s="1782"/>
      <c r="AF7" s="1782"/>
      <c r="AG7" s="1782"/>
      <c r="AH7" s="1782"/>
      <c r="AI7" s="1782"/>
      <c r="AJ7" s="1783"/>
    </row>
    <row r="8" spans="1:40" ht="19.899999999999999" customHeight="1">
      <c r="A8" s="1757" t="s">
        <v>6</v>
      </c>
      <c r="B8" s="1784"/>
      <c r="C8" s="1784"/>
      <c r="D8" s="1784"/>
      <c r="E8" s="1784"/>
      <c r="F8" s="1784"/>
      <c r="G8" s="1785"/>
      <c r="H8" s="1786"/>
      <c r="I8" s="1786"/>
      <c r="J8" s="1786"/>
      <c r="K8" s="1786"/>
      <c r="L8" s="1786"/>
      <c r="M8" s="1786"/>
      <c r="N8" s="1786"/>
      <c r="O8" s="1786"/>
      <c r="P8" s="1786"/>
      <c r="Q8" s="1786"/>
      <c r="R8" s="1786"/>
      <c r="S8" s="1786"/>
      <c r="T8" s="1786"/>
      <c r="U8" s="1786"/>
      <c r="V8" s="1786"/>
      <c r="W8" s="1786"/>
      <c r="X8" s="1786"/>
      <c r="Y8" s="1786"/>
      <c r="Z8" s="1786"/>
      <c r="AA8" s="1786"/>
      <c r="AB8" s="1786"/>
      <c r="AC8" s="1786"/>
      <c r="AD8" s="1786"/>
      <c r="AE8" s="1786"/>
      <c r="AF8" s="1786"/>
      <c r="AG8" s="1786"/>
      <c r="AH8" s="1786"/>
      <c r="AI8" s="1786"/>
      <c r="AJ8" s="1787"/>
    </row>
    <row r="9" spans="1:40">
      <c r="A9" s="1761" t="s">
        <v>118</v>
      </c>
      <c r="B9" s="1762"/>
      <c r="C9" s="1762"/>
      <c r="D9" s="1762"/>
      <c r="E9" s="1762"/>
      <c r="F9" s="1762"/>
      <c r="G9" s="814" t="s">
        <v>520</v>
      </c>
      <c r="H9" s="1765"/>
      <c r="I9" s="1765"/>
      <c r="J9" s="1765"/>
      <c r="K9" s="1765"/>
      <c r="L9" s="1765"/>
      <c r="M9" s="815"/>
      <c r="N9" s="816"/>
      <c r="O9" s="816"/>
      <c r="P9" s="816"/>
      <c r="Q9" s="816"/>
      <c r="R9" s="816"/>
      <c r="S9" s="816"/>
      <c r="T9" s="816"/>
      <c r="U9" s="816"/>
      <c r="V9" s="816"/>
      <c r="W9" s="816"/>
      <c r="X9" s="816"/>
      <c r="Y9" s="816"/>
      <c r="Z9" s="816"/>
      <c r="AA9" s="816"/>
      <c r="AB9" s="816"/>
      <c r="AC9" s="816"/>
      <c r="AD9" s="816"/>
      <c r="AE9" s="816"/>
      <c r="AF9" s="816"/>
      <c r="AG9" s="816"/>
      <c r="AH9" s="816"/>
      <c r="AI9" s="816"/>
      <c r="AJ9" s="817"/>
    </row>
    <row r="10" spans="1:40">
      <c r="A10" s="1750"/>
      <c r="B10" s="1751"/>
      <c r="C10" s="1751"/>
      <c r="D10" s="1751"/>
      <c r="E10" s="1751"/>
      <c r="F10" s="1751"/>
      <c r="G10" s="1766"/>
      <c r="H10" s="1767"/>
      <c r="I10" s="1767"/>
      <c r="J10" s="1767"/>
      <c r="K10" s="1767"/>
      <c r="L10" s="1767"/>
      <c r="M10" s="1767"/>
      <c r="N10" s="1767"/>
      <c r="O10" s="1767"/>
      <c r="P10" s="1767"/>
      <c r="Q10" s="1767"/>
      <c r="R10" s="1767"/>
      <c r="S10" s="1767"/>
      <c r="T10" s="1767"/>
      <c r="U10" s="1767"/>
      <c r="V10" s="1767"/>
      <c r="W10" s="1767"/>
      <c r="X10" s="1767"/>
      <c r="Y10" s="1767"/>
      <c r="Z10" s="1767"/>
      <c r="AA10" s="1767"/>
      <c r="AB10" s="1767"/>
      <c r="AC10" s="1767"/>
      <c r="AD10" s="1767"/>
      <c r="AE10" s="1767"/>
      <c r="AF10" s="1767"/>
      <c r="AG10" s="1767"/>
      <c r="AH10" s="1767"/>
      <c r="AI10" s="1767"/>
      <c r="AJ10" s="1768"/>
    </row>
    <row r="11" spans="1:40">
      <c r="A11" s="1763"/>
      <c r="B11" s="1764"/>
      <c r="C11" s="1764"/>
      <c r="D11" s="1764"/>
      <c r="E11" s="1764"/>
      <c r="F11" s="1764"/>
      <c r="G11" s="1769"/>
      <c r="H11" s="1770"/>
      <c r="I11" s="1770"/>
      <c r="J11" s="1770"/>
      <c r="K11" s="1770"/>
      <c r="L11" s="1770"/>
      <c r="M11" s="1770"/>
      <c r="N11" s="1770"/>
      <c r="O11" s="1770"/>
      <c r="P11" s="1770"/>
      <c r="Q11" s="1770"/>
      <c r="R11" s="1770"/>
      <c r="S11" s="1770"/>
      <c r="T11" s="1770"/>
      <c r="U11" s="1770"/>
      <c r="V11" s="1770"/>
      <c r="W11" s="1770"/>
      <c r="X11" s="1770"/>
      <c r="Y11" s="1770"/>
      <c r="Z11" s="1770"/>
      <c r="AA11" s="1770"/>
      <c r="AB11" s="1770"/>
      <c r="AC11" s="1770"/>
      <c r="AD11" s="1770"/>
      <c r="AE11" s="1770"/>
      <c r="AF11" s="1770"/>
      <c r="AG11" s="1770"/>
      <c r="AH11" s="1770"/>
      <c r="AI11" s="1770"/>
      <c r="AJ11" s="1771"/>
    </row>
    <row r="12" spans="1:40">
      <c r="A12" s="1772" t="s">
        <v>545</v>
      </c>
      <c r="B12" s="1773"/>
      <c r="C12" s="1773"/>
      <c r="D12" s="1773"/>
      <c r="E12" s="1773"/>
      <c r="F12" s="1773"/>
      <c r="G12" s="1774"/>
      <c r="H12" s="1775"/>
      <c r="I12" s="1775"/>
      <c r="J12" s="1775"/>
      <c r="K12" s="1775"/>
      <c r="L12" s="1775"/>
      <c r="M12" s="1775"/>
      <c r="N12" s="1775"/>
      <c r="O12" s="1775"/>
      <c r="P12" s="1775"/>
      <c r="Q12" s="1775"/>
      <c r="R12" s="1775"/>
      <c r="S12" s="1775"/>
      <c r="T12" s="1775"/>
      <c r="U12" s="1775"/>
      <c r="V12" s="1775"/>
      <c r="W12" s="1775"/>
      <c r="X12" s="1775"/>
      <c r="Y12" s="1775"/>
      <c r="Z12" s="1775"/>
      <c r="AA12" s="1775"/>
      <c r="AB12" s="1775"/>
      <c r="AC12" s="1775"/>
      <c r="AD12" s="1775"/>
      <c r="AE12" s="1775"/>
      <c r="AF12" s="1775"/>
      <c r="AG12" s="1775"/>
      <c r="AH12" s="1775"/>
      <c r="AI12" s="1775"/>
      <c r="AJ12" s="1776"/>
    </row>
    <row r="13" spans="1:40">
      <c r="A13" s="1750" t="s">
        <v>113</v>
      </c>
      <c r="B13" s="1751"/>
      <c r="C13" s="1751"/>
      <c r="D13" s="1751"/>
      <c r="E13" s="1751"/>
      <c r="F13" s="1751"/>
      <c r="G13" s="1752"/>
      <c r="H13" s="1753"/>
      <c r="I13" s="1753"/>
      <c r="J13" s="1753"/>
      <c r="K13" s="1753"/>
      <c r="L13" s="1753"/>
      <c r="M13" s="1753"/>
      <c r="N13" s="1753"/>
      <c r="O13" s="1753"/>
      <c r="P13" s="1753"/>
      <c r="Q13" s="1753"/>
      <c r="R13" s="1753"/>
      <c r="S13" s="1753"/>
      <c r="T13" s="1753"/>
      <c r="U13" s="1753"/>
      <c r="V13" s="1753"/>
      <c r="W13" s="1753"/>
      <c r="X13" s="1753"/>
      <c r="Y13" s="1753"/>
      <c r="Z13" s="1753"/>
      <c r="AA13" s="1753"/>
      <c r="AB13" s="1753"/>
      <c r="AC13" s="1753"/>
      <c r="AD13" s="1753"/>
      <c r="AE13" s="1753"/>
      <c r="AF13" s="1753"/>
      <c r="AG13" s="1753"/>
      <c r="AH13" s="1753"/>
      <c r="AI13" s="1753"/>
      <c r="AJ13" s="1754"/>
    </row>
    <row r="14" spans="1:40">
      <c r="A14" s="1755" t="s">
        <v>117</v>
      </c>
      <c r="B14" s="1755"/>
      <c r="C14" s="1755"/>
      <c r="D14" s="1755"/>
      <c r="E14" s="1755"/>
      <c r="F14" s="1755"/>
      <c r="G14" s="1756" t="s">
        <v>0</v>
      </c>
      <c r="H14" s="1756"/>
      <c r="I14" s="1756"/>
      <c r="J14" s="1757"/>
      <c r="K14" s="1758"/>
      <c r="L14" s="1758"/>
      <c r="M14" s="1758"/>
      <c r="N14" s="1758"/>
      <c r="O14" s="1758"/>
      <c r="P14" s="1759" t="s">
        <v>1</v>
      </c>
      <c r="Q14" s="1756"/>
      <c r="R14" s="1756"/>
      <c r="S14" s="1757"/>
      <c r="T14" s="1758"/>
      <c r="U14" s="1758"/>
      <c r="V14" s="1758"/>
      <c r="W14" s="1758"/>
      <c r="X14" s="1758"/>
      <c r="Y14" s="1759" t="s">
        <v>521</v>
      </c>
      <c r="Z14" s="1756"/>
      <c r="AA14" s="1756"/>
      <c r="AB14" s="1757"/>
      <c r="AC14" s="1760"/>
      <c r="AD14" s="1760"/>
      <c r="AE14" s="1760"/>
      <c r="AF14" s="1760"/>
      <c r="AG14" s="1760"/>
      <c r="AH14" s="1760"/>
      <c r="AI14" s="1760"/>
      <c r="AJ14" s="1760"/>
    </row>
    <row r="16" spans="1:40" ht="22.5" customHeight="1">
      <c r="A16" s="807" t="s">
        <v>546</v>
      </c>
    </row>
    <row r="17" spans="1:36" ht="45" customHeight="1">
      <c r="A17" s="1735" t="s">
        <v>547</v>
      </c>
      <c r="B17" s="1736"/>
      <c r="C17" s="1736"/>
      <c r="D17" s="1736"/>
      <c r="E17" s="1736"/>
      <c r="F17" s="1736"/>
      <c r="G17" s="1736"/>
      <c r="H17" s="1736"/>
      <c r="I17" s="1736"/>
      <c r="J17" s="1736"/>
      <c r="K17" s="1736"/>
      <c r="L17" s="1736"/>
      <c r="M17" s="1736"/>
      <c r="N17" s="1736"/>
      <c r="O17" s="1736"/>
      <c r="P17" s="1736"/>
      <c r="Q17" s="1736"/>
      <c r="R17" s="1736"/>
      <c r="S17" s="1736"/>
      <c r="T17" s="1736"/>
      <c r="U17" s="1736"/>
      <c r="V17" s="1736"/>
      <c r="W17" s="1736"/>
      <c r="X17" s="1736"/>
      <c r="Y17" s="1736"/>
      <c r="Z17" s="1736"/>
      <c r="AA17" s="1736"/>
      <c r="AB17" s="1736"/>
      <c r="AC17" s="1736"/>
      <c r="AD17" s="1736"/>
      <c r="AE17" s="1736"/>
      <c r="AF17" s="1736"/>
      <c r="AG17" s="1736"/>
      <c r="AH17" s="1736"/>
      <c r="AI17" s="1736"/>
      <c r="AJ17" s="1737"/>
    </row>
    <row r="18" spans="1:36" ht="79.900000000000006" customHeight="1">
      <c r="A18" s="1738"/>
      <c r="B18" s="1739"/>
      <c r="C18" s="1739"/>
      <c r="D18" s="1739"/>
      <c r="E18" s="1739"/>
      <c r="F18" s="1739"/>
      <c r="G18" s="1739"/>
      <c r="H18" s="1739"/>
      <c r="I18" s="1739"/>
      <c r="J18" s="1739"/>
      <c r="K18" s="1739"/>
      <c r="L18" s="1739"/>
      <c r="M18" s="1739"/>
      <c r="N18" s="1739"/>
      <c r="O18" s="1739"/>
      <c r="P18" s="1739"/>
      <c r="Q18" s="1739"/>
      <c r="R18" s="1739"/>
      <c r="S18" s="1739"/>
      <c r="T18" s="1739"/>
      <c r="U18" s="1739"/>
      <c r="V18" s="1739"/>
      <c r="W18" s="1739"/>
      <c r="X18" s="1739"/>
      <c r="Y18" s="1739"/>
      <c r="Z18" s="1739"/>
      <c r="AA18" s="1739"/>
      <c r="AB18" s="1739"/>
      <c r="AC18" s="1739"/>
      <c r="AD18" s="1739"/>
      <c r="AE18" s="1739"/>
      <c r="AF18" s="1739"/>
      <c r="AG18" s="1739"/>
      <c r="AH18" s="1739"/>
      <c r="AI18" s="1739"/>
      <c r="AJ18" s="1740"/>
    </row>
    <row r="20" spans="1:36" ht="22.5" customHeight="1">
      <c r="A20" s="807" t="s">
        <v>548</v>
      </c>
    </row>
    <row r="21" spans="1:36" ht="90" customHeight="1">
      <c r="A21" s="1741"/>
      <c r="B21" s="1742"/>
      <c r="C21" s="1742"/>
      <c r="D21" s="1742"/>
      <c r="E21" s="1742"/>
      <c r="F21" s="1742"/>
      <c r="G21" s="1742"/>
      <c r="H21" s="1742"/>
      <c r="I21" s="1742"/>
      <c r="J21" s="1742"/>
      <c r="K21" s="1742"/>
      <c r="L21" s="1742"/>
      <c r="M21" s="1742"/>
      <c r="N21" s="1742"/>
      <c r="O21" s="1742"/>
      <c r="P21" s="1742"/>
      <c r="Q21" s="1742"/>
      <c r="R21" s="1742"/>
      <c r="S21" s="1742"/>
      <c r="T21" s="1742"/>
      <c r="U21" s="1742"/>
      <c r="V21" s="1742"/>
      <c r="W21" s="1742"/>
      <c r="X21" s="1742"/>
      <c r="Y21" s="1742"/>
      <c r="Z21" s="1742"/>
      <c r="AA21" s="1742"/>
      <c r="AB21" s="1742"/>
      <c r="AC21" s="1742"/>
      <c r="AD21" s="1742"/>
      <c r="AE21" s="1742"/>
      <c r="AF21" s="1742"/>
      <c r="AG21" s="1742"/>
      <c r="AH21" s="1742"/>
      <c r="AI21" s="1742"/>
      <c r="AJ21" s="1743"/>
    </row>
    <row r="23" spans="1:36" ht="22.5" customHeight="1">
      <c r="A23" s="807" t="s">
        <v>549</v>
      </c>
    </row>
    <row r="24" spans="1:36" ht="79.900000000000006" customHeight="1">
      <c r="A24" s="1744"/>
      <c r="B24" s="1745"/>
      <c r="C24" s="1745"/>
      <c r="D24" s="1745"/>
      <c r="E24" s="1745"/>
      <c r="F24" s="1745"/>
      <c r="G24" s="1745"/>
      <c r="H24" s="1745"/>
      <c r="I24" s="1745"/>
      <c r="J24" s="1745"/>
      <c r="K24" s="1745"/>
      <c r="L24" s="1745"/>
      <c r="M24" s="1745"/>
      <c r="N24" s="1745"/>
      <c r="O24" s="1745"/>
      <c r="P24" s="1745"/>
      <c r="Q24" s="1745"/>
      <c r="R24" s="1745"/>
      <c r="S24" s="1745"/>
      <c r="T24" s="1745"/>
      <c r="U24" s="1745"/>
      <c r="V24" s="1745"/>
      <c r="W24" s="1745"/>
      <c r="X24" s="1745"/>
      <c r="Y24" s="1745"/>
      <c r="Z24" s="1745"/>
      <c r="AA24" s="1745"/>
      <c r="AB24" s="1745"/>
      <c r="AC24" s="1745"/>
      <c r="AD24" s="1745"/>
      <c r="AE24" s="1745"/>
      <c r="AF24" s="1745"/>
      <c r="AG24" s="1745"/>
      <c r="AH24" s="1745"/>
      <c r="AI24" s="1745"/>
      <c r="AJ24" s="1746"/>
    </row>
    <row r="25" spans="1:36">
      <c r="A25" s="807" t="s">
        <v>133</v>
      </c>
      <c r="B25" s="807" t="s">
        <v>550</v>
      </c>
    </row>
    <row r="27" spans="1:36" ht="22.5" customHeight="1">
      <c r="A27" s="807" t="s">
        <v>551</v>
      </c>
    </row>
    <row r="28" spans="1:36">
      <c r="A28" s="1735" t="s">
        <v>552</v>
      </c>
      <c r="B28" s="1736"/>
      <c r="C28" s="1736"/>
      <c r="D28" s="1736"/>
      <c r="E28" s="1736"/>
      <c r="F28" s="1736"/>
      <c r="G28" s="1736"/>
      <c r="H28" s="1736"/>
      <c r="I28" s="1736"/>
      <c r="J28" s="1736"/>
      <c r="K28" s="1736"/>
      <c r="L28" s="1736"/>
      <c r="M28" s="1736"/>
      <c r="N28" s="1736"/>
      <c r="O28" s="1736"/>
      <c r="P28" s="1736"/>
      <c r="Q28" s="1736"/>
      <c r="R28" s="1736"/>
      <c r="S28" s="1736"/>
      <c r="T28" s="1736"/>
      <c r="U28" s="1736"/>
      <c r="V28" s="1736"/>
      <c r="W28" s="1736"/>
      <c r="X28" s="1736"/>
      <c r="Y28" s="1736"/>
      <c r="Z28" s="1736"/>
      <c r="AA28" s="1736"/>
      <c r="AB28" s="1736"/>
      <c r="AC28" s="1736"/>
      <c r="AD28" s="1736"/>
      <c r="AE28" s="1736"/>
      <c r="AF28" s="1736"/>
      <c r="AG28" s="1736"/>
      <c r="AH28" s="1736"/>
      <c r="AI28" s="1736"/>
      <c r="AJ28" s="1737"/>
    </row>
    <row r="29" spans="1:36" ht="79.900000000000006" customHeight="1">
      <c r="A29" s="1738"/>
      <c r="B29" s="1739"/>
      <c r="C29" s="1739"/>
      <c r="D29" s="1739"/>
      <c r="E29" s="1739"/>
      <c r="F29" s="1739"/>
      <c r="G29" s="1739"/>
      <c r="H29" s="1739"/>
      <c r="I29" s="1739"/>
      <c r="J29" s="1739"/>
      <c r="K29" s="1739"/>
      <c r="L29" s="1739"/>
      <c r="M29" s="1739"/>
      <c r="N29" s="1739"/>
      <c r="O29" s="1739"/>
      <c r="P29" s="1739"/>
      <c r="Q29" s="1739"/>
      <c r="R29" s="1739"/>
      <c r="S29" s="1739"/>
      <c r="T29" s="1739"/>
      <c r="U29" s="1739"/>
      <c r="V29" s="1739"/>
      <c r="W29" s="1739"/>
      <c r="X29" s="1739"/>
      <c r="Y29" s="1739"/>
      <c r="Z29" s="1739"/>
      <c r="AA29" s="1739"/>
      <c r="AB29" s="1739"/>
      <c r="AC29" s="1739"/>
      <c r="AD29" s="1739"/>
      <c r="AE29" s="1739"/>
      <c r="AF29" s="1739"/>
      <c r="AG29" s="1739"/>
      <c r="AH29" s="1739"/>
      <c r="AI29" s="1739"/>
      <c r="AJ29" s="1740"/>
    </row>
    <row r="31" spans="1:36">
      <c r="A31" s="818"/>
      <c r="B31" s="818"/>
      <c r="C31" s="818"/>
      <c r="D31" s="818"/>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row>
    <row r="32" spans="1:36" s="824" customFormat="1" ht="19.5" customHeight="1">
      <c r="A32" s="819"/>
      <c r="B32" s="820"/>
      <c r="C32" s="819" t="s">
        <v>17</v>
      </c>
      <c r="D32" s="819"/>
      <c r="E32" s="1747"/>
      <c r="F32" s="1748"/>
      <c r="G32" s="819" t="s">
        <v>5</v>
      </c>
      <c r="H32" s="1747"/>
      <c r="I32" s="1748"/>
      <c r="J32" s="819" t="s">
        <v>4</v>
      </c>
      <c r="K32" s="1747"/>
      <c r="L32" s="1748"/>
      <c r="M32" s="819" t="s">
        <v>3</v>
      </c>
      <c r="N32" s="821"/>
      <c r="O32" s="821"/>
      <c r="P32" s="821"/>
      <c r="Q32" s="822"/>
      <c r="R32" s="1732" t="s">
        <v>539</v>
      </c>
      <c r="S32" s="1732"/>
      <c r="T32" s="1732"/>
      <c r="U32" s="1732"/>
      <c r="V32" s="1732"/>
      <c r="W32" s="1749" t="s">
        <v>540</v>
      </c>
      <c r="X32" s="1749"/>
      <c r="Y32" s="1749"/>
      <c r="Z32" s="1749"/>
      <c r="AA32" s="1749"/>
      <c r="AB32" s="1749"/>
      <c r="AC32" s="1749"/>
      <c r="AD32" s="1749"/>
      <c r="AE32" s="1749"/>
      <c r="AF32" s="1749"/>
      <c r="AG32" s="1749"/>
      <c r="AH32" s="1749"/>
      <c r="AI32" s="823"/>
      <c r="AJ32" s="821"/>
    </row>
    <row r="33" spans="1:36" s="824" customFormat="1" ht="19.5" customHeight="1">
      <c r="A33" s="819"/>
      <c r="B33" s="821"/>
      <c r="C33" s="819"/>
      <c r="D33" s="819"/>
      <c r="E33" s="819"/>
      <c r="F33" s="819"/>
      <c r="G33" s="819"/>
      <c r="H33" s="819"/>
      <c r="I33" s="819"/>
      <c r="J33" s="819"/>
      <c r="K33" s="819"/>
      <c r="L33" s="819"/>
      <c r="M33" s="819"/>
      <c r="N33" s="819"/>
      <c r="O33" s="819"/>
      <c r="P33" s="821"/>
      <c r="Q33" s="822"/>
      <c r="R33" s="1732" t="s">
        <v>541</v>
      </c>
      <c r="S33" s="1732"/>
      <c r="T33" s="1732"/>
      <c r="U33" s="1732"/>
      <c r="V33" s="1732"/>
      <c r="W33" s="1733"/>
      <c r="X33" s="1734"/>
      <c r="Y33" s="1734"/>
      <c r="Z33" s="1734"/>
      <c r="AA33" s="1734"/>
      <c r="AB33" s="1734"/>
      <c r="AC33" s="1734"/>
      <c r="AD33" s="1734"/>
      <c r="AE33" s="1734"/>
      <c r="AF33" s="1734"/>
      <c r="AG33" s="1734"/>
      <c r="AH33" s="1734"/>
      <c r="AI33" s="825"/>
      <c r="AJ33" s="821"/>
    </row>
  </sheetData>
  <mergeCells count="34">
    <mergeCell ref="A3:V3"/>
    <mergeCell ref="W3:X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R33:V33"/>
    <mergeCell ref="W33:AH33"/>
    <mergeCell ref="A17:AJ17"/>
    <mergeCell ref="A18:AJ18"/>
    <mergeCell ref="A21:AJ21"/>
    <mergeCell ref="A24:AJ24"/>
    <mergeCell ref="A28:AJ28"/>
    <mergeCell ref="A29:AJ29"/>
    <mergeCell ref="E32:F32"/>
    <mergeCell ref="H32:I32"/>
    <mergeCell ref="K32:L32"/>
    <mergeCell ref="R32:V32"/>
    <mergeCell ref="W32:AH32"/>
  </mergeCells>
  <phoneticPr fontId="9"/>
  <dataValidations count="2">
    <dataValidation imeMode="halfAlpha" allowBlank="1" showInputMessage="1" showErrorMessage="1" sqref="A14 K14 T14 H32:I32 K32:L32 E32:F32"/>
    <dataValidation imeMode="hiragana" allowBlank="1" showInputMessage="1" showErrorMessage="1" sqref="W33"/>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23</vt:i4>
      </vt:variant>
    </vt:vector>
  </HeadingPairs>
  <TitlesOfParts>
    <vt:vector size="39"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別紙様式2-5_職員分類変更</vt:lpstr>
      <vt:lpstr>別紙４変更届様式★</vt:lpstr>
      <vt:lpstr>別紙様式５（特別な事情）</vt:lpstr>
      <vt:lpstr>1-1処遇改善届出書（者）</vt:lpstr>
      <vt:lpstr>状況一覧表（者）</vt:lpstr>
      <vt:lpstr>1-2処遇改善届出書（児）</vt:lpstr>
      <vt:lpstr>状況一覧表（児）</vt:lpstr>
      <vt:lpstr>（参考）交付金様式2-1</vt:lpstr>
      <vt:lpstr>（参考）交付金様式2-２</vt:lpstr>
      <vt:lpstr>【参考】数式用</vt:lpstr>
      <vt:lpstr>'（参考）交付金様式2-1'!Print_Area</vt:lpstr>
      <vt:lpstr>'（参考）交付金様式2-２'!Print_Area</vt:lpstr>
      <vt:lpstr>【参考】数式用!Print_Area</vt:lpstr>
      <vt:lpstr>'1-1処遇改善届出書（者）'!Print_Area</vt:lpstr>
      <vt:lpstr>'1-2処遇改善届出書（児）'!Print_Area</vt:lpstr>
      <vt:lpstr>はじめに!Print_Area</vt:lpstr>
      <vt:lpstr>基本情報入力シート!Print_Area</vt:lpstr>
      <vt:lpstr>'状況一覧表（児）'!Print_Area</vt:lpstr>
      <vt:lpstr>'状況一覧表（者）'!Print_Area</vt:lpstr>
      <vt:lpstr>別紙４変更届様式★!Print_Area</vt:lpstr>
      <vt:lpstr>'別紙様式2-1 計画書_総括表'!Print_Area</vt:lpstr>
      <vt:lpstr>'別紙様式2-2 個表_処遇'!Print_Area</vt:lpstr>
      <vt:lpstr>'別紙様式2-3 個表_特定'!Print_Area</vt:lpstr>
      <vt:lpstr>'別紙様式2-4 個表_ベースアップ'!Print_Area</vt:lpstr>
      <vt:lpstr>'別紙様式2-5_職員分類変更'!Print_Area</vt:lpstr>
      <vt:lpstr>'別紙様式５（特別な事情）'!Print_Area</vt:lpstr>
      <vt:lpstr>'（参考）交付金様式2-２'!Print_Titles</vt:lpstr>
      <vt:lpstr>【参考】数式用!Print_Titles</vt:lpstr>
      <vt:lpstr>'状況一覧表（児）'!Print_Titles</vt:lpstr>
      <vt:lpstr>'状況一覧表（者）'!Print_Titles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広島県</cp:lastModifiedBy>
  <cp:lastPrinted>2022-07-22T16:23:22Z</cp:lastPrinted>
  <dcterms:created xsi:type="dcterms:W3CDTF">2020-02-21T08:37:11Z</dcterms:created>
  <dcterms:modified xsi:type="dcterms:W3CDTF">2022-08-26T09:28:35Z</dcterms:modified>
</cp:coreProperties>
</file>