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1.11\世羅町\財政課\●地方公営企業（起債除き）\R03地方公営企業\【040111】■世羅町【0201〆】公営企業に係る経営比較分析表（R2年度決算）の分析等について（依頼）\県提出\"/>
    </mc:Choice>
  </mc:AlternateContent>
  <workbookProtection workbookAlgorithmName="SHA-512" workbookHashValue="wmHZ2dN2cSlQac7U39Dw+gZsei9jK2xY6NXWB20nt9hk282QYsJG9dw1at5Ezd52rKu2AaFRQH92SJEOPabWkg==" workbookSaltValue="0wWU1jhPTIYKGlql7hSRlQ==" workbookSpinCount="100000" lockStructure="1"/>
  <bookViews>
    <workbookView xWindow="-120" yWindow="-120" windowWidth="20730" windowHeight="11160"/>
  </bookViews>
  <sheets>
    <sheet name="法適用_下水道事業" sheetId="4" r:id="rId1"/>
    <sheet name="データ" sheetId="5" state="hidden"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V6" i="5"/>
  <c r="U6" i="5"/>
  <c r="T6" i="5"/>
  <c r="AT8" i="4" s="1"/>
  <c r="S6" i="5"/>
  <c r="AL8" i="4" s="1"/>
  <c r="R6" i="5"/>
  <c r="Q6" i="5"/>
  <c r="P6" i="5"/>
  <c r="P10" i="4" s="1"/>
  <c r="O6" i="5"/>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F85" i="4"/>
  <c r="AT10" i="4"/>
  <c r="AL10" i="4"/>
  <c r="AD10" i="4"/>
  <c r="W10" i="4"/>
  <c r="I10" i="4"/>
  <c r="B10" i="4"/>
  <c r="BB8" i="4"/>
  <c r="AD8" i="4"/>
  <c r="I8" i="4"/>
  <c r="B8" i="4"/>
</calcChain>
</file>

<file path=xl/sharedStrings.xml><?xml version="1.0" encoding="utf-8"?>
<sst xmlns="http://schemas.openxmlformats.org/spreadsheetml/2006/main" count="231" uniqueCount="116">
  <si>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</si>
  <si>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</si>
  <si>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</si>
  <si>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</si>
  <si>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</si>
  <si>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</si>
  <si>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</si>
  <si>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</si>
  <si>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</si>
  <si>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</si>
  <si>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</si>
  <si>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</si>
  <si>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</si>
  <si>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</si>
  <si>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</si>
  <si>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</si>
  <si>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</si>
  <si>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</si>
  <si>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</si>
  <si>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</si>
  <si>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</si>
  <si>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</si>
  <si>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</si>
  <si>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</si>
  <si>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</si>
  <si>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</si>
  <si>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</si>
  <si>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</si>
  <si>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</si>
  <si>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</si>
  <si>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</si>
  <si>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</si>
  <si>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</si>
  <si>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</si>
  <si>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</si>
  <si>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</si>
  <si>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</si>
  <si>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</si>
  <si>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</si>
  <si>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</si>
  <si>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</si>
  <si>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</si>
  <si>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</si>
  <si>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</si>
  <si>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</si>
  <si>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</si>
  <si>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</si>
  <si>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</si>
  <si>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</si>
  <si>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</si>
  <si>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</si>
  <si>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</si>
  <si>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</si>
  <si>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</si>
  <si>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</si>
  <si>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</si>
  <si>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</si>
  <si>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</si>
  <si>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</si>
  <si>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</si>
  <si>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</si>
  <si>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</si>
  <si>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</si>
  <si>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</si>
  <si>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</si>
  <si>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</si>
  <si>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</si>
  <si>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</si>
  <si>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</si>
  <si>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</si>
  <si>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</si>
  <si>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</si>
  <si>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</si>
  <si>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</si>
  <si>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</si>
  <si>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</si>
  <si>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</si>
  <si>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</si>
  <si>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</si>
  <si>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</si>
  <si>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</si>
  <si>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</si>
  <si>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</si>
  <si>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</si>
  <si>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</si>
  <si>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</si>
  <si>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</si>
  <si>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</si>
  <si>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</si>
  <si>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</si>
  <si>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</si>
  <si>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</si>
  <si>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</si>
  <si>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</si>
  <si>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</si>
  <si>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</si>
  <si>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世羅町</t>
  </si>
  <si>
    <t>法適用</t>
  </si>
  <si>
    <t>下水道事業</t>
  </si>
  <si>
    <t>公共下水道</t>
  </si>
  <si>
    <t>Cd3</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</si>
  <si>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</si>
  <si>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</si>
  <si>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</si>
  <si>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</si>
  <si>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</si>
  <si>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</si>
  <si>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</si>
  <si>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</si>
  <si>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</si>
  <si>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</si>
  <si>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</si>
  <si>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</si>
  <si>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本町の公共下水道事業は供用開始からまだ日も浅く、整備計画区域内の整備途上であることから普及率が伸びないため、経費回収率などの経営の効率性、また施設の効率性に関する指標はいずれも低く経営状況は非常に厳しい。
　今後も積極的な普及促進を行うことで水洗化率の向上による経営の効率性を目指し、地方債償還による負担を考慮しながら計画的な整備を行っていく必要がある。</t>
    <rPh sb="1" eb="3">
      <t>ホンチョウ</t>
    </rPh>
    <rPh sb="4" eb="6">
      <t>コウキョウ</t>
    </rPh>
    <rPh sb="6" eb="9">
      <t>ゲスイドウ</t>
    </rPh>
    <rPh sb="9" eb="11">
      <t>ジギョウ</t>
    </rPh>
    <rPh sb="12" eb="14">
      <t>キョウヨウ</t>
    </rPh>
    <rPh sb="14" eb="16">
      <t>カイシ</t>
    </rPh>
    <rPh sb="20" eb="21">
      <t>ヒ</t>
    </rPh>
    <rPh sb="22" eb="23">
      <t>アサ</t>
    </rPh>
    <rPh sb="25" eb="27">
      <t>セイビ</t>
    </rPh>
    <rPh sb="27" eb="29">
      <t>ケイカク</t>
    </rPh>
    <rPh sb="29" eb="32">
      <t>クイキナイ</t>
    </rPh>
    <rPh sb="33" eb="35">
      <t>セイビ</t>
    </rPh>
    <rPh sb="35" eb="37">
      <t>トジョウ</t>
    </rPh>
    <rPh sb="44" eb="46">
      <t>フキュウ</t>
    </rPh>
    <rPh sb="46" eb="47">
      <t>リツ</t>
    </rPh>
    <rPh sb="48" eb="49">
      <t>ノ</t>
    </rPh>
    <rPh sb="55" eb="57">
      <t>ケイヒ</t>
    </rPh>
    <rPh sb="57" eb="59">
      <t>カイシュウ</t>
    </rPh>
    <rPh sb="59" eb="60">
      <t>リツ</t>
    </rPh>
    <rPh sb="63" eb="65">
      <t>ケイエイ</t>
    </rPh>
    <rPh sb="66" eb="68">
      <t>コウリツ</t>
    </rPh>
    <rPh sb="68" eb="69">
      <t>セイ</t>
    </rPh>
    <rPh sb="72" eb="74">
      <t>シセツ</t>
    </rPh>
    <rPh sb="75" eb="78">
      <t>コウリツセイ</t>
    </rPh>
    <rPh sb="79" eb="80">
      <t>カン</t>
    </rPh>
    <rPh sb="82" eb="84">
      <t>シヒョウ</t>
    </rPh>
    <rPh sb="89" eb="90">
      <t>ヒク</t>
    </rPh>
    <rPh sb="91" eb="93">
      <t>ケイエイ</t>
    </rPh>
    <rPh sb="93" eb="95">
      <t>ジョウキョウ</t>
    </rPh>
    <rPh sb="96" eb="98">
      <t>ヒジョウ</t>
    </rPh>
    <rPh sb="99" eb="100">
      <t>キビ</t>
    </rPh>
    <rPh sb="105" eb="107">
      <t>コンゴ</t>
    </rPh>
    <rPh sb="108" eb="111">
      <t>セッキョクテキ</t>
    </rPh>
    <rPh sb="112" eb="114">
      <t>フキュウ</t>
    </rPh>
    <rPh sb="114" eb="116">
      <t>ソクシン</t>
    </rPh>
    <rPh sb="117" eb="118">
      <t>オコナ</t>
    </rPh>
    <rPh sb="122" eb="125">
      <t>スイセンカ</t>
    </rPh>
    <rPh sb="125" eb="126">
      <t>リツ</t>
    </rPh>
    <rPh sb="127" eb="129">
      <t>コウジョウ</t>
    </rPh>
    <rPh sb="132" eb="134">
      <t>ケイエイ</t>
    </rPh>
    <rPh sb="135" eb="138">
      <t>コウリツセイ</t>
    </rPh>
    <rPh sb="139" eb="141">
      <t>メザ</t>
    </rPh>
    <rPh sb="143" eb="146">
      <t>チホウサイ</t>
    </rPh>
    <rPh sb="146" eb="148">
      <t>ショウカン</t>
    </rPh>
    <rPh sb="151" eb="153">
      <t>フタン</t>
    </rPh>
    <rPh sb="154" eb="156">
      <t>コウリョ</t>
    </rPh>
    <rPh sb="160" eb="163">
      <t>ケイカクテキ</t>
    </rPh>
    <rPh sb="164" eb="166">
      <t>セイビ</t>
    </rPh>
    <rPh sb="167" eb="168">
      <t>オコナ</t>
    </rPh>
    <rPh sb="172" eb="174">
      <t>ヒツヨウ</t>
    </rPh>
    <phoneticPr fontId="15"/>
  </si>
  <si>
    <t xml:space="preserve">　本町の単年度収支は赤字となったため経常収支比率は88.78％となり、累積欠損額が増加したため累積欠損金比率も965.08％と非常に高い指標となった。
　これは、本町の公共下水道事業の処理施設供用開始が平成21年度からで、未だ整備中（令和２年度末進捗率：88.9％）であることや、少子高齢化により当初計画で見込んでいた接続件数に比較して実際の接続件数が伸び悩んでいること、加えて、合併浄化槽の普及率が高く供用開始以前に既に合併浄化槽を設置していた件数が多く、新たに公共下水道への接続替えが難しいことが要因と考えられる。
　結果として実際に汚水処理を行っている人口の割合を示した水洗化率は44.21％で、全国平均（95.57％）や類似団体平均値（64.79％）と比較すると大きく下回っているため、経費回収率も28.71％と低く公共下水道事業にかかる経費を使用料で賄えていない。
　また、営業収益が低いため有収水量１㎥当たりの汚水処理原価は796.69円（全国平均：134.52円、類似団体平均値：525.92円）と非常に高額で、効率的な汚水処理が行えていないことがわかる。
　今後も引き続き、積極的な普及促進に努め水洗化率の向上を図ることによって、健全で効率的な経営ができるよう努める必要がある。
</t>
    <phoneticPr fontId="4"/>
  </si>
  <si>
    <t>　本町の公共下水道事業の供用開始は平成21年度からで、令和２年度末で95.7haが完了し、残りの12haについては今後整備予定である。
　よって、資産の老朽化度合を示す有形固定資産減価償却率は26.49％と全国平均（36.52％）を下回っている。
　今後はいずれ到来する更新時期を見据え、耐震化や長寿命計画等により、経費の平準化を図るなど財政面を考慮した維持管理に努める必要がある。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</si>
</sst>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6"/>
      <name val="游ゴシック"/>
      <family val="2"/>
      <charset val="128"/>
      <scheme val="minor"/>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6" fillId="0" borderId="6" xfId="2" applyFont="1" applyBorder="1" applyAlignment="1" applyProtection="1">
      <alignment horizontal="left" vertical="top" wrapText="1"/>
      <protection locked="0"/>
    </xf>
    <xf numFmtId="0" fontId="16" fillId="0" borderId="0" xfId="2" applyFont="1" applyAlignment="1" applyProtection="1">
      <alignment horizontal="left" vertical="top" wrapText="1"/>
      <protection locked="0"/>
    </xf>
    <xf numFmtId="0" fontId="16" fillId="0" borderId="7" xfId="2" applyFont="1" applyBorder="1" applyAlignment="1" applyProtection="1">
      <alignment horizontal="left" vertical="top" wrapText="1"/>
      <protection locked="0"/>
    </xf>
    <xf numFmtId="0" fontId="16" fillId="0" borderId="8" xfId="2" applyFont="1" applyBorder="1" applyAlignment="1" applyProtection="1">
      <alignment horizontal="left" vertical="top" wrapText="1"/>
      <protection locked="0"/>
    </xf>
    <xf numFmtId="0" fontId="16" fillId="0" borderId="1" xfId="2" applyFont="1" applyBorder="1" applyAlignment="1" applyProtection="1">
      <alignment horizontal="left" vertical="top" wrapText="1"/>
      <protection locked="0"/>
    </xf>
    <xf numFmtId="0" fontId="16" fillId="0" borderId="9" xfId="2"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21C-44C2-8876-B927540B3614}"/>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0.19</c:v>
                </c:pt>
                <c:pt idx="1">
                  <c:v>7.0000000000000007E-2</c:v>
                </c:pt>
                <c:pt idx="2">
                  <c:v>0.56999999999999995</c:v>
                </c:pt>
                <c:pt idx="3" formatCode="#,##0.00;&quot;△&quot;#,##0.00">
                  <c:v>0</c:v>
                </c:pt>
                <c:pt idx="4" formatCode="#,##0.00;&quot;△&quot;#,##0.00">
                  <c:v>0</c:v>
                </c:pt>
              </c:numCache>
            </c:numRef>
          </c:val>
          <c:smooth val="0"/>
          <c:extLst>
            <c:ext xmlns:c16="http://schemas.microsoft.com/office/drawing/2014/chart" uri="{C3380CC4-5D6E-409C-BE32-E72D297353CC}">
              <c16:uniqueId val="{00000001-D21C-44C2-8876-B927540B3614}"/>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21.5</c:v>
                </c:pt>
                <c:pt idx="1">
                  <c:v>28.9</c:v>
                </c:pt>
                <c:pt idx="2">
                  <c:v>39.700000000000003</c:v>
                </c:pt>
                <c:pt idx="3">
                  <c:v>39.700000000000003</c:v>
                </c:pt>
                <c:pt idx="4">
                  <c:v>41</c:v>
                </c:pt>
              </c:numCache>
            </c:numRef>
          </c:val>
          <c:extLst>
            <c:ext xmlns:c16="http://schemas.microsoft.com/office/drawing/2014/chart" uri="{C3380CC4-5D6E-409C-BE32-E72D297353CC}">
              <c16:uniqueId val="{00000000-1BF3-4CFC-B9B2-6D92BC64C7DA}"/>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41.28</c:v>
                </c:pt>
                <c:pt idx="1">
                  <c:v>41.45</c:v>
                </c:pt>
                <c:pt idx="2">
                  <c:v>36.97</c:v>
                </c:pt>
                <c:pt idx="3">
                  <c:v>39.51</c:v>
                </c:pt>
                <c:pt idx="4">
                  <c:v>41.6</c:v>
                </c:pt>
              </c:numCache>
            </c:numRef>
          </c:val>
          <c:smooth val="0"/>
          <c:extLst>
            <c:ext xmlns:c16="http://schemas.microsoft.com/office/drawing/2014/chart" uri="{C3380CC4-5D6E-409C-BE32-E72D297353CC}">
              <c16:uniqueId val="{00000001-1BF3-4CFC-B9B2-6D92BC64C7DA}"/>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45.73</c:v>
                </c:pt>
                <c:pt idx="1">
                  <c:v>43.33</c:v>
                </c:pt>
                <c:pt idx="2">
                  <c:v>52.57</c:v>
                </c:pt>
                <c:pt idx="3">
                  <c:v>49.44</c:v>
                </c:pt>
                <c:pt idx="4">
                  <c:v>44.21</c:v>
                </c:pt>
              </c:numCache>
            </c:numRef>
          </c:val>
          <c:extLst>
            <c:ext xmlns:c16="http://schemas.microsoft.com/office/drawing/2014/chart" uri="{C3380CC4-5D6E-409C-BE32-E72D297353CC}">
              <c16:uniqueId val="{00000000-F6B3-4941-A740-0487DB100AB3}"/>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61.3</c:v>
                </c:pt>
                <c:pt idx="1">
                  <c:v>64.510000000000005</c:v>
                </c:pt>
                <c:pt idx="2">
                  <c:v>67.12</c:v>
                </c:pt>
                <c:pt idx="3">
                  <c:v>61.03</c:v>
                </c:pt>
                <c:pt idx="4">
                  <c:v>64.790000000000006</c:v>
                </c:pt>
              </c:numCache>
            </c:numRef>
          </c:val>
          <c:smooth val="0"/>
          <c:extLst>
            <c:ext xmlns:c16="http://schemas.microsoft.com/office/drawing/2014/chart" uri="{C3380CC4-5D6E-409C-BE32-E72D297353CC}">
              <c16:uniqueId val="{00000001-F6B3-4941-A740-0487DB100AB3}"/>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73.84</c:v>
                </c:pt>
                <c:pt idx="1">
                  <c:v>71.39</c:v>
                </c:pt>
                <c:pt idx="2">
                  <c:v>72.58</c:v>
                </c:pt>
                <c:pt idx="3">
                  <c:v>79.89</c:v>
                </c:pt>
                <c:pt idx="4">
                  <c:v>88.78</c:v>
                </c:pt>
              </c:numCache>
            </c:numRef>
          </c:val>
          <c:extLst>
            <c:ext xmlns:c16="http://schemas.microsoft.com/office/drawing/2014/chart" uri="{C3380CC4-5D6E-409C-BE32-E72D297353CC}">
              <c16:uniqueId val="{00000000-75F0-4787-8AD0-C281DA5DA3DF}"/>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101.12</c:v>
                </c:pt>
                <c:pt idx="1">
                  <c:v>101.31</c:v>
                </c:pt>
                <c:pt idx="2">
                  <c:v>103.18</c:v>
                </c:pt>
                <c:pt idx="3" formatCode="#,##0.00;&quot;△&quot;#,##0.00">
                  <c:v>#N/A</c:v>
                </c:pt>
                <c:pt idx="4">
                  <c:v>98.59</c:v>
                </c:pt>
              </c:numCache>
            </c:numRef>
          </c:val>
          <c:smooth val="0"/>
          <c:extLst>
            <c:ext xmlns:c16="http://schemas.microsoft.com/office/drawing/2014/chart" uri="{C3380CC4-5D6E-409C-BE32-E72D297353CC}">
              <c16:uniqueId val="{00000001-75F0-4787-8AD0-C281DA5DA3DF}"/>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12.57</c:v>
                </c:pt>
                <c:pt idx="1">
                  <c:v>17.059999999999999</c:v>
                </c:pt>
                <c:pt idx="2">
                  <c:v>21.72</c:v>
                </c:pt>
                <c:pt idx="3">
                  <c:v>23.6</c:v>
                </c:pt>
                <c:pt idx="4">
                  <c:v>26.49</c:v>
                </c:pt>
              </c:numCache>
            </c:numRef>
          </c:val>
          <c:extLst>
            <c:ext xmlns:c16="http://schemas.microsoft.com/office/drawing/2014/chart" uri="{C3380CC4-5D6E-409C-BE32-E72D297353CC}">
              <c16:uniqueId val="{00000000-FDEA-4BBA-AA8A-AABD11AE2B8E}"/>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14.42</c:v>
                </c:pt>
                <c:pt idx="1">
                  <c:v>9.75</c:v>
                </c:pt>
                <c:pt idx="2">
                  <c:v>11.86</c:v>
                </c:pt>
                <c:pt idx="3" formatCode="#,##0.00;&quot;△&quot;#,##0.00">
                  <c:v>#N/A</c:v>
                </c:pt>
                <c:pt idx="4">
                  <c:v>10.82</c:v>
                </c:pt>
              </c:numCache>
            </c:numRef>
          </c:val>
          <c:smooth val="0"/>
          <c:extLst>
            <c:ext xmlns:c16="http://schemas.microsoft.com/office/drawing/2014/chart" uri="{C3380CC4-5D6E-409C-BE32-E72D297353CC}">
              <c16:uniqueId val="{00000001-FDEA-4BBA-AA8A-AABD11AE2B8E}"/>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661-4BB5-93A1-4ED87AE7738B}"/>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#N/A</c:v>
                </c:pt>
                <c:pt idx="4">
                  <c:v>0</c:v>
                </c:pt>
              </c:numCache>
            </c:numRef>
          </c:val>
          <c:smooth val="0"/>
          <c:extLst>
            <c:ext xmlns:c16="http://schemas.microsoft.com/office/drawing/2014/chart" uri="{C3380CC4-5D6E-409C-BE32-E72D297353CC}">
              <c16:uniqueId val="{00000001-0661-4BB5-93A1-4ED87AE7738B}"/>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365.47</c:v>
                </c:pt>
                <c:pt idx="1">
                  <c:v>4697.01</c:v>
                </c:pt>
                <c:pt idx="2">
                  <c:v>733.89</c:v>
                </c:pt>
                <c:pt idx="3">
                  <c:v>889.42</c:v>
                </c:pt>
                <c:pt idx="4">
                  <c:v>965.08</c:v>
                </c:pt>
              </c:numCache>
            </c:numRef>
          </c:val>
          <c:extLst>
            <c:ext xmlns:c16="http://schemas.microsoft.com/office/drawing/2014/chart" uri="{C3380CC4-5D6E-409C-BE32-E72D297353CC}">
              <c16:uniqueId val="{00000000-E8DD-4262-86A6-2F07E0E4DDFD}"/>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110.94</c:v>
                </c:pt>
                <c:pt idx="1">
                  <c:v>354.58</c:v>
                </c:pt>
                <c:pt idx="2">
                  <c:v>54.64</c:v>
                </c:pt>
                <c:pt idx="3" formatCode="#,##0.00;&quot;△&quot;#,##0.00">
                  <c:v>#N/A</c:v>
                </c:pt>
                <c:pt idx="4">
                  <c:v>79.680000000000007</c:v>
                </c:pt>
              </c:numCache>
            </c:numRef>
          </c:val>
          <c:smooth val="0"/>
          <c:extLst>
            <c:ext xmlns:c16="http://schemas.microsoft.com/office/drawing/2014/chart" uri="{C3380CC4-5D6E-409C-BE32-E72D297353CC}">
              <c16:uniqueId val="{00000001-E8DD-4262-86A6-2F07E0E4DDFD}"/>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598.83000000000004</c:v>
                </c:pt>
                <c:pt idx="1">
                  <c:v>469.1</c:v>
                </c:pt>
                <c:pt idx="2">
                  <c:v>94.28</c:v>
                </c:pt>
                <c:pt idx="3">
                  <c:v>102.12</c:v>
                </c:pt>
                <c:pt idx="4">
                  <c:v>335.53</c:v>
                </c:pt>
              </c:numCache>
            </c:numRef>
          </c:val>
          <c:extLst>
            <c:ext xmlns:c16="http://schemas.microsoft.com/office/drawing/2014/chart" uri="{C3380CC4-5D6E-409C-BE32-E72D297353CC}">
              <c16:uniqueId val="{00000000-23A3-466F-9CD8-23D535CAD4B1}"/>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103.49</c:v>
                </c:pt>
                <c:pt idx="1">
                  <c:v>104.6</c:v>
                </c:pt>
                <c:pt idx="2">
                  <c:v>75.55</c:v>
                </c:pt>
                <c:pt idx="3" formatCode="#,##0.00;&quot;△&quot;#,##0.00">
                  <c:v>#N/A</c:v>
                </c:pt>
                <c:pt idx="4">
                  <c:v>183.7</c:v>
                </c:pt>
              </c:numCache>
            </c:numRef>
          </c:val>
          <c:smooth val="0"/>
          <c:extLst>
            <c:ext xmlns:c16="http://schemas.microsoft.com/office/drawing/2014/chart" uri="{C3380CC4-5D6E-409C-BE32-E72D297353CC}">
              <c16:uniqueId val="{00000001-23A3-466F-9CD8-23D535CAD4B1}"/>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formatCode="#,##0.00;&quot;△&quot;#,##0.00;&quot;-&quot;">
                  <c:v>355.79</c:v>
                </c:pt>
                <c:pt idx="1">
                  <c:v>0</c:v>
                </c:pt>
                <c:pt idx="2">
                  <c:v>0</c:v>
                </c:pt>
                <c:pt idx="3">
                  <c:v>0</c:v>
                </c:pt>
                <c:pt idx="4">
                  <c:v>0</c:v>
                </c:pt>
              </c:numCache>
            </c:numRef>
          </c:val>
          <c:extLst>
            <c:ext xmlns:c16="http://schemas.microsoft.com/office/drawing/2014/chart" uri="{C3380CC4-5D6E-409C-BE32-E72D297353CC}">
              <c16:uniqueId val="{00000000-7F2E-4171-A05B-6D8D007D364D}"/>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1604.64</c:v>
                </c:pt>
                <c:pt idx="1">
                  <c:v>1217.7</c:v>
                </c:pt>
                <c:pt idx="2">
                  <c:v>1689.65</c:v>
                </c:pt>
                <c:pt idx="3">
                  <c:v>808.77</c:v>
                </c:pt>
                <c:pt idx="4">
                  <c:v>560.16</c:v>
                </c:pt>
              </c:numCache>
            </c:numRef>
          </c:val>
          <c:smooth val="0"/>
          <c:extLst>
            <c:ext xmlns:c16="http://schemas.microsoft.com/office/drawing/2014/chart" uri="{C3380CC4-5D6E-409C-BE32-E72D297353CC}">
              <c16:uniqueId val="{00000001-7F2E-4171-A05B-6D8D007D364D}"/>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30.24</c:v>
                </c:pt>
                <c:pt idx="1">
                  <c:v>31.79</c:v>
                </c:pt>
                <c:pt idx="2">
                  <c:v>21.04</c:v>
                </c:pt>
                <c:pt idx="3">
                  <c:v>22.89</c:v>
                </c:pt>
                <c:pt idx="4">
                  <c:v>28.71</c:v>
                </c:pt>
              </c:numCache>
            </c:numRef>
          </c:val>
          <c:extLst>
            <c:ext xmlns:c16="http://schemas.microsoft.com/office/drawing/2014/chart" uri="{C3380CC4-5D6E-409C-BE32-E72D297353CC}">
              <c16:uniqueId val="{00000000-1C02-479D-B2C7-AEEED2CA1CA5}"/>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60.01</c:v>
                </c:pt>
                <c:pt idx="1">
                  <c:v>66.680000000000007</c:v>
                </c:pt>
                <c:pt idx="2">
                  <c:v>58.12</c:v>
                </c:pt>
                <c:pt idx="3">
                  <c:v>48.2</c:v>
                </c:pt>
                <c:pt idx="4">
                  <c:v>30.88</c:v>
                </c:pt>
              </c:numCache>
            </c:numRef>
          </c:val>
          <c:smooth val="0"/>
          <c:extLst>
            <c:ext xmlns:c16="http://schemas.microsoft.com/office/drawing/2014/chart" uri="{C3380CC4-5D6E-409C-BE32-E72D297353CC}">
              <c16:uniqueId val="{00000001-1C02-479D-B2C7-AEEED2CA1CA5}"/>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757.55</c:v>
                </c:pt>
                <c:pt idx="1">
                  <c:v>714.82</c:v>
                </c:pt>
                <c:pt idx="2">
                  <c:v>1021.61</c:v>
                </c:pt>
                <c:pt idx="3">
                  <c:v>933.2</c:v>
                </c:pt>
                <c:pt idx="4">
                  <c:v>796.69</c:v>
                </c:pt>
              </c:numCache>
            </c:numRef>
          </c:val>
          <c:extLst>
            <c:ext xmlns:c16="http://schemas.microsoft.com/office/drawing/2014/chart" uri="{C3380CC4-5D6E-409C-BE32-E72D297353CC}">
              <c16:uniqueId val="{00000000-4366-4F4E-A8AA-DDA057E11FC1}"/>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277.67</c:v>
                </c:pt>
                <c:pt idx="1">
                  <c:v>260.11</c:v>
                </c:pt>
                <c:pt idx="2">
                  <c:v>304.98</c:v>
                </c:pt>
                <c:pt idx="3">
                  <c:v>345.96</c:v>
                </c:pt>
                <c:pt idx="4">
                  <c:v>525.91999999999996</c:v>
                </c:pt>
              </c:numCache>
            </c:numRef>
          </c:val>
          <c:smooth val="0"/>
          <c:extLst>
            <c:ext xmlns:c16="http://schemas.microsoft.com/office/drawing/2014/chart" uri="{C3380CC4-5D6E-409C-BE32-E72D297353CC}">
              <c16:uniqueId val="{00000001-4366-4F4E-A8AA-DDA057E11FC1}"/>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広島県　世羅町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Cd3</v>
      </c>
      <c r="X8" s="72"/>
      <c r="Y8" s="72"/>
      <c r="Z8" s="72"/>
      <c r="AA8" s="72"/>
      <c r="AB8" s="72"/>
      <c r="AC8" s="72"/>
      <c r="AD8" s="73" t="str">
        <f>データ!$M$6</f>
        <v>非設置</v>
      </c>
      <c r="AE8" s="73"/>
      <c r="AF8" s="73"/>
      <c r="AG8" s="73"/>
      <c r="AH8" s="73"/>
      <c r="AI8" s="73"/>
      <c r="AJ8" s="73"/>
      <c r="AK8" s="3"/>
      <c r="AL8" s="69">
        <f>データ!S6</f>
        <v>15725</v>
      </c>
      <c r="AM8" s="69"/>
      <c r="AN8" s="69"/>
      <c r="AO8" s="69"/>
      <c r="AP8" s="69"/>
      <c r="AQ8" s="69"/>
      <c r="AR8" s="69"/>
      <c r="AS8" s="69"/>
      <c r="AT8" s="68">
        <f>データ!T6</f>
        <v>278.14</v>
      </c>
      <c r="AU8" s="68"/>
      <c r="AV8" s="68"/>
      <c r="AW8" s="68"/>
      <c r="AX8" s="68"/>
      <c r="AY8" s="68"/>
      <c r="AZ8" s="68"/>
      <c r="BA8" s="68"/>
      <c r="BB8" s="68">
        <f>データ!U6</f>
        <v>56.54</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73.95</v>
      </c>
      <c r="J10" s="68"/>
      <c r="K10" s="68"/>
      <c r="L10" s="68"/>
      <c r="M10" s="68"/>
      <c r="N10" s="68"/>
      <c r="O10" s="68"/>
      <c r="P10" s="68">
        <f>データ!P6</f>
        <v>8.7799999999999994</v>
      </c>
      <c r="Q10" s="68"/>
      <c r="R10" s="68"/>
      <c r="S10" s="68"/>
      <c r="T10" s="68"/>
      <c r="U10" s="68"/>
      <c r="V10" s="68"/>
      <c r="W10" s="68">
        <f>データ!Q6</f>
        <v>62.75</v>
      </c>
      <c r="X10" s="68"/>
      <c r="Y10" s="68"/>
      <c r="Z10" s="68"/>
      <c r="AA10" s="68"/>
      <c r="AB10" s="68"/>
      <c r="AC10" s="68"/>
      <c r="AD10" s="69">
        <f>データ!R6</f>
        <v>4950</v>
      </c>
      <c r="AE10" s="69"/>
      <c r="AF10" s="69"/>
      <c r="AG10" s="69"/>
      <c r="AH10" s="69"/>
      <c r="AI10" s="69"/>
      <c r="AJ10" s="69"/>
      <c r="AK10" s="2"/>
      <c r="AL10" s="69">
        <f>データ!V6</f>
        <v>1373</v>
      </c>
      <c r="AM10" s="69"/>
      <c r="AN10" s="69"/>
      <c r="AO10" s="69"/>
      <c r="AP10" s="69"/>
      <c r="AQ10" s="69"/>
      <c r="AR10" s="69"/>
      <c r="AS10" s="69"/>
      <c r="AT10" s="68">
        <f>データ!W6</f>
        <v>0.84</v>
      </c>
      <c r="AU10" s="68"/>
      <c r="AV10" s="68"/>
      <c r="AW10" s="68"/>
      <c r="AX10" s="68"/>
      <c r="AY10" s="68"/>
      <c r="AZ10" s="68"/>
      <c r="BA10" s="68"/>
      <c r="BB10" s="68">
        <f>データ!X6</f>
        <v>1634.52</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114</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115</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113</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algorithmName="SHA-512" hashValue="MCw1pmZ45jnpTl0gz4z8Xeg6oPXHn11e9H+vBM0SdJwQ5X6m9C2es4axC3LjTLe6gGU/5IFHfUKgfLfyOPHIow==" saltValue="F/jbvBPm9sjrux2oAlsBP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344621</v>
      </c>
      <c r="D6" s="33">
        <f t="shared" si="3"/>
        <v>46</v>
      </c>
      <c r="E6" s="33">
        <f t="shared" si="3"/>
        <v>17</v>
      </c>
      <c r="F6" s="33">
        <f t="shared" si="3"/>
        <v>1</v>
      </c>
      <c r="G6" s="33">
        <f t="shared" si="3"/>
        <v>0</v>
      </c>
      <c r="H6" s="33" t="str">
        <f t="shared" si="3"/>
        <v>広島県　世羅町</v>
      </c>
      <c r="I6" s="33" t="str">
        <f t="shared" si="3"/>
        <v>法適用</v>
      </c>
      <c r="J6" s="33" t="str">
        <f t="shared" si="3"/>
        <v>下水道事業</v>
      </c>
      <c r="K6" s="33" t="str">
        <f t="shared" si="3"/>
        <v>公共下水道</v>
      </c>
      <c r="L6" s="33" t="str">
        <f t="shared" si="3"/>
        <v>Cd3</v>
      </c>
      <c r="M6" s="33" t="str">
        <f t="shared" si="3"/>
        <v>非設置</v>
      </c>
      <c r="N6" s="34" t="str">
        <f t="shared" si="3"/>
        <v>-</v>
      </c>
      <c r="O6" s="34">
        <f t="shared" si="3"/>
        <v>73.95</v>
      </c>
      <c r="P6" s="34">
        <f t="shared" si="3"/>
        <v>8.7799999999999994</v>
      </c>
      <c r="Q6" s="34">
        <f t="shared" si="3"/>
        <v>62.75</v>
      </c>
      <c r="R6" s="34">
        <f t="shared" si="3"/>
        <v>4950</v>
      </c>
      <c r="S6" s="34">
        <f t="shared" si="3"/>
        <v>15725</v>
      </c>
      <c r="T6" s="34">
        <f t="shared" si="3"/>
        <v>278.14</v>
      </c>
      <c r="U6" s="34">
        <f t="shared" si="3"/>
        <v>56.54</v>
      </c>
      <c r="V6" s="34">
        <f t="shared" si="3"/>
        <v>1373</v>
      </c>
      <c r="W6" s="34">
        <f t="shared" si="3"/>
        <v>0.84</v>
      </c>
      <c r="X6" s="34">
        <f t="shared" si="3"/>
        <v>1634.52</v>
      </c>
      <c r="Y6" s="35">
        <f>IF(Y7="",NA(),Y7)</f>
        <v>73.84</v>
      </c>
      <c r="Z6" s="35">
        <f t="shared" ref="Z6:AH6" si="4">IF(Z7="",NA(),Z7)</f>
        <v>71.39</v>
      </c>
      <c r="AA6" s="35">
        <f t="shared" si="4"/>
        <v>72.58</v>
      </c>
      <c r="AB6" s="35">
        <f t="shared" si="4"/>
        <v>79.89</v>
      </c>
      <c r="AC6" s="35">
        <f t="shared" si="4"/>
        <v>88.78</v>
      </c>
      <c r="AD6" s="35">
        <f t="shared" si="4"/>
        <v>101.12</v>
      </c>
      <c r="AE6" s="35">
        <f t="shared" si="4"/>
        <v>101.31</v>
      </c>
      <c r="AF6" s="35">
        <f t="shared" si="4"/>
        <v>103.18</v>
      </c>
      <c r="AG6" s="34" t="e">
        <f t="shared" si="4"/>
        <v>#N/A</v>
      </c>
      <c r="AH6" s="35">
        <f t="shared" si="4"/>
        <v>98.59</v>
      </c>
      <c r="AI6" s="34" t="str">
        <f>IF(AI7="","",IF(AI7="-","【-】","【"&amp;SUBSTITUTE(TEXT(AI7,"#,##0.00"),"-","△")&amp;"】"))</f>
        <v>【106.67】</v>
      </c>
      <c r="AJ6" s="35">
        <f>IF(AJ7="",NA(),AJ7)</f>
        <v>365.47</v>
      </c>
      <c r="AK6" s="35">
        <f t="shared" ref="AK6:AS6" si="5">IF(AK7="",NA(),AK7)</f>
        <v>4697.01</v>
      </c>
      <c r="AL6" s="35">
        <f t="shared" si="5"/>
        <v>733.89</v>
      </c>
      <c r="AM6" s="35">
        <f t="shared" si="5"/>
        <v>889.42</v>
      </c>
      <c r="AN6" s="35">
        <f t="shared" si="5"/>
        <v>965.08</v>
      </c>
      <c r="AO6" s="35">
        <f t="shared" si="5"/>
        <v>110.94</v>
      </c>
      <c r="AP6" s="35">
        <f t="shared" si="5"/>
        <v>354.58</v>
      </c>
      <c r="AQ6" s="35">
        <f t="shared" si="5"/>
        <v>54.64</v>
      </c>
      <c r="AR6" s="34" t="e">
        <f t="shared" si="5"/>
        <v>#N/A</v>
      </c>
      <c r="AS6" s="35">
        <f t="shared" si="5"/>
        <v>79.680000000000007</v>
      </c>
      <c r="AT6" s="34" t="str">
        <f>IF(AT7="","",IF(AT7="-","【-】","【"&amp;SUBSTITUTE(TEXT(AT7,"#,##0.00"),"-","△")&amp;"】"))</f>
        <v>【3.64】</v>
      </c>
      <c r="AU6" s="35">
        <f>IF(AU7="",NA(),AU7)</f>
        <v>598.83000000000004</v>
      </c>
      <c r="AV6" s="35">
        <f t="shared" ref="AV6:BD6" si="6">IF(AV7="",NA(),AV7)</f>
        <v>469.1</v>
      </c>
      <c r="AW6" s="35">
        <f t="shared" si="6"/>
        <v>94.28</v>
      </c>
      <c r="AX6" s="35">
        <f t="shared" si="6"/>
        <v>102.12</v>
      </c>
      <c r="AY6" s="35">
        <f t="shared" si="6"/>
        <v>335.53</v>
      </c>
      <c r="AZ6" s="35">
        <f t="shared" si="6"/>
        <v>103.49</v>
      </c>
      <c r="BA6" s="35">
        <f t="shared" si="6"/>
        <v>104.6</v>
      </c>
      <c r="BB6" s="35">
        <f t="shared" si="6"/>
        <v>75.55</v>
      </c>
      <c r="BC6" s="34" t="e">
        <f t="shared" si="6"/>
        <v>#N/A</v>
      </c>
      <c r="BD6" s="35">
        <f t="shared" si="6"/>
        <v>183.7</v>
      </c>
      <c r="BE6" s="34" t="str">
        <f>IF(BE7="","",IF(BE7="-","【-】","【"&amp;SUBSTITUTE(TEXT(BE7,"#,##0.00"),"-","△")&amp;"】"))</f>
        <v>【67.52】</v>
      </c>
      <c r="BF6" s="35">
        <f>IF(BF7="",NA(),BF7)</f>
        <v>355.79</v>
      </c>
      <c r="BG6" s="34">
        <f t="shared" ref="BG6:BO6" si="7">IF(BG7="",NA(),BG7)</f>
        <v>0</v>
      </c>
      <c r="BH6" s="34">
        <f t="shared" si="7"/>
        <v>0</v>
      </c>
      <c r="BI6" s="34">
        <f t="shared" si="7"/>
        <v>0</v>
      </c>
      <c r="BJ6" s="34">
        <f t="shared" si="7"/>
        <v>0</v>
      </c>
      <c r="BK6" s="35">
        <f t="shared" si="7"/>
        <v>1604.64</v>
      </c>
      <c r="BL6" s="35">
        <f t="shared" si="7"/>
        <v>1217.7</v>
      </c>
      <c r="BM6" s="35">
        <f t="shared" si="7"/>
        <v>1689.65</v>
      </c>
      <c r="BN6" s="35">
        <f t="shared" si="7"/>
        <v>808.77</v>
      </c>
      <c r="BO6" s="35">
        <f t="shared" si="7"/>
        <v>560.16</v>
      </c>
      <c r="BP6" s="34" t="str">
        <f>IF(BP7="","",IF(BP7="-","【-】","【"&amp;SUBSTITUTE(TEXT(BP7,"#,##0.00"),"-","△")&amp;"】"))</f>
        <v>【705.21】</v>
      </c>
      <c r="BQ6" s="35">
        <f>IF(BQ7="",NA(),BQ7)</f>
        <v>30.24</v>
      </c>
      <c r="BR6" s="35">
        <f t="shared" ref="BR6:BZ6" si="8">IF(BR7="",NA(),BR7)</f>
        <v>31.79</v>
      </c>
      <c r="BS6" s="35">
        <f t="shared" si="8"/>
        <v>21.04</v>
      </c>
      <c r="BT6" s="35">
        <f t="shared" si="8"/>
        <v>22.89</v>
      </c>
      <c r="BU6" s="35">
        <f t="shared" si="8"/>
        <v>28.71</v>
      </c>
      <c r="BV6" s="35">
        <f t="shared" si="8"/>
        <v>60.01</v>
      </c>
      <c r="BW6" s="35">
        <f t="shared" si="8"/>
        <v>66.680000000000007</v>
      </c>
      <c r="BX6" s="35">
        <f t="shared" si="8"/>
        <v>58.12</v>
      </c>
      <c r="BY6" s="35">
        <f t="shared" si="8"/>
        <v>48.2</v>
      </c>
      <c r="BZ6" s="35">
        <f t="shared" si="8"/>
        <v>30.88</v>
      </c>
      <c r="CA6" s="34" t="str">
        <f>IF(CA7="","",IF(CA7="-","【-】","【"&amp;SUBSTITUTE(TEXT(CA7,"#,##0.00"),"-","△")&amp;"】"))</f>
        <v>【98.96】</v>
      </c>
      <c r="CB6" s="35">
        <f>IF(CB7="",NA(),CB7)</f>
        <v>757.55</v>
      </c>
      <c r="CC6" s="35">
        <f t="shared" ref="CC6:CK6" si="9">IF(CC7="",NA(),CC7)</f>
        <v>714.82</v>
      </c>
      <c r="CD6" s="35">
        <f t="shared" si="9"/>
        <v>1021.61</v>
      </c>
      <c r="CE6" s="35">
        <f t="shared" si="9"/>
        <v>933.2</v>
      </c>
      <c r="CF6" s="35">
        <f t="shared" si="9"/>
        <v>796.69</v>
      </c>
      <c r="CG6" s="35">
        <f t="shared" si="9"/>
        <v>277.67</v>
      </c>
      <c r="CH6" s="35">
        <f t="shared" si="9"/>
        <v>260.11</v>
      </c>
      <c r="CI6" s="35">
        <f t="shared" si="9"/>
        <v>304.98</v>
      </c>
      <c r="CJ6" s="35">
        <f t="shared" si="9"/>
        <v>345.96</v>
      </c>
      <c r="CK6" s="35">
        <f t="shared" si="9"/>
        <v>525.91999999999996</v>
      </c>
      <c r="CL6" s="34" t="str">
        <f>IF(CL7="","",IF(CL7="-","【-】","【"&amp;SUBSTITUTE(TEXT(CL7,"#,##0.00"),"-","△")&amp;"】"))</f>
        <v>【134.52】</v>
      </c>
      <c r="CM6" s="35">
        <f>IF(CM7="",NA(),CM7)</f>
        <v>21.5</v>
      </c>
      <c r="CN6" s="35">
        <f t="shared" ref="CN6:CV6" si="10">IF(CN7="",NA(),CN7)</f>
        <v>28.9</v>
      </c>
      <c r="CO6" s="35">
        <f t="shared" si="10"/>
        <v>39.700000000000003</v>
      </c>
      <c r="CP6" s="35">
        <f t="shared" si="10"/>
        <v>39.700000000000003</v>
      </c>
      <c r="CQ6" s="35">
        <f t="shared" si="10"/>
        <v>41</v>
      </c>
      <c r="CR6" s="35">
        <f t="shared" si="10"/>
        <v>41.28</v>
      </c>
      <c r="CS6" s="35">
        <f t="shared" si="10"/>
        <v>41.45</v>
      </c>
      <c r="CT6" s="35">
        <f t="shared" si="10"/>
        <v>36.97</v>
      </c>
      <c r="CU6" s="35">
        <f t="shared" si="10"/>
        <v>39.51</v>
      </c>
      <c r="CV6" s="35">
        <f t="shared" si="10"/>
        <v>41.6</v>
      </c>
      <c r="CW6" s="34" t="str">
        <f>IF(CW7="","",IF(CW7="-","【-】","【"&amp;SUBSTITUTE(TEXT(CW7,"#,##0.00"),"-","△")&amp;"】"))</f>
        <v>【59.57】</v>
      </c>
      <c r="CX6" s="35">
        <f>IF(CX7="",NA(),CX7)</f>
        <v>45.73</v>
      </c>
      <c r="CY6" s="35">
        <f t="shared" ref="CY6:DG6" si="11">IF(CY7="",NA(),CY7)</f>
        <v>43.33</v>
      </c>
      <c r="CZ6" s="35">
        <f t="shared" si="11"/>
        <v>52.57</v>
      </c>
      <c r="DA6" s="35">
        <f t="shared" si="11"/>
        <v>49.44</v>
      </c>
      <c r="DB6" s="35">
        <f t="shared" si="11"/>
        <v>44.21</v>
      </c>
      <c r="DC6" s="35">
        <f t="shared" si="11"/>
        <v>61.3</v>
      </c>
      <c r="DD6" s="35">
        <f t="shared" si="11"/>
        <v>64.510000000000005</v>
      </c>
      <c r="DE6" s="35">
        <f t="shared" si="11"/>
        <v>67.12</v>
      </c>
      <c r="DF6" s="35">
        <f t="shared" si="11"/>
        <v>61.03</v>
      </c>
      <c r="DG6" s="35">
        <f t="shared" si="11"/>
        <v>64.790000000000006</v>
      </c>
      <c r="DH6" s="34" t="str">
        <f>IF(DH7="","",IF(DH7="-","【-】","【"&amp;SUBSTITUTE(TEXT(DH7,"#,##0.00"),"-","△")&amp;"】"))</f>
        <v>【95.57】</v>
      </c>
      <c r="DI6" s="35">
        <f>IF(DI7="",NA(),DI7)</f>
        <v>12.57</v>
      </c>
      <c r="DJ6" s="35">
        <f t="shared" ref="DJ6:DR6" si="12">IF(DJ7="",NA(),DJ7)</f>
        <v>17.059999999999999</v>
      </c>
      <c r="DK6" s="35">
        <f t="shared" si="12"/>
        <v>21.72</v>
      </c>
      <c r="DL6" s="35">
        <f t="shared" si="12"/>
        <v>23.6</v>
      </c>
      <c r="DM6" s="35">
        <f t="shared" si="12"/>
        <v>26.49</v>
      </c>
      <c r="DN6" s="35">
        <f t="shared" si="12"/>
        <v>14.42</v>
      </c>
      <c r="DO6" s="35">
        <f t="shared" si="12"/>
        <v>9.75</v>
      </c>
      <c r="DP6" s="35">
        <f t="shared" si="12"/>
        <v>11.86</v>
      </c>
      <c r="DQ6" s="34" t="e">
        <f t="shared" si="12"/>
        <v>#N/A</v>
      </c>
      <c r="DR6" s="35">
        <f t="shared" si="12"/>
        <v>10.82</v>
      </c>
      <c r="DS6" s="34" t="str">
        <f>IF(DS7="","",IF(DS7="-","【-】","【"&amp;SUBSTITUTE(TEXT(DS7,"#,##0.00"),"-","△")&amp;"】"))</f>
        <v>【36.52】</v>
      </c>
      <c r="DT6" s="34">
        <f>IF(DT7="",NA(),DT7)</f>
        <v>0</v>
      </c>
      <c r="DU6" s="34">
        <f t="shared" ref="DU6:EC6" si="13">IF(DU7="",NA(),DU7)</f>
        <v>0</v>
      </c>
      <c r="DV6" s="34">
        <f t="shared" si="13"/>
        <v>0</v>
      </c>
      <c r="DW6" s="34">
        <f t="shared" si="13"/>
        <v>0</v>
      </c>
      <c r="DX6" s="34">
        <f t="shared" si="13"/>
        <v>0</v>
      </c>
      <c r="DY6" s="34">
        <f t="shared" si="13"/>
        <v>0</v>
      </c>
      <c r="DZ6" s="34">
        <f t="shared" si="13"/>
        <v>0</v>
      </c>
      <c r="EA6" s="34">
        <f t="shared" si="13"/>
        <v>0</v>
      </c>
      <c r="EB6" s="34" t="e">
        <f t="shared" si="13"/>
        <v>#N/A</v>
      </c>
      <c r="EC6" s="34">
        <f t="shared" si="13"/>
        <v>0</v>
      </c>
      <c r="ED6" s="34" t="str">
        <f>IF(ED7="","",IF(ED7="-","【-】","【"&amp;SUBSTITUTE(TEXT(ED7,"#,##0.00"),"-","△")&amp;"】"))</f>
        <v>【5.72】</v>
      </c>
      <c r="EE6" s="34">
        <f>IF(EE7="",NA(),EE7)</f>
        <v>0</v>
      </c>
      <c r="EF6" s="34">
        <f t="shared" ref="EF6:EN6" si="14">IF(EF7="",NA(),EF7)</f>
        <v>0</v>
      </c>
      <c r="EG6" s="34">
        <f t="shared" si="14"/>
        <v>0</v>
      </c>
      <c r="EH6" s="34">
        <f t="shared" si="14"/>
        <v>0</v>
      </c>
      <c r="EI6" s="34">
        <f t="shared" si="14"/>
        <v>0</v>
      </c>
      <c r="EJ6" s="35">
        <f t="shared" si="14"/>
        <v>0.19</v>
      </c>
      <c r="EK6" s="35">
        <f t="shared" si="14"/>
        <v>7.0000000000000007E-2</v>
      </c>
      <c r="EL6" s="35">
        <f t="shared" si="14"/>
        <v>0.56999999999999995</v>
      </c>
      <c r="EM6" s="34">
        <f t="shared" si="14"/>
        <v>0</v>
      </c>
      <c r="EN6" s="34">
        <f t="shared" si="14"/>
        <v>0</v>
      </c>
      <c r="EO6" s="34" t="str">
        <f>IF(EO7="","",IF(EO7="-","【-】","【"&amp;SUBSTITUTE(TEXT(EO7,"#,##0.00"),"-","△")&amp;"】"))</f>
        <v>【0.30】</v>
      </c>
    </row>
    <row r="7" spans="1:148" s="36" customFormat="1" x14ac:dyDescent="0.15">
      <c r="A7" s="28"/>
      <c r="B7" s="37">
        <v>2020</v>
      </c>
      <c r="C7" s="37">
        <v>344621</v>
      </c>
      <c r="D7" s="37">
        <v>46</v>
      </c>
      <c r="E7" s="37">
        <v>17</v>
      </c>
      <c r="F7" s="37">
        <v>1</v>
      </c>
      <c r="G7" s="37">
        <v>0</v>
      </c>
      <c r="H7" s="37" t="s">
        <v>96</v>
      </c>
      <c r="I7" s="37" t="s">
        <v>97</v>
      </c>
      <c r="J7" s="37" t="s">
        <v>98</v>
      </c>
      <c r="K7" s="37" t="s">
        <v>99</v>
      </c>
      <c r="L7" s="37" t="s">
        <v>100</v>
      </c>
      <c r="M7" s="37" t="s">
        <v>101</v>
      </c>
      <c r="N7" s="38" t="s">
        <v>102</v>
      </c>
      <c r="O7" s="38">
        <v>73.95</v>
      </c>
      <c r="P7" s="38">
        <v>8.7799999999999994</v>
      </c>
      <c r="Q7" s="38">
        <v>62.75</v>
      </c>
      <c r="R7" s="38">
        <v>4950</v>
      </c>
      <c r="S7" s="38">
        <v>15725</v>
      </c>
      <c r="T7" s="38">
        <v>278.14</v>
      </c>
      <c r="U7" s="38">
        <v>56.54</v>
      </c>
      <c r="V7" s="38">
        <v>1373</v>
      </c>
      <c r="W7" s="38">
        <v>0.84</v>
      </c>
      <c r="X7" s="38">
        <v>1634.52</v>
      </c>
      <c r="Y7" s="38">
        <v>73.84</v>
      </c>
      <c r="Z7" s="38">
        <v>71.39</v>
      </c>
      <c r="AA7" s="38">
        <v>72.58</v>
      </c>
      <c r="AB7" s="38">
        <v>79.89</v>
      </c>
      <c r="AC7" s="38">
        <v>88.78</v>
      </c>
      <c r="AD7" s="38">
        <v>101.12</v>
      </c>
      <c r="AE7" s="38">
        <v>101.31</v>
      </c>
      <c r="AF7" s="38">
        <v>103.18</v>
      </c>
      <c r="AG7" s="38"/>
      <c r="AH7" s="38">
        <v>98.59</v>
      </c>
      <c r="AI7" s="38">
        <v>106.67</v>
      </c>
      <c r="AJ7" s="38">
        <v>365.47</v>
      </c>
      <c r="AK7" s="38">
        <v>4697.01</v>
      </c>
      <c r="AL7" s="38">
        <v>733.89</v>
      </c>
      <c r="AM7" s="38">
        <v>889.42</v>
      </c>
      <c r="AN7" s="38">
        <v>965.08</v>
      </c>
      <c r="AO7" s="38">
        <v>110.94</v>
      </c>
      <c r="AP7" s="38">
        <v>354.58</v>
      </c>
      <c r="AQ7" s="38">
        <v>54.64</v>
      </c>
      <c r="AR7" s="38"/>
      <c r="AS7" s="38">
        <v>79.680000000000007</v>
      </c>
      <c r="AT7" s="38">
        <v>3.64</v>
      </c>
      <c r="AU7" s="38">
        <v>598.83000000000004</v>
      </c>
      <c r="AV7" s="38">
        <v>469.1</v>
      </c>
      <c r="AW7" s="38">
        <v>94.28</v>
      </c>
      <c r="AX7" s="38">
        <v>102.12</v>
      </c>
      <c r="AY7" s="38">
        <v>335.53</v>
      </c>
      <c r="AZ7" s="38">
        <v>103.49</v>
      </c>
      <c r="BA7" s="38">
        <v>104.6</v>
      </c>
      <c r="BB7" s="38">
        <v>75.55</v>
      </c>
      <c r="BC7" s="38"/>
      <c r="BD7" s="38">
        <v>183.7</v>
      </c>
      <c r="BE7" s="38">
        <v>67.52</v>
      </c>
      <c r="BF7" s="38">
        <v>355.79</v>
      </c>
      <c r="BG7" s="38">
        <v>0</v>
      </c>
      <c r="BH7" s="38">
        <v>0</v>
      </c>
      <c r="BI7" s="38">
        <v>0</v>
      </c>
      <c r="BJ7" s="38">
        <v>0</v>
      </c>
      <c r="BK7" s="38">
        <v>1604.64</v>
      </c>
      <c r="BL7" s="38">
        <v>1217.7</v>
      </c>
      <c r="BM7" s="38">
        <v>1689.65</v>
      </c>
      <c r="BN7" s="38">
        <v>808.77</v>
      </c>
      <c r="BO7" s="38">
        <v>560.16</v>
      </c>
      <c r="BP7" s="38">
        <v>705.21</v>
      </c>
      <c r="BQ7" s="38">
        <v>30.24</v>
      </c>
      <c r="BR7" s="38">
        <v>31.79</v>
      </c>
      <c r="BS7" s="38">
        <v>21.04</v>
      </c>
      <c r="BT7" s="38">
        <v>22.89</v>
      </c>
      <c r="BU7" s="38">
        <v>28.71</v>
      </c>
      <c r="BV7" s="38">
        <v>60.01</v>
      </c>
      <c r="BW7" s="38">
        <v>66.680000000000007</v>
      </c>
      <c r="BX7" s="38">
        <v>58.12</v>
      </c>
      <c r="BY7" s="38">
        <v>48.2</v>
      </c>
      <c r="BZ7" s="38">
        <v>30.88</v>
      </c>
      <c r="CA7" s="38">
        <v>98.96</v>
      </c>
      <c r="CB7" s="38">
        <v>757.55</v>
      </c>
      <c r="CC7" s="38">
        <v>714.82</v>
      </c>
      <c r="CD7" s="38">
        <v>1021.61</v>
      </c>
      <c r="CE7" s="38">
        <v>933.2</v>
      </c>
      <c r="CF7" s="38">
        <v>796.69</v>
      </c>
      <c r="CG7" s="38">
        <v>277.67</v>
      </c>
      <c r="CH7" s="38">
        <v>260.11</v>
      </c>
      <c r="CI7" s="38">
        <v>304.98</v>
      </c>
      <c r="CJ7" s="38">
        <v>345.96</v>
      </c>
      <c r="CK7" s="38">
        <v>525.91999999999996</v>
      </c>
      <c r="CL7" s="38">
        <v>134.52000000000001</v>
      </c>
      <c r="CM7" s="38">
        <v>21.5</v>
      </c>
      <c r="CN7" s="38">
        <v>28.9</v>
      </c>
      <c r="CO7" s="38">
        <v>39.700000000000003</v>
      </c>
      <c r="CP7" s="38">
        <v>39.700000000000003</v>
      </c>
      <c r="CQ7" s="38">
        <v>41</v>
      </c>
      <c r="CR7" s="38">
        <v>41.28</v>
      </c>
      <c r="CS7" s="38">
        <v>41.45</v>
      </c>
      <c r="CT7" s="38">
        <v>36.97</v>
      </c>
      <c r="CU7" s="38">
        <v>39.51</v>
      </c>
      <c r="CV7" s="38">
        <v>41.6</v>
      </c>
      <c r="CW7" s="38">
        <v>59.57</v>
      </c>
      <c r="CX7" s="38">
        <v>45.73</v>
      </c>
      <c r="CY7" s="38">
        <v>43.33</v>
      </c>
      <c r="CZ7" s="38">
        <v>52.57</v>
      </c>
      <c r="DA7" s="38">
        <v>49.44</v>
      </c>
      <c r="DB7" s="38">
        <v>44.21</v>
      </c>
      <c r="DC7" s="38">
        <v>61.3</v>
      </c>
      <c r="DD7" s="38">
        <v>64.510000000000005</v>
      </c>
      <c r="DE7" s="38">
        <v>67.12</v>
      </c>
      <c r="DF7" s="38">
        <v>61.03</v>
      </c>
      <c r="DG7" s="38">
        <v>64.790000000000006</v>
      </c>
      <c r="DH7" s="38">
        <v>95.57</v>
      </c>
      <c r="DI7" s="38">
        <v>12.57</v>
      </c>
      <c r="DJ7" s="38">
        <v>17.059999999999999</v>
      </c>
      <c r="DK7" s="38">
        <v>21.72</v>
      </c>
      <c r="DL7" s="38">
        <v>23.6</v>
      </c>
      <c r="DM7" s="38">
        <v>26.49</v>
      </c>
      <c r="DN7" s="38">
        <v>14.42</v>
      </c>
      <c r="DO7" s="38">
        <v>9.75</v>
      </c>
      <c r="DP7" s="38">
        <v>11.86</v>
      </c>
      <c r="DQ7" s="38"/>
      <c r="DR7" s="38">
        <v>10.82</v>
      </c>
      <c r="DS7" s="38">
        <v>36.520000000000003</v>
      </c>
      <c r="DT7" s="38">
        <v>0</v>
      </c>
      <c r="DU7" s="38">
        <v>0</v>
      </c>
      <c r="DV7" s="38">
        <v>0</v>
      </c>
      <c r="DW7" s="38">
        <v>0</v>
      </c>
      <c r="DX7" s="38">
        <v>0</v>
      </c>
      <c r="DY7" s="38">
        <v>0</v>
      </c>
      <c r="DZ7" s="38">
        <v>0</v>
      </c>
      <c r="EA7" s="38">
        <v>0</v>
      </c>
      <c r="EB7" s="38"/>
      <c r="EC7" s="38">
        <v>0</v>
      </c>
      <c r="ED7" s="38">
        <v>5.72</v>
      </c>
      <c r="EE7" s="38">
        <v>0</v>
      </c>
      <c r="EF7" s="38">
        <v>0</v>
      </c>
      <c r="EG7" s="38">
        <v>0</v>
      </c>
      <c r="EH7" s="38">
        <v>0</v>
      </c>
      <c r="EI7" s="38">
        <v>0</v>
      </c>
      <c r="EJ7" s="38">
        <v>0.19</v>
      </c>
      <c r="EK7" s="38">
        <v>7.0000000000000007E-2</v>
      </c>
      <c r="EL7" s="38">
        <v>0.56999999999999995</v>
      </c>
      <c r="EM7" s="38">
        <v>0</v>
      </c>
      <c r="EN7" s="38">
        <v>0</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2021-12-03T07:17:33Z</dcterms:created>
  <dcterms:modified xsi:type="dcterms:W3CDTF">2022-01-26T05:14:42Z</dcterms:modified>
  <cp:category/>
</cp:coreProperties>
</file>