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1\世羅町\財政課\●地方公営企業（起債除き）\R03地方公営企業\【040111】■世羅町【0201〆】公営企業に係る経営比較分析表（R2年度決算）の分析等について（依頼）\県提出\"/>
    </mc:Choice>
  </mc:AlternateContent>
  <workbookProtection workbookAlgorithmName="SHA-512" workbookHashValue="/T++/oNbNiFowI5xiXmQtpYDqQ4vo3+svnp/aRycJN3y3oaJUQ7lxK6KAeXgPXg/HdkGQ9nKyEDE61/AtHp56Q==" workbookSaltValue="NrtThnw9Vva5dZwDjHn0sg==" workbookSpinCount="100000" lockStructure="1"/>
  <bookViews>
    <workbookView xWindow="-120" yWindow="-120" windowWidth="20730" windowHeight="1116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<sst xmlns="http://schemas.openxmlformats.org/spreadsheetml/2006/main" count="228" uniqueCount="113">
  <si>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</si>
  <si>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</si>
  <si>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</si>
  <si>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</si>
  <si>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</si>
  <si>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</si>
  <si>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</si>
  <si>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</si>
  <si>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</si>
  <si>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</si>
  <si>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</si>
  <si>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</si>
  <si>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</si>
  <si>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</si>
  <si>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</si>
  <si>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</si>
  <si>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</si>
  <si>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</si>
  <si>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</si>
  <si>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</si>
  <si>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</si>
  <si>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</si>
  <si>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</si>
  <si>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</si>
  <si>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</si>
  <si>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</si>
  <si>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</si>
  <si>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</si>
  <si>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</si>
  <si>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</si>
  <si>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</si>
  <si>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</si>
  <si>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</si>
  <si>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</si>
  <si>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</si>
  <si>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</si>
  <si>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</si>
  <si>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</si>
  <si>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</si>
  <si>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</si>
  <si>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</si>
  <si>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</si>
  <si>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</si>
  <si>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</si>
  <si>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</si>
  <si>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</si>
  <si>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</si>
  <si>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</si>
  <si>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</si>
  <si>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</si>
  <si>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</si>
  <si>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</si>
  <si>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</si>
  <si>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</si>
  <si>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</si>
  <si>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</si>
  <si>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</si>
  <si>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</si>
  <si>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</si>
  <si>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</si>
  <si>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</si>
  <si>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</si>
  <si>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</si>
  <si>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</si>
  <si>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</si>
  <si>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</si>
  <si>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</si>
  <si>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</si>
  <si>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</si>
  <si>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</si>
  <si>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</si>
  <si>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</si>
  <si>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</si>
  <si>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</si>
  <si>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</si>
  <si>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</si>
  <si>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</si>
  <si>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</si>
  <si>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</si>
  <si>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</si>
  <si>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</si>
  <si>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</si>
  <si>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</si>
  <si>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</si>
  <si>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</si>
  <si>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</si>
  <si>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</si>
  <si>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</si>
  <si>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</si>
  <si>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</si>
  <si>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</si>
  <si>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</si>
  <si>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</si>
  <si>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世羅町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</si>
  <si>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</si>
  <si>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</si>
  <si>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</si>
  <si>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</si>
  <si>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</si>
  <si>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</si>
  <si>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</si>
  <si>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</si>
  <si>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</si>
  <si>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</si>
  <si>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</si>
  <si>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</si>
  <si>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</si>
  <si>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</si>
  <si>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</si>
  <si>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</si>
  <si>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本町の上水道事業における経営状況は、簡易水道事業と統合したことにより年々累積欠損金が増加し厳しい局面に立たされており、経常収支を黒字に転換させるための経営改善に努める必要がある。
　しかしながら財源の骨幹である給水収益は、少子高齢化による給水人口の減少などにより減少が見込まれる。
　その反面、施設は老朽化により更新が避けられない状況にある。
　以上のことを踏まえ、今後は厳しい状況下のもと各種計画に基づき、中長期的な展望による経営改善に早急に努める必要がある。</t>
    <rPh sb="1" eb="3">
      <t>ホンチョウ</t>
    </rPh>
    <rPh sb="4" eb="7">
      <t>ジョウスイドウ</t>
    </rPh>
    <rPh sb="7" eb="9">
      <t>ジギョウ</t>
    </rPh>
    <rPh sb="13" eb="15">
      <t>ケイエイ</t>
    </rPh>
    <rPh sb="15" eb="17">
      <t>ジョウキョウ</t>
    </rPh>
    <rPh sb="19" eb="21">
      <t>カンイ</t>
    </rPh>
    <rPh sb="21" eb="23">
      <t>スイドウ</t>
    </rPh>
    <rPh sb="23" eb="25">
      <t>ジギョウ</t>
    </rPh>
    <rPh sb="26" eb="28">
      <t>トウゴウ</t>
    </rPh>
    <rPh sb="35" eb="37">
      <t>ネンネン</t>
    </rPh>
    <rPh sb="37" eb="39">
      <t>ルイセキ</t>
    </rPh>
    <rPh sb="39" eb="42">
      <t>ケッソンキン</t>
    </rPh>
    <rPh sb="43" eb="45">
      <t>ゾウカ</t>
    </rPh>
    <rPh sb="46" eb="47">
      <t>キビ</t>
    </rPh>
    <rPh sb="49" eb="51">
      <t>キョクメン</t>
    </rPh>
    <rPh sb="52" eb="53">
      <t>タ</t>
    </rPh>
    <rPh sb="60" eb="62">
      <t>ケイジョウ</t>
    </rPh>
    <rPh sb="62" eb="64">
      <t>シュウシ</t>
    </rPh>
    <rPh sb="65" eb="67">
      <t>クロジ</t>
    </rPh>
    <rPh sb="68" eb="70">
      <t>テンカン</t>
    </rPh>
    <rPh sb="76" eb="78">
      <t>ケイエイ</t>
    </rPh>
    <rPh sb="78" eb="80">
      <t>カイゼン</t>
    </rPh>
    <rPh sb="81" eb="82">
      <t>ツト</t>
    </rPh>
    <rPh sb="84" eb="86">
      <t>ヒツヨウ</t>
    </rPh>
    <rPh sb="98" eb="100">
      <t>ザイゲン</t>
    </rPh>
    <rPh sb="101" eb="103">
      <t>コッカン</t>
    </rPh>
    <rPh sb="106" eb="108">
      <t>キュウスイ</t>
    </rPh>
    <rPh sb="108" eb="110">
      <t>シュウエキ</t>
    </rPh>
    <rPh sb="112" eb="114">
      <t>ショウシ</t>
    </rPh>
    <rPh sb="114" eb="117">
      <t>コウレイカ</t>
    </rPh>
    <rPh sb="120" eb="122">
      <t>キュウスイ</t>
    </rPh>
    <rPh sb="122" eb="124">
      <t>ジンコウ</t>
    </rPh>
    <rPh sb="125" eb="127">
      <t>ゲンショウ</t>
    </rPh>
    <rPh sb="132" eb="134">
      <t>ゲンショウ</t>
    </rPh>
    <rPh sb="135" eb="137">
      <t>ミコ</t>
    </rPh>
    <rPh sb="145" eb="147">
      <t>ハンメン</t>
    </rPh>
    <rPh sb="148" eb="150">
      <t>シセツ</t>
    </rPh>
    <rPh sb="151" eb="154">
      <t>ロウキュウカ</t>
    </rPh>
    <rPh sb="157" eb="159">
      <t>コウシン</t>
    </rPh>
    <rPh sb="160" eb="161">
      <t>サ</t>
    </rPh>
    <rPh sb="166" eb="168">
      <t>ジョウキョウ</t>
    </rPh>
    <rPh sb="174" eb="176">
      <t>イジョウ</t>
    </rPh>
    <rPh sb="180" eb="181">
      <t>フ</t>
    </rPh>
    <rPh sb="184" eb="186">
      <t>コンゴ</t>
    </rPh>
    <rPh sb="187" eb="188">
      <t>キビ</t>
    </rPh>
    <rPh sb="190" eb="193">
      <t>ジョウキョウカ</t>
    </rPh>
    <rPh sb="196" eb="198">
      <t>カクシュ</t>
    </rPh>
    <rPh sb="198" eb="200">
      <t>ケイカク</t>
    </rPh>
    <rPh sb="201" eb="202">
      <t>モト</t>
    </rPh>
    <rPh sb="205" eb="209">
      <t>チュウチョウキテキ</t>
    </rPh>
    <rPh sb="210" eb="212">
      <t>テンボウ</t>
    </rPh>
    <rPh sb="215" eb="217">
      <t>ケイエイ</t>
    </rPh>
    <rPh sb="217" eb="219">
      <t>カイゼン</t>
    </rPh>
    <rPh sb="220" eb="222">
      <t>サッキュウ</t>
    </rPh>
    <rPh sb="223" eb="224">
      <t>ツト</t>
    </rPh>
    <rPh sb="226" eb="228">
      <t>ヒツヨウ</t>
    </rPh>
    <phoneticPr fontId="16"/>
  </si>
  <si>
    <t>　施設の老朽化度合いを示す有形固定資産減価償却率は51.31％と、全国平均（50.19％）とほぼ同じ結果である。
　今後、経年化による施設や管路も老朽資産の増加が見込まれるため、水道施設耐震化計画に基づき優先順位や工法、また、財源面を考慮しながら適切な維持管理や更新に取り組む必要がある。</t>
    <rPh sb="1" eb="3">
      <t>シセツ</t>
    </rPh>
    <rPh sb="4" eb="7">
      <t>ロウキュウカ</t>
    </rPh>
    <rPh sb="7" eb="9">
      <t>ドア</t>
    </rPh>
    <rPh sb="11" eb="12">
      <t>シメ</t>
    </rPh>
    <rPh sb="13" eb="15">
      <t>ユウケイ</t>
    </rPh>
    <rPh sb="15" eb="17">
      <t>コテイ</t>
    </rPh>
    <rPh sb="17" eb="19">
      <t>シサン</t>
    </rPh>
    <rPh sb="19" eb="21">
      <t>ゲンカ</t>
    </rPh>
    <rPh sb="21" eb="23">
      <t>ショウキャク</t>
    </rPh>
    <rPh sb="23" eb="24">
      <t>リツ</t>
    </rPh>
    <rPh sb="33" eb="35">
      <t>ゼンコク</t>
    </rPh>
    <rPh sb="35" eb="37">
      <t>ヘイキン</t>
    </rPh>
    <rPh sb="48" eb="49">
      <t>オナ</t>
    </rPh>
    <rPh sb="50" eb="52">
      <t>ケッカ</t>
    </rPh>
    <rPh sb="58" eb="60">
      <t>コンゴ</t>
    </rPh>
    <rPh sb="61" eb="63">
      <t>ケイネン</t>
    </rPh>
    <rPh sb="63" eb="64">
      <t>カ</t>
    </rPh>
    <rPh sb="67" eb="69">
      <t>シセツ</t>
    </rPh>
    <rPh sb="70" eb="72">
      <t>カンロ</t>
    </rPh>
    <phoneticPr fontId="4"/>
  </si>
  <si>
    <r>
      <t>　</t>
    </r>
    <r>
      <rPr>
        <sz val="10"/>
        <rFont val="ＭＳ ゴシック"/>
        <family val="3"/>
        <charset val="128"/>
      </rPr>
      <t>本町の経常収支比率は、90.8であり、全国平均（110.27％）や類似団体平均値（105.34％）のいずれからも大きく下回っている。
　反対に累積欠損金比率は今年度も単年度収支が赤字であったため60.79％と、全国平均（1.15％）や類似団体平均値（24.04％）を大きく上回り、年々経営状況が悪化していることを示す結果となった。
　これは平成27年度から簡易水道事業と統合したことが大きく影響していると言える。
　本町の地理的特性でもある中山間地域の水道事業を担っていた簡易水道事業は、少子高齢化による人口減少に伴い給水人口が年々減少しているうえに、施設は点在しているというデメリットから経常収支比率も低く、健全経営が行えない状況にあった。
　その簡易水道事業と統合したことにより、上水道事業は統合前まで給水収益などで維持管理費などを賄えていたにも関わらず統合後は賄えなくなったという経営状況に陥った結果となった。</t>
    </r>
    <r>
      <rPr>
        <sz val="11"/>
        <rFont val="ＭＳ ゴシック"/>
        <family val="3"/>
        <charset val="128"/>
      </rPr>
      <t xml:space="preserve">
　</t>
    </r>
    <r>
      <rPr>
        <sz val="10"/>
        <rFont val="ＭＳ ゴシック"/>
        <family val="3"/>
        <charset val="128"/>
      </rPr>
      <t>また、企業債残高対給水収益比率も前年より改善されたとはいえ、平成17年度から平成21年度に渡り実施した村づくり交付金事業に伴う企業債発行が大きく影響し、773.53％と依然全国平均（275.67％）や類似団体平均値（585.59％）を大きく上回っている。
　供用開始から約50年経過し、老朽化による施設の更新も年々増加傾向にあるため、水道施設耐震化計画等各種計画に基づき計画的な施設の更新に向け施設規模の見直しや、適切な料金確保のため料金改定にも着手するなど健全な事業運営に向け取り組む必要があ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</si>
</sst>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2C-4906-A098-811BACBD1D0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172C-4906-A098-811BACBD1D0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96.35</c:v>
                </c:pt>
                <c:pt idx="1">
                  <c:v>94.47</c:v>
                </c:pt>
                <c:pt idx="2">
                  <c:v>93.43</c:v>
                </c:pt>
                <c:pt idx="3">
                  <c:v>95.87</c:v>
                </c:pt>
                <c:pt idx="4">
                  <c:v>90.84</c:v>
                </c:pt>
              </c:numCache>
            </c:numRef>
          </c:val>
          <c:extLst>
            <c:ext xmlns:c16="http://schemas.microsoft.com/office/drawing/2014/chart" uri="{C3380CC4-5D6E-409C-BE32-E72D297353CC}">
              <c16:uniqueId val="{00000000-DF6D-43BE-8AB5-5D49E93D833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DF6D-43BE-8AB5-5D49E93D833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43.96</c:v>
                </c:pt>
                <c:pt idx="1">
                  <c:v>45.88</c:v>
                </c:pt>
                <c:pt idx="2">
                  <c:v>47.83</c:v>
                </c:pt>
                <c:pt idx="3">
                  <c:v>49.62</c:v>
                </c:pt>
                <c:pt idx="4">
                  <c:v>51.31</c:v>
                </c:pt>
              </c:numCache>
            </c:numRef>
          </c:val>
          <c:extLst>
            <c:ext xmlns:c16="http://schemas.microsoft.com/office/drawing/2014/chart" uri="{C3380CC4-5D6E-409C-BE32-E72D297353CC}">
              <c16:uniqueId val="{00000000-A74B-4341-9C7B-2CCC06F273A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A74B-4341-9C7B-2CCC06F273A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02-4C7B-8206-DAC6ACE0464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4502-4C7B-8206-DAC6ACE0464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32.99</c:v>
                </c:pt>
                <c:pt idx="1">
                  <c:v>42.97</c:v>
                </c:pt>
                <c:pt idx="2">
                  <c:v>50.9</c:v>
                </c:pt>
                <c:pt idx="3">
                  <c:v>42.65</c:v>
                </c:pt>
                <c:pt idx="4">
                  <c:v>60.79</c:v>
                </c:pt>
              </c:numCache>
            </c:numRef>
          </c:val>
          <c:extLst>
            <c:ext xmlns:c16="http://schemas.microsoft.com/office/drawing/2014/chart" uri="{C3380CC4-5D6E-409C-BE32-E72D297353CC}">
              <c16:uniqueId val="{00000000-AFD2-4D69-96D0-A4F5C2A2FD1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AFD2-4D69-96D0-A4F5C2A2FD1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465.04</c:v>
                </c:pt>
                <c:pt idx="1">
                  <c:v>480.24</c:v>
                </c:pt>
                <c:pt idx="2">
                  <c:v>1174.6300000000001</c:v>
                </c:pt>
                <c:pt idx="3">
                  <c:v>636.12</c:v>
                </c:pt>
                <c:pt idx="4">
                  <c:v>714.53</c:v>
                </c:pt>
              </c:numCache>
            </c:numRef>
          </c:val>
          <c:extLst>
            <c:ext xmlns:c16="http://schemas.microsoft.com/office/drawing/2014/chart" uri="{C3380CC4-5D6E-409C-BE32-E72D297353CC}">
              <c16:uniqueId val="{00000000-5645-4672-86AD-05AA60DAE13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5645-4672-86AD-05AA60DAE13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1275.1600000000001</c:v>
                </c:pt>
                <c:pt idx="1">
                  <c:v>1102.6199999999999</c:v>
                </c:pt>
                <c:pt idx="2">
                  <c:v>983.58</c:v>
                </c:pt>
                <c:pt idx="3">
                  <c:v>884.53</c:v>
                </c:pt>
                <c:pt idx="4">
                  <c:v>773.53</c:v>
                </c:pt>
              </c:numCache>
            </c:numRef>
          </c:val>
          <c:extLst>
            <c:ext xmlns:c16="http://schemas.microsoft.com/office/drawing/2014/chart" uri="{C3380CC4-5D6E-409C-BE32-E72D297353CC}">
              <c16:uniqueId val="{00000000-290F-4F02-AF23-7255C1641CC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290F-4F02-AF23-7255C1641CC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58.49</c:v>
                </c:pt>
                <c:pt idx="1">
                  <c:v>58.77</c:v>
                </c:pt>
                <c:pt idx="2">
                  <c:v>59.19</c:v>
                </c:pt>
                <c:pt idx="3">
                  <c:v>65.44</c:v>
                </c:pt>
                <c:pt idx="4">
                  <c:v>65.900000000000006</c:v>
                </c:pt>
              </c:numCache>
            </c:numRef>
          </c:val>
          <c:extLst>
            <c:ext xmlns:c16="http://schemas.microsoft.com/office/drawing/2014/chart" uri="{C3380CC4-5D6E-409C-BE32-E72D297353CC}">
              <c16:uniqueId val="{00000000-D448-419B-9D41-163DABC77EC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D448-419B-9D41-163DABC77EC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360.11</c:v>
                </c:pt>
                <c:pt idx="1">
                  <c:v>355.19</c:v>
                </c:pt>
                <c:pt idx="2">
                  <c:v>354.35</c:v>
                </c:pt>
                <c:pt idx="3">
                  <c:v>319.56</c:v>
                </c:pt>
                <c:pt idx="4">
                  <c:v>314.73</c:v>
                </c:pt>
              </c:numCache>
            </c:numRef>
          </c:val>
          <c:extLst>
            <c:ext xmlns:c16="http://schemas.microsoft.com/office/drawing/2014/chart" uri="{C3380CC4-5D6E-409C-BE32-E72D297353CC}">
              <c16:uniqueId val="{00000000-7A71-4A35-993A-E1A1A44BED3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7A71-4A35-993A-E1A1A44BED3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52.92</c:v>
                </c:pt>
                <c:pt idx="1">
                  <c:v>56.68</c:v>
                </c:pt>
                <c:pt idx="2">
                  <c:v>55.23</c:v>
                </c:pt>
                <c:pt idx="3">
                  <c:v>54.89</c:v>
                </c:pt>
                <c:pt idx="4">
                  <c:v>54.34</c:v>
                </c:pt>
              </c:numCache>
            </c:numRef>
          </c:val>
          <c:extLst>
            <c:ext xmlns:c16="http://schemas.microsoft.com/office/drawing/2014/chart" uri="{C3380CC4-5D6E-409C-BE32-E72D297353CC}">
              <c16:uniqueId val="{00000000-7A77-4B8E-93C8-7EC3F63F358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7A77-4B8E-93C8-7EC3F63F358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93.42</c:v>
                </c:pt>
                <c:pt idx="1">
                  <c:v>91.32</c:v>
                </c:pt>
                <c:pt idx="2">
                  <c:v>92.42</c:v>
                </c:pt>
                <c:pt idx="3">
                  <c:v>91.52</c:v>
                </c:pt>
                <c:pt idx="4">
                  <c:v>93.41</c:v>
                </c:pt>
              </c:numCache>
            </c:numRef>
          </c:val>
          <c:extLst>
            <c:ext xmlns:c16="http://schemas.microsoft.com/office/drawing/2014/chart" uri="{C3380CC4-5D6E-409C-BE32-E72D297353CC}">
              <c16:uniqueId val="{00000000-64FA-427E-94B4-C99A003C1E7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64FA-427E-94B4-C99A003C1E7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広島県　世羅町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A8</v>
      </c>
      <c r="X8" s="86"/>
      <c r="Y8" s="86"/>
      <c r="Z8" s="86"/>
      <c r="AA8" s="86"/>
      <c r="AB8" s="86"/>
      <c r="AC8" s="86"/>
      <c r="AD8" s="86" t="str">
        <f>データ!$M$6</f>
        <v>非設置</v>
      </c>
      <c r="AE8" s="86"/>
      <c r="AF8" s="86"/>
      <c r="AG8" s="86"/>
      <c r="AH8" s="86"/>
      <c r="AI8" s="86"/>
      <c r="AJ8" s="86"/>
      <c r="AK8" s="4"/>
      <c r="AL8" s="74">
        <f>データ!$R$6</f>
        <v>15725</v>
      </c>
      <c r="AM8" s="74"/>
      <c r="AN8" s="74"/>
      <c r="AO8" s="74"/>
      <c r="AP8" s="74"/>
      <c r="AQ8" s="74"/>
      <c r="AR8" s="74"/>
      <c r="AS8" s="74"/>
      <c r="AT8" s="70">
        <f>データ!$S$6</f>
        <v>278.14</v>
      </c>
      <c r="AU8" s="71"/>
      <c r="AV8" s="71"/>
      <c r="AW8" s="71"/>
      <c r="AX8" s="71"/>
      <c r="AY8" s="71"/>
      <c r="AZ8" s="71"/>
      <c r="BA8" s="71"/>
      <c r="BB8" s="73">
        <f>データ!$T$6</f>
        <v>56.54</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74.89</v>
      </c>
      <c r="J10" s="71"/>
      <c r="K10" s="71"/>
      <c r="L10" s="71"/>
      <c r="M10" s="71"/>
      <c r="N10" s="71"/>
      <c r="O10" s="72"/>
      <c r="P10" s="73">
        <f>データ!$P$6</f>
        <v>55.54</v>
      </c>
      <c r="Q10" s="73"/>
      <c r="R10" s="73"/>
      <c r="S10" s="73"/>
      <c r="T10" s="73"/>
      <c r="U10" s="73"/>
      <c r="V10" s="73"/>
      <c r="W10" s="74">
        <f>データ!$Q$6</f>
        <v>3520</v>
      </c>
      <c r="X10" s="74"/>
      <c r="Y10" s="74"/>
      <c r="Z10" s="74"/>
      <c r="AA10" s="74"/>
      <c r="AB10" s="74"/>
      <c r="AC10" s="74"/>
      <c r="AD10" s="2"/>
      <c r="AE10" s="2"/>
      <c r="AF10" s="2"/>
      <c r="AG10" s="2"/>
      <c r="AH10" s="4"/>
      <c r="AI10" s="4"/>
      <c r="AJ10" s="4"/>
      <c r="AK10" s="4"/>
      <c r="AL10" s="74">
        <f>データ!$U$6</f>
        <v>8683</v>
      </c>
      <c r="AM10" s="74"/>
      <c r="AN10" s="74"/>
      <c r="AO10" s="74"/>
      <c r="AP10" s="74"/>
      <c r="AQ10" s="74"/>
      <c r="AR10" s="74"/>
      <c r="AS10" s="74"/>
      <c r="AT10" s="70">
        <f>データ!$V$6</f>
        <v>52</v>
      </c>
      <c r="AU10" s="71"/>
      <c r="AV10" s="71"/>
      <c r="AW10" s="71"/>
      <c r="AX10" s="71"/>
      <c r="AY10" s="71"/>
      <c r="AZ10" s="71"/>
      <c r="BA10" s="71"/>
      <c r="BB10" s="73">
        <f>データ!$W$6</f>
        <v>166.98</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111</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dUkZ2uyfMiHIFykp/21hIZkMgVXiSbJuxd3qAHZfzcw7pdK6uSZ0x/IX2Qds1D6pY4XJjwoXGT+S0kaV1PNgA==" saltValue="llyG/Oee5FXtl9KyUhx72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344621</v>
      </c>
      <c r="D6" s="34">
        <f t="shared" si="3"/>
        <v>46</v>
      </c>
      <c r="E6" s="34">
        <f t="shared" si="3"/>
        <v>1</v>
      </c>
      <c r="F6" s="34">
        <f t="shared" si="3"/>
        <v>0</v>
      </c>
      <c r="G6" s="34">
        <f t="shared" si="3"/>
        <v>1</v>
      </c>
      <c r="H6" s="34" t="str">
        <f t="shared" si="3"/>
        <v>広島県　世羅町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74.89</v>
      </c>
      <c r="P6" s="35">
        <f t="shared" si="3"/>
        <v>55.54</v>
      </c>
      <c r="Q6" s="35">
        <f t="shared" si="3"/>
        <v>3520</v>
      </c>
      <c r="R6" s="35">
        <f t="shared" si="3"/>
        <v>15725</v>
      </c>
      <c r="S6" s="35">
        <f t="shared" si="3"/>
        <v>278.14</v>
      </c>
      <c r="T6" s="35">
        <f t="shared" si="3"/>
        <v>56.54</v>
      </c>
      <c r="U6" s="35">
        <f t="shared" si="3"/>
        <v>8683</v>
      </c>
      <c r="V6" s="35">
        <f t="shared" si="3"/>
        <v>52</v>
      </c>
      <c r="W6" s="35">
        <f t="shared" si="3"/>
        <v>166.98</v>
      </c>
      <c r="X6" s="36">
        <f>IF(X7="",NA(),X7)</f>
        <v>96.35</v>
      </c>
      <c r="Y6" s="36">
        <f t="shared" ref="Y6:AG6" si="4">IF(Y7="",NA(),Y7)</f>
        <v>94.47</v>
      </c>
      <c r="Z6" s="36">
        <f t="shared" si="4"/>
        <v>93.43</v>
      </c>
      <c r="AA6" s="36">
        <f t="shared" si="4"/>
        <v>95.87</v>
      </c>
      <c r="AB6" s="36">
        <f t="shared" si="4"/>
        <v>90.84</v>
      </c>
      <c r="AC6" s="36">
        <f t="shared" si="4"/>
        <v>107.95</v>
      </c>
      <c r="AD6" s="36">
        <f t="shared" si="4"/>
        <v>104.47</v>
      </c>
      <c r="AE6" s="36">
        <f t="shared" si="4"/>
        <v>103.81</v>
      </c>
      <c r="AF6" s="36">
        <f t="shared" si="4"/>
        <v>104.35</v>
      </c>
      <c r="AG6" s="36">
        <f t="shared" si="4"/>
        <v>105.34</v>
      </c>
      <c r="AH6" s="35" t="str">
        <f>IF(AH7="","",IF(AH7="-","【-】","【"&amp;SUBSTITUTE(TEXT(AH7,"#,##0.00"),"-","△")&amp;"】"))</f>
        <v>【110.27】</v>
      </c>
      <c r="AI6" s="36">
        <f>IF(AI7="",NA(),AI7)</f>
        <v>32.99</v>
      </c>
      <c r="AJ6" s="36">
        <f t="shared" ref="AJ6:AR6" si="5">IF(AJ7="",NA(),AJ7)</f>
        <v>42.97</v>
      </c>
      <c r="AK6" s="36">
        <f t="shared" si="5"/>
        <v>50.9</v>
      </c>
      <c r="AL6" s="36">
        <f t="shared" si="5"/>
        <v>42.65</v>
      </c>
      <c r="AM6" s="36">
        <f t="shared" si="5"/>
        <v>60.79</v>
      </c>
      <c r="AN6" s="36">
        <f t="shared" si="5"/>
        <v>12.44</v>
      </c>
      <c r="AO6" s="36">
        <f t="shared" si="5"/>
        <v>16.399999999999999</v>
      </c>
      <c r="AP6" s="36">
        <f t="shared" si="5"/>
        <v>25.66</v>
      </c>
      <c r="AQ6" s="36">
        <f t="shared" si="5"/>
        <v>21.69</v>
      </c>
      <c r="AR6" s="36">
        <f t="shared" si="5"/>
        <v>24.04</v>
      </c>
      <c r="AS6" s="35" t="str">
        <f>IF(AS7="","",IF(AS7="-","【-】","【"&amp;SUBSTITUTE(TEXT(AS7,"#,##0.00"),"-","△")&amp;"】"))</f>
        <v>【1.15】</v>
      </c>
      <c r="AT6" s="36">
        <f>IF(AT7="",NA(),AT7)</f>
        <v>465.04</v>
      </c>
      <c r="AU6" s="36">
        <f t="shared" ref="AU6:BC6" si="6">IF(AU7="",NA(),AU7)</f>
        <v>480.24</v>
      </c>
      <c r="AV6" s="36">
        <f t="shared" si="6"/>
        <v>1174.6300000000001</v>
      </c>
      <c r="AW6" s="36">
        <f t="shared" si="6"/>
        <v>636.12</v>
      </c>
      <c r="AX6" s="36">
        <f t="shared" si="6"/>
        <v>714.53</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1275.1600000000001</v>
      </c>
      <c r="BF6" s="36">
        <f t="shared" ref="BF6:BN6" si="7">IF(BF7="",NA(),BF7)</f>
        <v>1102.6199999999999</v>
      </c>
      <c r="BG6" s="36">
        <f t="shared" si="7"/>
        <v>983.58</v>
      </c>
      <c r="BH6" s="36">
        <f t="shared" si="7"/>
        <v>884.53</v>
      </c>
      <c r="BI6" s="36">
        <f t="shared" si="7"/>
        <v>773.53</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58.49</v>
      </c>
      <c r="BQ6" s="36">
        <f t="shared" ref="BQ6:BY6" si="8">IF(BQ7="",NA(),BQ7)</f>
        <v>58.77</v>
      </c>
      <c r="BR6" s="36">
        <f t="shared" si="8"/>
        <v>59.19</v>
      </c>
      <c r="BS6" s="36">
        <f t="shared" si="8"/>
        <v>65.44</v>
      </c>
      <c r="BT6" s="36">
        <f t="shared" si="8"/>
        <v>65.900000000000006</v>
      </c>
      <c r="BU6" s="36">
        <f t="shared" si="8"/>
        <v>93.28</v>
      </c>
      <c r="BV6" s="36">
        <f t="shared" si="8"/>
        <v>87.51</v>
      </c>
      <c r="BW6" s="36">
        <f t="shared" si="8"/>
        <v>84.77</v>
      </c>
      <c r="BX6" s="36">
        <f t="shared" si="8"/>
        <v>87.11</v>
      </c>
      <c r="BY6" s="36">
        <f t="shared" si="8"/>
        <v>82.78</v>
      </c>
      <c r="BZ6" s="35" t="str">
        <f>IF(BZ7="","",IF(BZ7="-","【-】","【"&amp;SUBSTITUTE(TEXT(BZ7,"#,##0.00"),"-","△")&amp;"】"))</f>
        <v>【100.05】</v>
      </c>
      <c r="CA6" s="36">
        <f>IF(CA7="",NA(),CA7)</f>
        <v>360.11</v>
      </c>
      <c r="CB6" s="36">
        <f t="shared" ref="CB6:CJ6" si="9">IF(CB7="",NA(),CB7)</f>
        <v>355.19</v>
      </c>
      <c r="CC6" s="36">
        <f t="shared" si="9"/>
        <v>354.35</v>
      </c>
      <c r="CD6" s="36">
        <f t="shared" si="9"/>
        <v>319.56</v>
      </c>
      <c r="CE6" s="36">
        <f t="shared" si="9"/>
        <v>314.73</v>
      </c>
      <c r="CF6" s="36">
        <f t="shared" si="9"/>
        <v>208.29</v>
      </c>
      <c r="CG6" s="36">
        <f t="shared" si="9"/>
        <v>218.42</v>
      </c>
      <c r="CH6" s="36">
        <f t="shared" si="9"/>
        <v>227.27</v>
      </c>
      <c r="CI6" s="36">
        <f t="shared" si="9"/>
        <v>223.98</v>
      </c>
      <c r="CJ6" s="36">
        <f t="shared" si="9"/>
        <v>225.09</v>
      </c>
      <c r="CK6" s="35" t="str">
        <f>IF(CK7="","",IF(CK7="-","【-】","【"&amp;SUBSTITUTE(TEXT(CK7,"#,##0.00"),"-","△")&amp;"】"))</f>
        <v>【166.40】</v>
      </c>
      <c r="CL6" s="36">
        <f>IF(CL7="",NA(),CL7)</f>
        <v>52.92</v>
      </c>
      <c r="CM6" s="36">
        <f t="shared" ref="CM6:CU6" si="10">IF(CM7="",NA(),CM7)</f>
        <v>56.68</v>
      </c>
      <c r="CN6" s="36">
        <f t="shared" si="10"/>
        <v>55.23</v>
      </c>
      <c r="CO6" s="36">
        <f t="shared" si="10"/>
        <v>54.89</v>
      </c>
      <c r="CP6" s="36">
        <f t="shared" si="10"/>
        <v>54.34</v>
      </c>
      <c r="CQ6" s="36">
        <f t="shared" si="10"/>
        <v>49.32</v>
      </c>
      <c r="CR6" s="36">
        <f t="shared" si="10"/>
        <v>50.24</v>
      </c>
      <c r="CS6" s="36">
        <f t="shared" si="10"/>
        <v>50.29</v>
      </c>
      <c r="CT6" s="36">
        <f t="shared" si="10"/>
        <v>49.64</v>
      </c>
      <c r="CU6" s="36">
        <f t="shared" si="10"/>
        <v>49.38</v>
      </c>
      <c r="CV6" s="35" t="str">
        <f>IF(CV7="","",IF(CV7="-","【-】","【"&amp;SUBSTITUTE(TEXT(CV7,"#,##0.00"),"-","△")&amp;"】"))</f>
        <v>【60.69】</v>
      </c>
      <c r="CW6" s="36">
        <f>IF(CW7="",NA(),CW7)</f>
        <v>93.42</v>
      </c>
      <c r="CX6" s="36">
        <f t="shared" ref="CX6:DF6" si="11">IF(CX7="",NA(),CX7)</f>
        <v>91.32</v>
      </c>
      <c r="CY6" s="36">
        <f t="shared" si="11"/>
        <v>92.42</v>
      </c>
      <c r="CZ6" s="36">
        <f t="shared" si="11"/>
        <v>91.52</v>
      </c>
      <c r="DA6" s="36">
        <f t="shared" si="11"/>
        <v>93.41</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43.96</v>
      </c>
      <c r="DI6" s="36">
        <f t="shared" ref="DI6:DQ6" si="12">IF(DI7="",NA(),DI7)</f>
        <v>45.88</v>
      </c>
      <c r="DJ6" s="36">
        <f t="shared" si="12"/>
        <v>47.83</v>
      </c>
      <c r="DK6" s="36">
        <f t="shared" si="12"/>
        <v>49.62</v>
      </c>
      <c r="DL6" s="36">
        <f t="shared" si="12"/>
        <v>51.31</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5">
        <f t="shared" si="13"/>
        <v>0</v>
      </c>
      <c r="DV6" s="35">
        <f t="shared" si="13"/>
        <v>0</v>
      </c>
      <c r="DW6" s="35">
        <f t="shared" si="13"/>
        <v>0</v>
      </c>
      <c r="DX6" s="36">
        <f t="shared" si="13"/>
        <v>12.43</v>
      </c>
      <c r="DY6" s="36">
        <f t="shared" si="13"/>
        <v>13.58</v>
      </c>
      <c r="DZ6" s="36">
        <f t="shared" si="13"/>
        <v>14.13</v>
      </c>
      <c r="EA6" s="36">
        <f t="shared" si="13"/>
        <v>16.77</v>
      </c>
      <c r="EB6" s="36">
        <f t="shared" si="13"/>
        <v>17.399999999999999</v>
      </c>
      <c r="EC6" s="35" t="str">
        <f>IF(EC7="","",IF(EC7="-","【-】","【"&amp;SUBSTITUTE(TEXT(EC7,"#,##0.00"),"-","△")&amp;"】"))</f>
        <v>【20.63】</v>
      </c>
      <c r="ED6" s="35">
        <f>IF(ED7="",NA(),ED7)</f>
        <v>0</v>
      </c>
      <c r="EE6" s="35">
        <f t="shared" ref="EE6:EM6" si="14">IF(EE7="",NA(),EE7)</f>
        <v>0</v>
      </c>
      <c r="EF6" s="35">
        <f t="shared" si="14"/>
        <v>0</v>
      </c>
      <c r="EG6" s="35">
        <f t="shared" si="14"/>
        <v>0</v>
      </c>
      <c r="EH6" s="35">
        <f t="shared" si="14"/>
        <v>0</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344621</v>
      </c>
      <c r="D7" s="38">
        <v>46</v>
      </c>
      <c r="E7" s="38">
        <v>1</v>
      </c>
      <c r="F7" s="38">
        <v>0</v>
      </c>
      <c r="G7" s="38">
        <v>1</v>
      </c>
      <c r="H7" s="38" t="s">
        <v>93</v>
      </c>
      <c r="I7" s="38" t="s">
        <v>94</v>
      </c>
      <c r="J7" s="38" t="s">
        <v>95</v>
      </c>
      <c r="K7" s="38" t="s">
        <v>96</v>
      </c>
      <c r="L7" s="38" t="s">
        <v>97</v>
      </c>
      <c r="M7" s="38" t="s">
        <v>98</v>
      </c>
      <c r="N7" s="39" t="s">
        <v>99</v>
      </c>
      <c r="O7" s="39">
        <v>74.89</v>
      </c>
      <c r="P7" s="39">
        <v>55.54</v>
      </c>
      <c r="Q7" s="39">
        <v>3520</v>
      </c>
      <c r="R7" s="39">
        <v>15725</v>
      </c>
      <c r="S7" s="39">
        <v>278.14</v>
      </c>
      <c r="T7" s="39">
        <v>56.54</v>
      </c>
      <c r="U7" s="39">
        <v>8683</v>
      </c>
      <c r="V7" s="39">
        <v>52</v>
      </c>
      <c r="W7" s="39">
        <v>166.98</v>
      </c>
      <c r="X7" s="39">
        <v>96.35</v>
      </c>
      <c r="Y7" s="39">
        <v>94.47</v>
      </c>
      <c r="Z7" s="39">
        <v>93.43</v>
      </c>
      <c r="AA7" s="39">
        <v>95.87</v>
      </c>
      <c r="AB7" s="39">
        <v>90.84</v>
      </c>
      <c r="AC7" s="39">
        <v>107.95</v>
      </c>
      <c r="AD7" s="39">
        <v>104.47</v>
      </c>
      <c r="AE7" s="39">
        <v>103.81</v>
      </c>
      <c r="AF7" s="39">
        <v>104.35</v>
      </c>
      <c r="AG7" s="39">
        <v>105.34</v>
      </c>
      <c r="AH7" s="39">
        <v>110.27</v>
      </c>
      <c r="AI7" s="39">
        <v>32.99</v>
      </c>
      <c r="AJ7" s="39">
        <v>42.97</v>
      </c>
      <c r="AK7" s="39">
        <v>50.9</v>
      </c>
      <c r="AL7" s="39">
        <v>42.65</v>
      </c>
      <c r="AM7" s="39">
        <v>60.79</v>
      </c>
      <c r="AN7" s="39">
        <v>12.44</v>
      </c>
      <c r="AO7" s="39">
        <v>16.399999999999999</v>
      </c>
      <c r="AP7" s="39">
        <v>25.66</v>
      </c>
      <c r="AQ7" s="39">
        <v>21.69</v>
      </c>
      <c r="AR7" s="39">
        <v>24.04</v>
      </c>
      <c r="AS7" s="39">
        <v>1.1499999999999999</v>
      </c>
      <c r="AT7" s="39">
        <v>465.04</v>
      </c>
      <c r="AU7" s="39">
        <v>480.24</v>
      </c>
      <c r="AV7" s="39">
        <v>1174.6300000000001</v>
      </c>
      <c r="AW7" s="39">
        <v>636.12</v>
      </c>
      <c r="AX7" s="39">
        <v>714.53</v>
      </c>
      <c r="AY7" s="39">
        <v>371.89</v>
      </c>
      <c r="AZ7" s="39">
        <v>293.23</v>
      </c>
      <c r="BA7" s="39">
        <v>300.14</v>
      </c>
      <c r="BB7" s="39">
        <v>301.04000000000002</v>
      </c>
      <c r="BC7" s="39">
        <v>305.08</v>
      </c>
      <c r="BD7" s="39">
        <v>260.31</v>
      </c>
      <c r="BE7" s="39">
        <v>1275.1600000000001</v>
      </c>
      <c r="BF7" s="39">
        <v>1102.6199999999999</v>
      </c>
      <c r="BG7" s="39">
        <v>983.58</v>
      </c>
      <c r="BH7" s="39">
        <v>884.53</v>
      </c>
      <c r="BI7" s="39">
        <v>773.53</v>
      </c>
      <c r="BJ7" s="39">
        <v>483.11</v>
      </c>
      <c r="BK7" s="39">
        <v>542.29999999999995</v>
      </c>
      <c r="BL7" s="39">
        <v>566.65</v>
      </c>
      <c r="BM7" s="39">
        <v>551.62</v>
      </c>
      <c r="BN7" s="39">
        <v>585.59</v>
      </c>
      <c r="BO7" s="39">
        <v>275.67</v>
      </c>
      <c r="BP7" s="39">
        <v>58.49</v>
      </c>
      <c r="BQ7" s="39">
        <v>58.77</v>
      </c>
      <c r="BR7" s="39">
        <v>59.19</v>
      </c>
      <c r="BS7" s="39">
        <v>65.44</v>
      </c>
      <c r="BT7" s="39">
        <v>65.900000000000006</v>
      </c>
      <c r="BU7" s="39">
        <v>93.28</v>
      </c>
      <c r="BV7" s="39">
        <v>87.51</v>
      </c>
      <c r="BW7" s="39">
        <v>84.77</v>
      </c>
      <c r="BX7" s="39">
        <v>87.11</v>
      </c>
      <c r="BY7" s="39">
        <v>82.78</v>
      </c>
      <c r="BZ7" s="39">
        <v>100.05</v>
      </c>
      <c r="CA7" s="39">
        <v>360.11</v>
      </c>
      <c r="CB7" s="39">
        <v>355.19</v>
      </c>
      <c r="CC7" s="39">
        <v>354.35</v>
      </c>
      <c r="CD7" s="39">
        <v>319.56</v>
      </c>
      <c r="CE7" s="39">
        <v>314.73</v>
      </c>
      <c r="CF7" s="39">
        <v>208.29</v>
      </c>
      <c r="CG7" s="39">
        <v>218.42</v>
      </c>
      <c r="CH7" s="39">
        <v>227.27</v>
      </c>
      <c r="CI7" s="39">
        <v>223.98</v>
      </c>
      <c r="CJ7" s="39">
        <v>225.09</v>
      </c>
      <c r="CK7" s="39">
        <v>166.4</v>
      </c>
      <c r="CL7" s="39">
        <v>52.92</v>
      </c>
      <c r="CM7" s="39">
        <v>56.68</v>
      </c>
      <c r="CN7" s="39">
        <v>55.23</v>
      </c>
      <c r="CO7" s="39">
        <v>54.89</v>
      </c>
      <c r="CP7" s="39">
        <v>54.34</v>
      </c>
      <c r="CQ7" s="39">
        <v>49.32</v>
      </c>
      <c r="CR7" s="39">
        <v>50.24</v>
      </c>
      <c r="CS7" s="39">
        <v>50.29</v>
      </c>
      <c r="CT7" s="39">
        <v>49.64</v>
      </c>
      <c r="CU7" s="39">
        <v>49.38</v>
      </c>
      <c r="CV7" s="39">
        <v>60.69</v>
      </c>
      <c r="CW7" s="39">
        <v>93.42</v>
      </c>
      <c r="CX7" s="39">
        <v>91.32</v>
      </c>
      <c r="CY7" s="39">
        <v>92.42</v>
      </c>
      <c r="CZ7" s="39">
        <v>91.52</v>
      </c>
      <c r="DA7" s="39">
        <v>93.41</v>
      </c>
      <c r="DB7" s="39">
        <v>79.34</v>
      </c>
      <c r="DC7" s="39">
        <v>78.650000000000006</v>
      </c>
      <c r="DD7" s="39">
        <v>77.73</v>
      </c>
      <c r="DE7" s="39">
        <v>78.09</v>
      </c>
      <c r="DF7" s="39">
        <v>78.010000000000005</v>
      </c>
      <c r="DG7" s="39">
        <v>89.82</v>
      </c>
      <c r="DH7" s="39">
        <v>43.96</v>
      </c>
      <c r="DI7" s="39">
        <v>45.88</v>
      </c>
      <c r="DJ7" s="39">
        <v>47.83</v>
      </c>
      <c r="DK7" s="39">
        <v>49.62</v>
      </c>
      <c r="DL7" s="39">
        <v>51.31</v>
      </c>
      <c r="DM7" s="39">
        <v>48.3</v>
      </c>
      <c r="DN7" s="39">
        <v>45.14</v>
      </c>
      <c r="DO7" s="39">
        <v>45.85</v>
      </c>
      <c r="DP7" s="39">
        <v>47.31</v>
      </c>
      <c r="DQ7" s="39">
        <v>47.5</v>
      </c>
      <c r="DR7" s="39">
        <v>50.19</v>
      </c>
      <c r="DS7" s="39">
        <v>0</v>
      </c>
      <c r="DT7" s="39">
        <v>0</v>
      </c>
      <c r="DU7" s="39">
        <v>0</v>
      </c>
      <c r="DV7" s="39">
        <v>0</v>
      </c>
      <c r="DW7" s="39">
        <v>0</v>
      </c>
      <c r="DX7" s="39">
        <v>12.43</v>
      </c>
      <c r="DY7" s="39">
        <v>13.58</v>
      </c>
      <c r="DZ7" s="39">
        <v>14.13</v>
      </c>
      <c r="EA7" s="39">
        <v>16.77</v>
      </c>
      <c r="EB7" s="39">
        <v>17.399999999999999</v>
      </c>
      <c r="EC7" s="39">
        <v>20.63</v>
      </c>
      <c r="ED7" s="39">
        <v>0</v>
      </c>
      <c r="EE7" s="39">
        <v>0</v>
      </c>
      <c r="EF7" s="39">
        <v>0</v>
      </c>
      <c r="EG7" s="39">
        <v>0</v>
      </c>
      <c r="EH7" s="39">
        <v>0</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2021-12-03T06:55:59Z</dcterms:created>
  <dcterms:modified xsi:type="dcterms:W3CDTF">2022-01-26T05:14:36Z</dcterms:modified>
  <cp:category/>
</cp:coreProperties>
</file>