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Z:\【調査物】R03年度\5総務課\R04.01.12【転送・1月27日〆切】公営企業に係る経営比較分析表（R2年度決算）の分析等について（依頼）\提出\"/>
    </mc:Choice>
  </mc:AlternateContent>
  <xr:revisionPtr revIDLastSave="0" documentId="13_ncr:1_{4A3702B1-6AB6-436E-A53F-D855374B3E32}" xr6:coauthVersionLast="43" xr6:coauthVersionMax="43" xr10:uidLastSave="{00000000-0000-0000-0000-000000000000}"/>
  <workbookProtection workbookAlgorithmName="SHA-512" workbookHashValue="l86VFa+bb2+sykC1EXCtqvrxT0Qn24E9yy+c+6fQDY5qIJGXEPoDV0QP8SKuiEtjlayyUau+Vsye2cJWPz1tjw==" workbookSaltValue="6xWJo0SoQ22/vFMbMvV/Jw==" workbookSpinCount="100000" lockStructure="1"/>
  <bookViews>
    <workbookView xWindow="28680" yWindow="-120" windowWidth="29040" windowHeight="1584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AL8" i="4" s="1"/>
  <c r="R6" i="5"/>
  <c r="Q6" i="5"/>
  <c r="W10" i="4" s="1"/>
  <c r="P6" i="5"/>
  <c r="P10" i="4" s="1"/>
  <c r="O6" i="5"/>
  <c r="N6" i="5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AL10" i="4"/>
  <c r="AD10" i="4"/>
  <c r="I10" i="4"/>
  <c r="B10" i="4"/>
  <c r="I8" i="4"/>
</calcChain>
</file>

<file path=xl/sharedStrings.xml><?xml version="1.0" encoding="utf-8"?>
<sst xmlns="http://schemas.openxmlformats.org/spreadsheetml/2006/main" count="236" uniqueCount="121">
  <si>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</si>
  <si>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</si>
  <si>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</si>
  <si>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</si>
  <si>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</si>
  <si>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</si>
  <si>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</si>
  <si>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</si>
  <si>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</si>
  <si>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</si>
  <si>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</si>
  <si>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</si>
  <si>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</si>
  <si>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</si>
  <si>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</si>
  <si>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</si>
  <si>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</si>
  <si>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</si>
  <si>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</si>
  <si>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</si>
  <si>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</si>
  <si>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</si>
  <si>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</si>
  <si>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</si>
  <si>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</si>
  <si>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</si>
  <si>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</si>
  <si>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</si>
  <si>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</si>
  <si>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</si>
  <si>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</si>
  <si>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</si>
  <si>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</si>
  <si>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</si>
  <si>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</si>
  <si>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</si>
  <si>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</si>
  <si>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</si>
  <si>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</si>
  <si>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</si>
  <si>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</si>
  <si>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</si>
  <si>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</si>
  <si>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</si>
  <si>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</si>
  <si>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</si>
  <si>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</si>
  <si>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</si>
  <si>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</si>
  <si>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</si>
  <si>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</si>
  <si>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</si>
  <si>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</si>
  <si>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</si>
  <si>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</si>
  <si>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</si>
  <si>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</si>
  <si>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</si>
  <si>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</si>
  <si>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</si>
  <si>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</si>
  <si>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</si>
  <si>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</si>
  <si>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</si>
  <si>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</si>
  <si>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</si>
  <si>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</si>
  <si>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</si>
  <si>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</si>
  <si>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</si>
  <si>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</si>
  <si>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</si>
  <si>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</si>
  <si>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</si>
  <si>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</si>
  <si>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</si>
  <si>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</si>
  <si>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</si>
  <si>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</si>
  <si>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</si>
  <si>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</si>
  <si>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</si>
  <si>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</si>
  <si>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</si>
  <si>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</si>
  <si>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</si>
  <si>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</si>
  <si>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</si>
  <si>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</si>
  <si>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</si>
  <si>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</si>
  <si>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</si>
  <si>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</si>
  <si>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</si>
  <si>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</si>
  <si>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</si>
  <si>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</si>
  <si>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</si>
  <si>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</si>
  <si>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</si>
  <si>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</si>
  <si>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</si>
  <si>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</si>
  <si>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</si>
  <si>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</si>
  <si>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</si>
  <si>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</si>
  <si>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</si>
  <si>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</si>
  <si>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</si>
  <si>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</si>
  <si>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</si>
  <si>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</si>
  <si>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</si>
  <si>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</si>
  <si>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</si>
  <si>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</si>
  <si>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</si>
  <si>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t>　</t>
    </r>
    <r>
      <rPr>
        <sz val="11"/>
        <color theme="1"/>
        <rFont val="ＭＳ ゴシック"/>
        <family val="3"/>
        <charset val="128"/>
      </rPr>
      <t>平成30年度から令和２年度において経費回収率は100％を維持している。
　企業債残高対事業規模比率は、類似団体に比べてかなり低くなっている。この要因は、施設整備にあたり、国庫補助金を活用し、企業債の発行額を抑えてきたためである。
　</t>
    </r>
    <phoneticPr fontId="4"/>
  </si>
  <si>
    <t>　管渠改善率は過去５年間０％となっている。これは、当該事業が平成16年度に供用開始しており、管渠の耐用年数50年に対し、15年程度しか経過していないことから、管渠の更新時期を迎えていないためである。
　設備については、今後、耐用年数を迎えるものについて、計画的な更新が必要である。</t>
    <phoneticPr fontId="4"/>
  </si>
  <si>
    <t>　事業の経営について、経営戦略を策定済みであり、中長期的な経営状況を把握し、経営健全化を図っていく。※令和４年４月１日から使用料金を改定する。
　下水道事業計画に基づき、処理区の統廃合を進めていき、効率的な事業運営を図る。（令和５年度以降に農業集落排水処理区の統廃合を予定）
　長寿命化計画に基づき、老朽化した施設の改築・更新等を実施した。今後は策定済みの下水道ストックマネジメント計画に基づき、引き続き老朽化施設の改築・更新を進める予定である。　</t>
    <rPh sb="51" eb="53">
      <t>レイワ</t>
    </rPh>
    <rPh sb="73" eb="76">
      <t>ゲスイドウ</t>
    </rPh>
    <rPh sb="76" eb="78">
      <t>ジギョウ</t>
    </rPh>
    <rPh sb="78" eb="80">
      <t>ケイカク</t>
    </rPh>
    <rPh sb="81" eb="82">
      <t>モト</t>
    </rPh>
    <rPh sb="85" eb="88">
      <t>ショリク</t>
    </rPh>
    <rPh sb="89" eb="92">
      <t>トウハイゴウ</t>
    </rPh>
    <rPh sb="93" eb="94">
      <t>スス</t>
    </rPh>
    <rPh sb="99" eb="102">
      <t>コウリツテキ</t>
    </rPh>
    <rPh sb="103" eb="105">
      <t>ジギョウ</t>
    </rPh>
    <rPh sb="105" eb="107">
      <t>ウンエイ</t>
    </rPh>
    <rPh sb="108" eb="109">
      <t>ハカ</t>
    </rPh>
    <rPh sb="112" eb="114">
      <t>レイワ</t>
    </rPh>
    <rPh sb="115" eb="117">
      <t>ネンド</t>
    </rPh>
    <rPh sb="117" eb="119">
      <t>イコウ</t>
    </rPh>
    <rPh sb="120" eb="126">
      <t>ノウギョウシュウラクハイスイ</t>
    </rPh>
    <rPh sb="126" eb="128">
      <t>ショリ</t>
    </rPh>
    <rPh sb="128" eb="129">
      <t>ク</t>
    </rPh>
    <rPh sb="130" eb="133">
      <t>トウハイゴウ</t>
    </rPh>
    <rPh sb="134" eb="136">
      <t>ヨテイ</t>
    </rPh>
    <rPh sb="170" eb="172">
      <t>コンゴ</t>
    </rPh>
    <rPh sb="173" eb="175">
      <t>サクテイ</t>
    </rPh>
    <rPh sb="175" eb="176">
      <t>ズ</t>
    </rPh>
    <rPh sb="194" eb="195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</si>
</sst>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9-4978-888D-2AFB94048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0.13</c:v>
                </c:pt>
                <c:pt idx="1">
                  <c:v>0.13</c:v>
                </c:pt>
                <c:pt idx="2">
                  <c:v>0.09</c:v>
                </c:pt>
                <c:pt idx="3">
                  <c:v>0.36</c:v>
                </c:pt>
                <c:pt idx="4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59-4978-888D-2AFB94048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79.67</c:v>
                </c:pt>
                <c:pt idx="1">
                  <c:v>61.22</c:v>
                </c:pt>
                <c:pt idx="2">
                  <c:v>61.22</c:v>
                </c:pt>
                <c:pt idx="3">
                  <c:v>64.11</c:v>
                </c:pt>
                <c:pt idx="4">
                  <c:v>62.78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7-4816-B295-96269DB7C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37.72</c:v>
                </c:pt>
                <c:pt idx="1">
                  <c:v>37.08</c:v>
                </c:pt>
                <c:pt idx="2">
                  <c:v>37.46</c:v>
                </c:pt>
                <c:pt idx="3">
                  <c:v>42.47</c:v>
                </c:pt>
                <c:pt idx="4">
                  <c:v>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7-4816-B295-96269DB7C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77.319999999999993</c:v>
                </c:pt>
                <c:pt idx="1">
                  <c:v>79.11</c:v>
                </c:pt>
                <c:pt idx="2">
                  <c:v>80.010000000000005</c:v>
                </c:pt>
                <c:pt idx="3">
                  <c:v>80.680000000000007</c:v>
                </c:pt>
                <c:pt idx="4">
                  <c:v>81.14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0-423B-A4E1-9E6495047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68.459999999999994</c:v>
                </c:pt>
                <c:pt idx="1">
                  <c:v>67.22</c:v>
                </c:pt>
                <c:pt idx="2">
                  <c:v>67.459999999999994</c:v>
                </c:pt>
                <c:pt idx="3">
                  <c:v>83.75</c:v>
                </c:pt>
                <c:pt idx="4">
                  <c:v>84.19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90-423B-A4E1-9E6495047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113.04</c:v>
                </c:pt>
                <c:pt idx="1">
                  <c:v>95.85</c:v>
                </c:pt>
                <c:pt idx="2">
                  <c:v>99.24</c:v>
                </c:pt>
                <c:pt idx="3">
                  <c:v>100.53</c:v>
                </c:pt>
                <c:pt idx="4">
                  <c:v>114.04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C-423F-B084-FF9B76B93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0C-423F-B084-FF9B76B93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5-45F6-85F1-FB245F5C1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45-45F6-85F1-FB245F5C1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8-4240-B34E-A134E5FC7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B8-4240-B34E-A134E5FC7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6-4303-B37A-341C245F3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E6-4303-B37A-341C245F3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0-408F-977A-A92462928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70-408F-977A-A92462928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629.80999999999995</c:v>
                </c:pt>
                <c:pt idx="1">
                  <c:v>625.47</c:v>
                </c:pt>
                <c:pt idx="2">
                  <c:v>38.19</c:v>
                </c:pt>
                <c:pt idx="3">
                  <c:v>85.97</c:v>
                </c:pt>
                <c:pt idx="4">
                  <c:v>156.07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2-42BC-87F5-E0EBDDFA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1592.72</c:v>
                </c:pt>
                <c:pt idx="1">
                  <c:v>1223.96</c:v>
                </c:pt>
                <c:pt idx="2">
                  <c:v>1269.1500000000001</c:v>
                </c:pt>
                <c:pt idx="3">
                  <c:v>1206.79</c:v>
                </c:pt>
                <c:pt idx="4">
                  <c:v>1258.43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52-42BC-87F5-E0EBDDFA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77.63</c:v>
                </c:pt>
                <c:pt idx="1">
                  <c:v>67.73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0-496B-A24B-8EC2BDFC8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53.7</c:v>
                </c:pt>
                <c:pt idx="1">
                  <c:v>61.54</c:v>
                </c:pt>
                <c:pt idx="2">
                  <c:v>63.97</c:v>
                </c:pt>
                <c:pt idx="3">
                  <c:v>71.84</c:v>
                </c:pt>
                <c:pt idx="4">
                  <c:v>73.36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00-496B-A24B-8EC2BDFC8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340.3</c:v>
                </c:pt>
                <c:pt idx="1">
                  <c:v>399.58</c:v>
                </c:pt>
                <c:pt idx="2">
                  <c:v>276.35000000000002</c:v>
                </c:pt>
                <c:pt idx="3">
                  <c:v>282.36</c:v>
                </c:pt>
                <c:pt idx="4">
                  <c:v>272.57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6A-4BA9-8A51-5894EDA98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300.35000000000002</c:v>
                </c:pt>
                <c:pt idx="1">
                  <c:v>267.86</c:v>
                </c:pt>
                <c:pt idx="2">
                  <c:v>256.82</c:v>
                </c:pt>
                <c:pt idx="3">
                  <c:v>228.47</c:v>
                </c:pt>
                <c:pt idx="4">
                  <c:v>224.88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A-4BA9-8A51-5894EDA98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【1,260.21】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N50" zoomScaleNormal="100" workbookViewId="0">
      <selection activeCell="BF91" sqref="BF91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広島県　大崎上島町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特定環境保全公共下水道</v>
      </c>
      <c r="Q8" s="72"/>
      <c r="R8" s="72"/>
      <c r="S8" s="72"/>
      <c r="T8" s="72"/>
      <c r="U8" s="72"/>
      <c r="V8" s="72"/>
      <c r="W8" s="72" t="str">
        <f>データ!L6</f>
        <v>D2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7332</v>
      </c>
      <c r="AM8" s="69"/>
      <c r="AN8" s="69"/>
      <c r="AO8" s="69"/>
      <c r="AP8" s="69"/>
      <c r="AQ8" s="69"/>
      <c r="AR8" s="69"/>
      <c r="AS8" s="69"/>
      <c r="AT8" s="68">
        <f>データ!T6</f>
        <v>43.11</v>
      </c>
      <c r="AU8" s="68"/>
      <c r="AV8" s="68"/>
      <c r="AW8" s="68"/>
      <c r="AX8" s="68"/>
      <c r="AY8" s="68"/>
      <c r="AZ8" s="68"/>
      <c r="BA8" s="68"/>
      <c r="BB8" s="68">
        <f>データ!U6</f>
        <v>170.08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33.69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3630</v>
      </c>
      <c r="AE10" s="69"/>
      <c r="AF10" s="69"/>
      <c r="AG10" s="69"/>
      <c r="AH10" s="69"/>
      <c r="AI10" s="69"/>
      <c r="AJ10" s="69"/>
      <c r="AK10" s="2"/>
      <c r="AL10" s="69">
        <f>データ!V6</f>
        <v>2407</v>
      </c>
      <c r="AM10" s="69"/>
      <c r="AN10" s="69"/>
      <c r="AO10" s="69"/>
      <c r="AP10" s="69"/>
      <c r="AQ10" s="69"/>
      <c r="AR10" s="69"/>
      <c r="AS10" s="69"/>
      <c r="AT10" s="68">
        <f>データ!W6</f>
        <v>0.89</v>
      </c>
      <c r="AU10" s="68"/>
      <c r="AV10" s="68"/>
      <c r="AW10" s="68"/>
      <c r="AX10" s="68"/>
      <c r="AY10" s="68"/>
      <c r="AZ10" s="68"/>
      <c r="BA10" s="68"/>
      <c r="BB10" s="68">
        <f>データ!X6</f>
        <v>2704.49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4" t="s">
        <v>118</v>
      </c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4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4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4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4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4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4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4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4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4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4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4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4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4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4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4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4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4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84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84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4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4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4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4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4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4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4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4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7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119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120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【1,260.21】</v>
      </c>
      <c r="I86" s="26" t="str">
        <f>データ!CA6</f>
        <v>【75.29】</v>
      </c>
      <c r="J86" s="26" t="str">
        <f>データ!CL6</f>
        <v>【215.41】</v>
      </c>
      <c r="K86" s="26" t="str">
        <f>データ!CW6</f>
        <v>【42.90】</v>
      </c>
      <c r="L86" s="26" t="str">
        <f>データ!DH6</f>
        <v>【84.75】</v>
      </c>
      <c r="M86" s="26" t="s">
        <v>44</v>
      </c>
      <c r="N86" s="26" t="s">
        <v>44</v>
      </c>
      <c r="O86" s="26" t="str">
        <f>データ!EO6</f>
        <v>【0.30】</v>
      </c>
    </row>
  </sheetData>
  <sheetProtection algorithmName="SHA-512" hashValue="8qDFuDABbUnL4kjnrk/uft49ue6qNkEbcwxmjYhnSYmsQ4/LHAD1FK4QxMZgZCZTY+8igQweCjNXtW0bfK9w8A==" saltValue="APVnOXgr43auZ8wEGGgXf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2020</v>
      </c>
      <c r="C6" s="33">
        <f t="shared" ref="C6:X6" si="3">C7</f>
        <v>344311</v>
      </c>
      <c r="D6" s="33">
        <f t="shared" si="3"/>
        <v>47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広島県　大崎上島町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33.69</v>
      </c>
      <c r="Q6" s="34">
        <f t="shared" si="3"/>
        <v>100</v>
      </c>
      <c r="R6" s="34">
        <f t="shared" si="3"/>
        <v>3630</v>
      </c>
      <c r="S6" s="34">
        <f t="shared" si="3"/>
        <v>7332</v>
      </c>
      <c r="T6" s="34">
        <f t="shared" si="3"/>
        <v>43.11</v>
      </c>
      <c r="U6" s="34">
        <f t="shared" si="3"/>
        <v>170.08</v>
      </c>
      <c r="V6" s="34">
        <f t="shared" si="3"/>
        <v>2407</v>
      </c>
      <c r="W6" s="34">
        <f t="shared" si="3"/>
        <v>0.89</v>
      </c>
      <c r="X6" s="34">
        <f t="shared" si="3"/>
        <v>2704.49</v>
      </c>
      <c r="Y6" s="35">
        <f>IF(Y7="",NA(),Y7)</f>
        <v>113.04</v>
      </c>
      <c r="Z6" s="35">
        <f t="shared" ref="Z6:AH6" si="4">IF(Z7="",NA(),Z7)</f>
        <v>95.85</v>
      </c>
      <c r="AA6" s="35">
        <f t="shared" si="4"/>
        <v>99.24</v>
      </c>
      <c r="AB6" s="35">
        <f t="shared" si="4"/>
        <v>100.53</v>
      </c>
      <c r="AC6" s="35">
        <f t="shared" si="4"/>
        <v>114.04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629.80999999999995</v>
      </c>
      <c r="BG6" s="35">
        <f t="shared" ref="BG6:BO6" si="7">IF(BG7="",NA(),BG7)</f>
        <v>625.47</v>
      </c>
      <c r="BH6" s="35">
        <f t="shared" si="7"/>
        <v>38.19</v>
      </c>
      <c r="BI6" s="35">
        <f t="shared" si="7"/>
        <v>85.97</v>
      </c>
      <c r="BJ6" s="35">
        <f t="shared" si="7"/>
        <v>156.07</v>
      </c>
      <c r="BK6" s="35">
        <f t="shared" si="7"/>
        <v>1592.72</v>
      </c>
      <c r="BL6" s="35">
        <f t="shared" si="7"/>
        <v>1223.96</v>
      </c>
      <c r="BM6" s="35">
        <f t="shared" si="7"/>
        <v>1269.1500000000001</v>
      </c>
      <c r="BN6" s="35">
        <f t="shared" si="7"/>
        <v>1206.79</v>
      </c>
      <c r="BO6" s="35">
        <f t="shared" si="7"/>
        <v>1258.43</v>
      </c>
      <c r="BP6" s="34" t="str">
        <f>IF(BP7="","",IF(BP7="-","【-】","【"&amp;SUBSTITUTE(TEXT(BP7,"#,##0.00"),"-","△")&amp;"】"))</f>
        <v>【1,260.21】</v>
      </c>
      <c r="BQ6" s="35">
        <f>IF(BQ7="",NA(),BQ7)</f>
        <v>77.63</v>
      </c>
      <c r="BR6" s="35">
        <f t="shared" ref="BR6:BZ6" si="8">IF(BR7="",NA(),BR7)</f>
        <v>67.73</v>
      </c>
      <c r="BS6" s="35">
        <f t="shared" si="8"/>
        <v>100</v>
      </c>
      <c r="BT6" s="35">
        <f t="shared" si="8"/>
        <v>100</v>
      </c>
      <c r="BU6" s="35">
        <f t="shared" si="8"/>
        <v>100</v>
      </c>
      <c r="BV6" s="35">
        <f t="shared" si="8"/>
        <v>53.7</v>
      </c>
      <c r="BW6" s="35">
        <f t="shared" si="8"/>
        <v>61.54</v>
      </c>
      <c r="BX6" s="35">
        <f t="shared" si="8"/>
        <v>63.97</v>
      </c>
      <c r="BY6" s="35">
        <f t="shared" si="8"/>
        <v>71.84</v>
      </c>
      <c r="BZ6" s="35">
        <f t="shared" si="8"/>
        <v>73.36</v>
      </c>
      <c r="CA6" s="34" t="str">
        <f>IF(CA7="","",IF(CA7="-","【-】","【"&amp;SUBSTITUTE(TEXT(CA7,"#,##0.00"),"-","△")&amp;"】"))</f>
        <v>【75.29】</v>
      </c>
      <c r="CB6" s="35">
        <f>IF(CB7="",NA(),CB7)</f>
        <v>340.3</v>
      </c>
      <c r="CC6" s="35">
        <f t="shared" ref="CC6:CK6" si="9">IF(CC7="",NA(),CC7)</f>
        <v>399.58</v>
      </c>
      <c r="CD6" s="35">
        <f t="shared" si="9"/>
        <v>276.35000000000002</v>
      </c>
      <c r="CE6" s="35">
        <f t="shared" si="9"/>
        <v>282.36</v>
      </c>
      <c r="CF6" s="35">
        <f t="shared" si="9"/>
        <v>272.57</v>
      </c>
      <c r="CG6" s="35">
        <f t="shared" si="9"/>
        <v>300.35000000000002</v>
      </c>
      <c r="CH6" s="35">
        <f t="shared" si="9"/>
        <v>267.86</v>
      </c>
      <c r="CI6" s="35">
        <f t="shared" si="9"/>
        <v>256.82</v>
      </c>
      <c r="CJ6" s="35">
        <f t="shared" si="9"/>
        <v>228.47</v>
      </c>
      <c r="CK6" s="35">
        <f t="shared" si="9"/>
        <v>224.88</v>
      </c>
      <c r="CL6" s="34" t="str">
        <f>IF(CL7="","",IF(CL7="-","【-】","【"&amp;SUBSTITUTE(TEXT(CL7,"#,##0.00"),"-","△")&amp;"】"))</f>
        <v>【215.41】</v>
      </c>
      <c r="CM6" s="35">
        <f>IF(CM7="",NA(),CM7)</f>
        <v>79.67</v>
      </c>
      <c r="CN6" s="35">
        <f t="shared" ref="CN6:CV6" si="10">IF(CN7="",NA(),CN7)</f>
        <v>61.22</v>
      </c>
      <c r="CO6" s="35">
        <f t="shared" si="10"/>
        <v>61.22</v>
      </c>
      <c r="CP6" s="35">
        <f t="shared" si="10"/>
        <v>64.11</v>
      </c>
      <c r="CQ6" s="35">
        <f t="shared" si="10"/>
        <v>62.78</v>
      </c>
      <c r="CR6" s="35">
        <f t="shared" si="10"/>
        <v>37.72</v>
      </c>
      <c r="CS6" s="35">
        <f t="shared" si="10"/>
        <v>37.08</v>
      </c>
      <c r="CT6" s="35">
        <f t="shared" si="10"/>
        <v>37.46</v>
      </c>
      <c r="CU6" s="35">
        <f t="shared" si="10"/>
        <v>42.47</v>
      </c>
      <c r="CV6" s="35">
        <f t="shared" si="10"/>
        <v>42.4</v>
      </c>
      <c r="CW6" s="34" t="str">
        <f>IF(CW7="","",IF(CW7="-","【-】","【"&amp;SUBSTITUTE(TEXT(CW7,"#,##0.00"),"-","△")&amp;"】"))</f>
        <v>【42.90】</v>
      </c>
      <c r="CX6" s="35">
        <f>IF(CX7="",NA(),CX7)</f>
        <v>77.319999999999993</v>
      </c>
      <c r="CY6" s="35">
        <f t="shared" ref="CY6:DG6" si="11">IF(CY7="",NA(),CY7)</f>
        <v>79.11</v>
      </c>
      <c r="CZ6" s="35">
        <f t="shared" si="11"/>
        <v>80.010000000000005</v>
      </c>
      <c r="DA6" s="35">
        <f t="shared" si="11"/>
        <v>80.680000000000007</v>
      </c>
      <c r="DB6" s="35">
        <f t="shared" si="11"/>
        <v>81.14</v>
      </c>
      <c r="DC6" s="35">
        <f t="shared" si="11"/>
        <v>68.459999999999994</v>
      </c>
      <c r="DD6" s="35">
        <f t="shared" si="11"/>
        <v>67.22</v>
      </c>
      <c r="DE6" s="35">
        <f t="shared" si="11"/>
        <v>67.459999999999994</v>
      </c>
      <c r="DF6" s="35">
        <f t="shared" si="11"/>
        <v>83.75</v>
      </c>
      <c r="DG6" s="35">
        <f t="shared" si="11"/>
        <v>84.19</v>
      </c>
      <c r="DH6" s="34" t="str">
        <f>IF(DH7="","",IF(DH7="-","【-】","【"&amp;SUBSTITUTE(TEXT(DH7,"#,##0.00"),"-","△")&amp;"】"))</f>
        <v>【84.75】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0.13</v>
      </c>
      <c r="EK6" s="35">
        <f t="shared" si="14"/>
        <v>0.13</v>
      </c>
      <c r="EL6" s="35">
        <f t="shared" si="14"/>
        <v>0.09</v>
      </c>
      <c r="EM6" s="35">
        <f t="shared" si="14"/>
        <v>0.36</v>
      </c>
      <c r="EN6" s="35">
        <f t="shared" si="14"/>
        <v>0.39</v>
      </c>
      <c r="EO6" s="34" t="str">
        <f>IF(EO7="","",IF(EO7="-","【-】","【"&amp;SUBSTITUTE(TEXT(EO7,"#,##0.00"),"-","△")&amp;"】"))</f>
        <v>【0.30】</v>
      </c>
    </row>
    <row r="7" spans="1:145" s="36" customFormat="1" x14ac:dyDescent="0.15">
      <c r="A7" s="28"/>
      <c r="B7" s="37">
        <v>2020</v>
      </c>
      <c r="C7" s="37">
        <v>344311</v>
      </c>
      <c r="D7" s="37">
        <v>47</v>
      </c>
      <c r="E7" s="37">
        <v>17</v>
      </c>
      <c r="F7" s="37">
        <v>4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33.69</v>
      </c>
      <c r="Q7" s="38">
        <v>100</v>
      </c>
      <c r="R7" s="38">
        <v>3630</v>
      </c>
      <c r="S7" s="38">
        <v>7332</v>
      </c>
      <c r="T7" s="38">
        <v>43.11</v>
      </c>
      <c r="U7" s="38">
        <v>170.08</v>
      </c>
      <c r="V7" s="38">
        <v>2407</v>
      </c>
      <c r="W7" s="38">
        <v>0.89</v>
      </c>
      <c r="X7" s="38">
        <v>2704.49</v>
      </c>
      <c r="Y7" s="38">
        <v>113.04</v>
      </c>
      <c r="Z7" s="38">
        <v>95.85</v>
      </c>
      <c r="AA7" s="38">
        <v>99.24</v>
      </c>
      <c r="AB7" s="38">
        <v>100.53</v>
      </c>
      <c r="AC7" s="38">
        <v>114.04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629.80999999999995</v>
      </c>
      <c r="BG7" s="38">
        <v>625.47</v>
      </c>
      <c r="BH7" s="38">
        <v>38.19</v>
      </c>
      <c r="BI7" s="38">
        <v>85.97</v>
      </c>
      <c r="BJ7" s="38">
        <v>156.07</v>
      </c>
      <c r="BK7" s="38">
        <v>1592.72</v>
      </c>
      <c r="BL7" s="38">
        <v>1223.96</v>
      </c>
      <c r="BM7" s="38">
        <v>1269.1500000000001</v>
      </c>
      <c r="BN7" s="38">
        <v>1206.79</v>
      </c>
      <c r="BO7" s="38">
        <v>1258.43</v>
      </c>
      <c r="BP7" s="38">
        <v>1260.21</v>
      </c>
      <c r="BQ7" s="38">
        <v>77.63</v>
      </c>
      <c r="BR7" s="38">
        <v>67.73</v>
      </c>
      <c r="BS7" s="38">
        <v>100</v>
      </c>
      <c r="BT7" s="38">
        <v>100</v>
      </c>
      <c r="BU7" s="38">
        <v>100</v>
      </c>
      <c r="BV7" s="38">
        <v>53.7</v>
      </c>
      <c r="BW7" s="38">
        <v>61.54</v>
      </c>
      <c r="BX7" s="38">
        <v>63.97</v>
      </c>
      <c r="BY7" s="38">
        <v>71.84</v>
      </c>
      <c r="BZ7" s="38">
        <v>73.36</v>
      </c>
      <c r="CA7" s="38">
        <v>75.290000000000006</v>
      </c>
      <c r="CB7" s="38">
        <v>340.3</v>
      </c>
      <c r="CC7" s="38">
        <v>399.58</v>
      </c>
      <c r="CD7" s="38">
        <v>276.35000000000002</v>
      </c>
      <c r="CE7" s="38">
        <v>282.36</v>
      </c>
      <c r="CF7" s="38">
        <v>272.57</v>
      </c>
      <c r="CG7" s="38">
        <v>300.35000000000002</v>
      </c>
      <c r="CH7" s="38">
        <v>267.86</v>
      </c>
      <c r="CI7" s="38">
        <v>256.82</v>
      </c>
      <c r="CJ7" s="38">
        <v>228.47</v>
      </c>
      <c r="CK7" s="38">
        <v>224.88</v>
      </c>
      <c r="CL7" s="38">
        <v>215.41</v>
      </c>
      <c r="CM7" s="38">
        <v>79.67</v>
      </c>
      <c r="CN7" s="38">
        <v>61.22</v>
      </c>
      <c r="CO7" s="38">
        <v>61.22</v>
      </c>
      <c r="CP7" s="38">
        <v>64.11</v>
      </c>
      <c r="CQ7" s="38">
        <v>62.78</v>
      </c>
      <c r="CR7" s="38">
        <v>37.72</v>
      </c>
      <c r="CS7" s="38">
        <v>37.08</v>
      </c>
      <c r="CT7" s="38">
        <v>37.46</v>
      </c>
      <c r="CU7" s="38">
        <v>42.47</v>
      </c>
      <c r="CV7" s="38">
        <v>42.4</v>
      </c>
      <c r="CW7" s="38">
        <v>42.9</v>
      </c>
      <c r="CX7" s="38">
        <v>77.319999999999993</v>
      </c>
      <c r="CY7" s="38">
        <v>79.11</v>
      </c>
      <c r="CZ7" s="38">
        <v>80.010000000000005</v>
      </c>
      <c r="DA7" s="38">
        <v>80.680000000000007</v>
      </c>
      <c r="DB7" s="38">
        <v>81.14</v>
      </c>
      <c r="DC7" s="38">
        <v>68.459999999999994</v>
      </c>
      <c r="DD7" s="38">
        <v>67.22</v>
      </c>
      <c r="DE7" s="38">
        <v>67.459999999999994</v>
      </c>
      <c r="DF7" s="38">
        <v>83.75</v>
      </c>
      <c r="DG7" s="38">
        <v>84.19</v>
      </c>
      <c r="DH7" s="38">
        <v>84.75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0.13</v>
      </c>
      <c r="EK7" s="38">
        <v>0.13</v>
      </c>
      <c r="EL7" s="38">
        <v>0.09</v>
      </c>
      <c r="EM7" s="38">
        <v>0.36</v>
      </c>
      <c r="EN7" s="38">
        <v>0.39</v>
      </c>
      <c r="EO7" s="38">
        <v>0.3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112</v>
      </c>
    </row>
    <row r="13" spans="1:145" x14ac:dyDescent="0.15">
      <c r="B13" t="s">
        <v>113</v>
      </c>
      <c r="C13" t="s">
        <v>113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本田　優輝</cp:lastModifiedBy>
  <cp:lastPrinted>2022-01-27T09:44:54Z</cp:lastPrinted>
  <dcterms:created xsi:type="dcterms:W3CDTF">2021-12-03T07:52:34Z</dcterms:created>
  <dcterms:modified xsi:type="dcterms:W3CDTF">2022-01-27T09:48:43Z</dcterms:modified>
  <cp:category/>
</cp:coreProperties>
</file>