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Z:\【調査物】R03年度\5総務課\R04.01.12【転送・1月27日〆切】公営企業に係る経営比較分析表（R2年度決算）の分析等について（依頼）\提出\"/>
    </mc:Choice>
  </mc:AlternateContent>
  <xr:revisionPtr revIDLastSave="0" documentId="13_ncr:1_{D95D8661-B07E-4DAF-87CC-F3AC809FCB0D}" xr6:coauthVersionLast="43" xr6:coauthVersionMax="43" xr10:uidLastSave="{00000000-0000-0000-0000-000000000000}"/>
  <workbookProtection workbookAlgorithmName="SHA-512" workbookHashValue="vSSXtasEdjeJ55Wt1yfZux3m49M4N84nvXKZwy3NBXQ6WvMFxyqe4tO8SetbbTTECd9fm0HUtnCto7OuODHxzw==" workbookSaltValue="KPtTINPmey0C6ktPFCA1wA==" workbookSpinCount="100000" lockStructure="1"/>
  <bookViews>
    <workbookView xWindow="-108" yWindow="-108" windowWidth="23256" windowHeight="12576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I10" i="4" s="1"/>
  <c r="N6" i="5"/>
  <c r="B10" i="4" s="1"/>
  <c r="M6" i="5"/>
  <c r="AD8" i="4" s="1"/>
  <c r="L6" i="5"/>
  <c r="K6" i="5"/>
  <c r="J6" i="5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K85" i="4"/>
  <c r="J85" i="4"/>
  <c r="I85" i="4"/>
  <c r="H85" i="4"/>
  <c r="E85" i="4"/>
  <c r="BB10" i="4"/>
  <c r="AT10" i="4"/>
  <c r="AL10" i="4"/>
  <c r="BB8" i="4"/>
  <c r="AT8" i="4"/>
  <c r="AL8" i="4"/>
  <c r="W8" i="4"/>
  <c r="P8" i="4"/>
  <c r="I8" i="4"/>
  <c r="B8" i="4"/>
</calcChain>
</file>

<file path=xl/sharedStrings.xml><?xml version="1.0" encoding="utf-8"?>
<sst xmlns="http://schemas.openxmlformats.org/spreadsheetml/2006/main" count="250" uniqueCount="113">
  <si>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</si>
  <si>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</si>
  <si>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</si>
  <si>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</si>
  <si>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</si>
  <si>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</si>
  <si>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</si>
  <si>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</si>
  <si>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</si>
  <si>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</si>
  <si>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</si>
  <si>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</si>
  <si>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</si>
  <si>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</si>
  <si>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</si>
  <si>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</si>
  <si>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</si>
  <si>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</si>
  <si>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</si>
  <si>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</si>
  <si>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</si>
  <si>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</si>
  <si>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</si>
  <si>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</si>
  <si>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</si>
  <si>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</si>
  <si>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</si>
  <si>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</si>
  <si>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</si>
  <si>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</si>
  <si>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</si>
  <si>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</si>
  <si>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</si>
  <si>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</si>
  <si>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</si>
  <si>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</si>
  <si>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</si>
  <si>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</si>
  <si>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</si>
  <si>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</si>
  <si>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</si>
  <si>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</si>
  <si>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</si>
  <si>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</si>
  <si>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</si>
  <si>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</si>
  <si>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</si>
  <si>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</si>
  <si>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</si>
  <si>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</si>
  <si>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</si>
  <si>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</si>
  <si>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</si>
  <si>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</si>
  <si>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</si>
  <si>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</si>
  <si>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</si>
  <si>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</si>
  <si>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</si>
  <si>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</si>
  <si>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</si>
  <si>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</si>
  <si>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</si>
  <si>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</si>
  <si>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</si>
  <si>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</si>
  <si>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</si>
  <si>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</si>
  <si>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</si>
  <si>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</si>
  <si>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</si>
  <si>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</si>
  <si>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</si>
  <si>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</si>
  <si>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</si>
  <si>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</si>
  <si>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</si>
  <si>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</si>
  <si>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</si>
  <si>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</si>
  <si>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</si>
  <si>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</si>
  <si>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</si>
  <si>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</si>
  <si>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</si>
  <si>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</si>
  <si>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</si>
  <si>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</si>
  <si>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</si>
  <si>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</si>
  <si>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</si>
  <si>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</si>
  <si>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</si>
  <si>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広島県　大崎上島町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</si>
  <si>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</si>
  <si>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</si>
  <si>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</si>
  <si>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</si>
  <si>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</si>
  <si>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</si>
  <si>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</si>
  <si>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</si>
  <si>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</si>
  <si>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</si>
  <si>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</si>
  <si>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</si>
  <si>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</si>
  <si>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</si>
  <si>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</si>
  <si>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</si>
  <si>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経常収支比率は約105％、料金回収率は約85％であり、一般会計からの繰入金を費用の財源としている状況である。この要因として、給水原価が高いことが挙げられる。
　企業債残高対給水収益比率は類似団体に比べ低くなっているが、要因は施設整備にあたり国庫補助金を活用し、企業債の発行額を抑えてきたためである。
　有収率は減少傾向にあったが、老朽管の漏水調査を行い、修繕を行ったため向上した。</t>
    <rPh sb="20" eb="21">
      <t>ヤク</t>
    </rPh>
    <rPh sb="152" eb="155">
      <t>ユウシュウリツ</t>
    </rPh>
    <rPh sb="156" eb="158">
      <t>ゲンショウ</t>
    </rPh>
    <rPh sb="158" eb="160">
      <t>ケイコウ</t>
    </rPh>
    <rPh sb="166" eb="168">
      <t>ロウキュウ</t>
    </rPh>
    <rPh sb="168" eb="169">
      <t>カン</t>
    </rPh>
    <rPh sb="170" eb="172">
      <t>ロウスイ</t>
    </rPh>
    <rPh sb="172" eb="174">
      <t>チョウサ</t>
    </rPh>
    <rPh sb="175" eb="176">
      <t>オコナ</t>
    </rPh>
    <rPh sb="178" eb="180">
      <t>シュウゼン</t>
    </rPh>
    <rPh sb="181" eb="182">
      <t>オコナ</t>
    </rPh>
    <rPh sb="186" eb="188">
      <t>コウジョウ</t>
    </rPh>
    <phoneticPr fontId="4"/>
  </si>
  <si>
    <t>　法定耐用年数を超えた管路が多数あるが、管路更新は進んでいない。管種や経年を基に優先順位をつけ、計画的に管路更新を進める必要がある。</t>
    <rPh sb="1" eb="3">
      <t>ホウテイ</t>
    </rPh>
    <rPh sb="11" eb="13">
      <t>カンロ</t>
    </rPh>
    <rPh sb="32" eb="34">
      <t>カンシュ</t>
    </rPh>
    <rPh sb="35" eb="37">
      <t>ケイネン</t>
    </rPh>
    <rPh sb="38" eb="39">
      <t>モト</t>
    </rPh>
    <rPh sb="52" eb="54">
      <t>カンロ</t>
    </rPh>
    <rPh sb="54" eb="56">
      <t>コウシン</t>
    </rPh>
    <phoneticPr fontId="4"/>
  </si>
  <si>
    <t>　経営戦略を策定済みであり、中長期的な経営状況を把握し、経営健全化を図っていく。
　有収率の向上に向けた管路の漏水調査を行い、計画的な管路更新を進める予定である。</t>
    <rPh sb="55" eb="57">
      <t>ロウスイ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</si>
</sst>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0.12</c:v>
                </c:pt>
                <c:pt idx="2">
                  <c:v>0.12</c:v>
                </c:pt>
                <c:pt idx="3">
                  <c:v>0.62</c:v>
                </c:pt>
                <c:pt idx="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1-4713-B853-226FFC43C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0.44</c:v>
                </c:pt>
                <c:pt idx="2">
                  <c:v>0.52</c:v>
                </c:pt>
                <c:pt idx="3">
                  <c:v>0.47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E1-4713-B853-226FFC43C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69.900000000000006</c:v>
                </c:pt>
                <c:pt idx="2">
                  <c:v>68</c:v>
                </c:pt>
                <c:pt idx="3">
                  <c:v>71.290000000000006</c:v>
                </c:pt>
                <c:pt idx="4">
                  <c:v>68.790000000000006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0-416D-B7AE-36ADF37E5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50.24</c:v>
                </c:pt>
                <c:pt idx="2">
                  <c:v>50.29</c:v>
                </c:pt>
                <c:pt idx="3">
                  <c:v>49.64</c:v>
                </c:pt>
                <c:pt idx="4">
                  <c:v>49.38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A0-416D-B7AE-36ADF37E5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85.5</c:v>
                </c:pt>
                <c:pt idx="2">
                  <c:v>84.19</c:v>
                </c:pt>
                <c:pt idx="3">
                  <c:v>83.41</c:v>
                </c:pt>
                <c:pt idx="4">
                  <c:v>85.71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9-44E4-9410-F6E2AEC46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78.650000000000006</c:v>
                </c:pt>
                <c:pt idx="2">
                  <c:v>77.73</c:v>
                </c:pt>
                <c:pt idx="3">
                  <c:v>78.09</c:v>
                </c:pt>
                <c:pt idx="4">
                  <c:v>78.010000000000005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59-44E4-9410-F6E2AEC46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99.16</c:v>
                </c:pt>
                <c:pt idx="2">
                  <c:v>100.98</c:v>
                </c:pt>
                <c:pt idx="3">
                  <c:v>105.03</c:v>
                </c:pt>
                <c:pt idx="4">
                  <c:v>105.05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E-4F72-AE68-97A0E48E8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104.47</c:v>
                </c:pt>
                <c:pt idx="2">
                  <c:v>103.81</c:v>
                </c:pt>
                <c:pt idx="3">
                  <c:v>104.35</c:v>
                </c:pt>
                <c:pt idx="4">
                  <c:v>105.34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1E-4F72-AE68-97A0E48E8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42.76</c:v>
                </c:pt>
                <c:pt idx="2">
                  <c:v>44.75</c:v>
                </c:pt>
                <c:pt idx="3">
                  <c:v>46.42</c:v>
                </c:pt>
                <c:pt idx="4">
                  <c:v>48.43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9-49F8-9FB8-4205FC27C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45.14</c:v>
                </c:pt>
                <c:pt idx="2">
                  <c:v>45.85</c:v>
                </c:pt>
                <c:pt idx="3">
                  <c:v>47.31</c:v>
                </c:pt>
                <c:pt idx="4">
                  <c:v>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9F8-9FB8-4205FC27C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19.27</c:v>
                </c:pt>
                <c:pt idx="2">
                  <c:v>19.27</c:v>
                </c:pt>
                <c:pt idx="3">
                  <c:v>24.95</c:v>
                </c:pt>
                <c:pt idx="4">
                  <c:v>24.95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3-4659-8E93-958EF4B78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13.58</c:v>
                </c:pt>
                <c:pt idx="2">
                  <c:v>14.13</c:v>
                </c:pt>
                <c:pt idx="3">
                  <c:v>16.77</c:v>
                </c:pt>
                <c:pt idx="4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33-4659-8E93-958EF4B78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7.21</c:v>
                </c:pt>
                <c:pt idx="2">
                  <c:v>3.4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A-4B44-A26C-E531D3D08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16.399999999999999</c:v>
                </c:pt>
                <c:pt idx="2">
                  <c:v>25.66</c:v>
                </c:pt>
                <c:pt idx="3">
                  <c:v>21.69</c:v>
                </c:pt>
                <c:pt idx="4">
                  <c:v>24.04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A-4B44-A26C-E531D3D08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89.1</c:v>
                </c:pt>
                <c:pt idx="2">
                  <c:v>107.64</c:v>
                </c:pt>
                <c:pt idx="3">
                  <c:v>111.6</c:v>
                </c:pt>
                <c:pt idx="4">
                  <c:v>125.43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6-4389-8CD9-B322E346D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293.23</c:v>
                </c:pt>
                <c:pt idx="2">
                  <c:v>300.14</c:v>
                </c:pt>
                <c:pt idx="3">
                  <c:v>301.04000000000002</c:v>
                </c:pt>
                <c:pt idx="4">
                  <c:v>305.08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B6-4389-8CD9-B322E346D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328.55</c:v>
                </c:pt>
                <c:pt idx="2">
                  <c:v>340.03</c:v>
                </c:pt>
                <c:pt idx="3">
                  <c:v>325.18</c:v>
                </c:pt>
                <c:pt idx="4">
                  <c:v>339.53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76-49E6-8DF0-4E0F58640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542.29999999999995</c:v>
                </c:pt>
                <c:pt idx="2">
                  <c:v>566.65</c:v>
                </c:pt>
                <c:pt idx="3">
                  <c:v>551.62</c:v>
                </c:pt>
                <c:pt idx="4">
                  <c:v>585.59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76-49E6-8DF0-4E0F58640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90.21</c:v>
                </c:pt>
                <c:pt idx="2">
                  <c:v>88.06</c:v>
                </c:pt>
                <c:pt idx="3">
                  <c:v>93.48</c:v>
                </c:pt>
                <c:pt idx="4">
                  <c:v>85.59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5-4E06-8893-309D9316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87.51</c:v>
                </c:pt>
                <c:pt idx="2">
                  <c:v>84.77</c:v>
                </c:pt>
                <c:pt idx="3">
                  <c:v>87.11</c:v>
                </c:pt>
                <c:pt idx="4">
                  <c:v>82.78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5-4E06-8893-309D9316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251.58</c:v>
                </c:pt>
                <c:pt idx="2">
                  <c:v>259.70999999999998</c:v>
                </c:pt>
                <c:pt idx="3">
                  <c:v>244.78</c:v>
                </c:pt>
                <c:pt idx="4">
                  <c:v>250.06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B-4B43-8B4F-57E5967B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218.42</c:v>
                </c:pt>
                <c:pt idx="2">
                  <c:v>227.27</c:v>
                </c:pt>
                <c:pt idx="3">
                  <c:v>223.98</c:v>
                </c:pt>
                <c:pt idx="4">
                  <c:v>225.09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B-4B43-8B4F-57E5967B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D1" zoomScale="75" zoomScaleNormal="75" workbookViewId="0">
      <selection activeCell="BL83" sqref="BL83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2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2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85" t="str">
        <f>データ!H6</f>
        <v>広島県　大崎上島町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A8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7332</v>
      </c>
      <c r="AM8" s="71"/>
      <c r="AN8" s="71"/>
      <c r="AO8" s="71"/>
      <c r="AP8" s="71"/>
      <c r="AQ8" s="71"/>
      <c r="AR8" s="71"/>
      <c r="AS8" s="71"/>
      <c r="AT8" s="67">
        <f>データ!$S$6</f>
        <v>43.11</v>
      </c>
      <c r="AU8" s="68"/>
      <c r="AV8" s="68"/>
      <c r="AW8" s="68"/>
      <c r="AX8" s="68"/>
      <c r="AY8" s="68"/>
      <c r="AZ8" s="68"/>
      <c r="BA8" s="68"/>
      <c r="BB8" s="70">
        <f>データ!$T$6</f>
        <v>170.08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73.790000000000006</v>
      </c>
      <c r="J10" s="68"/>
      <c r="K10" s="68"/>
      <c r="L10" s="68"/>
      <c r="M10" s="68"/>
      <c r="N10" s="68"/>
      <c r="O10" s="69"/>
      <c r="P10" s="70">
        <f>データ!$P$6</f>
        <v>99.58</v>
      </c>
      <c r="Q10" s="70"/>
      <c r="R10" s="70"/>
      <c r="S10" s="70"/>
      <c r="T10" s="70"/>
      <c r="U10" s="70"/>
      <c r="V10" s="70"/>
      <c r="W10" s="71">
        <f>データ!$Q$6</f>
        <v>3850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7114</v>
      </c>
      <c r="AM10" s="71"/>
      <c r="AN10" s="71"/>
      <c r="AO10" s="71"/>
      <c r="AP10" s="71"/>
      <c r="AQ10" s="71"/>
      <c r="AR10" s="71"/>
      <c r="AS10" s="71"/>
      <c r="AT10" s="67">
        <f>データ!$V$6</f>
        <v>14.33</v>
      </c>
      <c r="AU10" s="68"/>
      <c r="AV10" s="68"/>
      <c r="AW10" s="68"/>
      <c r="AX10" s="68"/>
      <c r="AY10" s="68"/>
      <c r="AZ10" s="68"/>
      <c r="BA10" s="68"/>
      <c r="BB10" s="70">
        <f>データ!$W$6</f>
        <v>496.44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110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111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2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112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6VGVjSRnEcwZ4OviDSKGYF5en1kUDlzulvmrMm9ecD2mCWAiHyP+gjKu9eeBEPVvabieAvyRfY5nNrk9RKPxLw==" saltValue="/3q0mHlp1IM+pF+gvydpow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2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2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">
      <c r="A6" s="29" t="s">
        <v>92</v>
      </c>
      <c r="B6" s="34">
        <f>B7</f>
        <v>2020</v>
      </c>
      <c r="C6" s="34">
        <f t="shared" ref="C6:W6" si="3">C7</f>
        <v>344311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広島県　大崎上島町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73.790000000000006</v>
      </c>
      <c r="P6" s="35">
        <f t="shared" si="3"/>
        <v>99.58</v>
      </c>
      <c r="Q6" s="35">
        <f t="shared" si="3"/>
        <v>3850</v>
      </c>
      <c r="R6" s="35">
        <f t="shared" si="3"/>
        <v>7332</v>
      </c>
      <c r="S6" s="35">
        <f t="shared" si="3"/>
        <v>43.11</v>
      </c>
      <c r="T6" s="35">
        <f t="shared" si="3"/>
        <v>170.08</v>
      </c>
      <c r="U6" s="35">
        <f t="shared" si="3"/>
        <v>7114</v>
      </c>
      <c r="V6" s="35">
        <f t="shared" si="3"/>
        <v>14.33</v>
      </c>
      <c r="W6" s="35">
        <f t="shared" si="3"/>
        <v>496.44</v>
      </c>
      <c r="X6" s="36" t="str">
        <f>IF(X7="",NA(),X7)</f>
        <v>-</v>
      </c>
      <c r="Y6" s="36">
        <f t="shared" ref="Y6:AG6" si="4">IF(Y7="",NA(),Y7)</f>
        <v>99.16</v>
      </c>
      <c r="Z6" s="36">
        <f t="shared" si="4"/>
        <v>100.98</v>
      </c>
      <c r="AA6" s="36">
        <f t="shared" si="4"/>
        <v>105.03</v>
      </c>
      <c r="AB6" s="36">
        <f t="shared" si="4"/>
        <v>105.05</v>
      </c>
      <c r="AC6" s="36" t="str">
        <f t="shared" si="4"/>
        <v>-</v>
      </c>
      <c r="AD6" s="36">
        <f t="shared" si="4"/>
        <v>104.47</v>
      </c>
      <c r="AE6" s="36">
        <f t="shared" si="4"/>
        <v>103.81</v>
      </c>
      <c r="AF6" s="36">
        <f t="shared" si="4"/>
        <v>104.35</v>
      </c>
      <c r="AG6" s="36">
        <f t="shared" si="4"/>
        <v>105.34</v>
      </c>
      <c r="AH6" s="35" t="str">
        <f>IF(AH7="","",IF(AH7="-","【-】","【"&amp;SUBSTITUTE(TEXT(AH7,"#,##0.00"),"-","△")&amp;"】"))</f>
        <v>【110.27】</v>
      </c>
      <c r="AI6" s="36" t="str">
        <f>IF(AI7="",NA(),AI7)</f>
        <v>-</v>
      </c>
      <c r="AJ6" s="36">
        <f t="shared" ref="AJ6:AR6" si="5">IF(AJ7="",NA(),AJ7)</f>
        <v>7.21</v>
      </c>
      <c r="AK6" s="36">
        <f t="shared" si="5"/>
        <v>3.4</v>
      </c>
      <c r="AL6" s="35">
        <f t="shared" si="5"/>
        <v>0</v>
      </c>
      <c r="AM6" s="35">
        <f t="shared" si="5"/>
        <v>0</v>
      </c>
      <c r="AN6" s="36" t="str">
        <f t="shared" si="5"/>
        <v>-</v>
      </c>
      <c r="AO6" s="36">
        <f t="shared" si="5"/>
        <v>16.399999999999999</v>
      </c>
      <c r="AP6" s="36">
        <f t="shared" si="5"/>
        <v>25.66</v>
      </c>
      <c r="AQ6" s="36">
        <f t="shared" si="5"/>
        <v>21.69</v>
      </c>
      <c r="AR6" s="36">
        <f t="shared" si="5"/>
        <v>24.04</v>
      </c>
      <c r="AS6" s="35" t="str">
        <f>IF(AS7="","",IF(AS7="-","【-】","【"&amp;SUBSTITUTE(TEXT(AS7,"#,##0.00"),"-","△")&amp;"】"))</f>
        <v>【1.15】</v>
      </c>
      <c r="AT6" s="36" t="str">
        <f>IF(AT7="",NA(),AT7)</f>
        <v>-</v>
      </c>
      <c r="AU6" s="36">
        <f t="shared" ref="AU6:BC6" si="6">IF(AU7="",NA(),AU7)</f>
        <v>89.1</v>
      </c>
      <c r="AV6" s="36">
        <f t="shared" si="6"/>
        <v>107.64</v>
      </c>
      <c r="AW6" s="36">
        <f t="shared" si="6"/>
        <v>111.6</v>
      </c>
      <c r="AX6" s="36">
        <f t="shared" si="6"/>
        <v>125.43</v>
      </c>
      <c r="AY6" s="36" t="str">
        <f t="shared" si="6"/>
        <v>-</v>
      </c>
      <c r="AZ6" s="36">
        <f t="shared" si="6"/>
        <v>293.23</v>
      </c>
      <c r="BA6" s="36">
        <f t="shared" si="6"/>
        <v>300.14</v>
      </c>
      <c r="BB6" s="36">
        <f t="shared" si="6"/>
        <v>301.04000000000002</v>
      </c>
      <c r="BC6" s="36">
        <f t="shared" si="6"/>
        <v>305.08</v>
      </c>
      <c r="BD6" s="35" t="str">
        <f>IF(BD7="","",IF(BD7="-","【-】","【"&amp;SUBSTITUTE(TEXT(BD7,"#,##0.00"),"-","△")&amp;"】"))</f>
        <v>【260.31】</v>
      </c>
      <c r="BE6" s="36" t="str">
        <f>IF(BE7="",NA(),BE7)</f>
        <v>-</v>
      </c>
      <c r="BF6" s="36">
        <f t="shared" ref="BF6:BN6" si="7">IF(BF7="",NA(),BF7)</f>
        <v>328.55</v>
      </c>
      <c r="BG6" s="36">
        <f t="shared" si="7"/>
        <v>340.03</v>
      </c>
      <c r="BH6" s="36">
        <f t="shared" si="7"/>
        <v>325.18</v>
      </c>
      <c r="BI6" s="36">
        <f t="shared" si="7"/>
        <v>339.53</v>
      </c>
      <c r="BJ6" s="36" t="str">
        <f t="shared" si="7"/>
        <v>-</v>
      </c>
      <c r="BK6" s="36">
        <f t="shared" si="7"/>
        <v>542.29999999999995</v>
      </c>
      <c r="BL6" s="36">
        <f t="shared" si="7"/>
        <v>566.65</v>
      </c>
      <c r="BM6" s="36">
        <f t="shared" si="7"/>
        <v>551.62</v>
      </c>
      <c r="BN6" s="36">
        <f t="shared" si="7"/>
        <v>585.59</v>
      </c>
      <c r="BO6" s="35" t="str">
        <f>IF(BO7="","",IF(BO7="-","【-】","【"&amp;SUBSTITUTE(TEXT(BO7,"#,##0.00"),"-","△")&amp;"】"))</f>
        <v>【275.67】</v>
      </c>
      <c r="BP6" s="36" t="str">
        <f>IF(BP7="",NA(),BP7)</f>
        <v>-</v>
      </c>
      <c r="BQ6" s="36">
        <f t="shared" ref="BQ6:BY6" si="8">IF(BQ7="",NA(),BQ7)</f>
        <v>90.21</v>
      </c>
      <c r="BR6" s="36">
        <f t="shared" si="8"/>
        <v>88.06</v>
      </c>
      <c r="BS6" s="36">
        <f t="shared" si="8"/>
        <v>93.48</v>
      </c>
      <c r="BT6" s="36">
        <f t="shared" si="8"/>
        <v>85.59</v>
      </c>
      <c r="BU6" s="36" t="str">
        <f t="shared" si="8"/>
        <v>-</v>
      </c>
      <c r="BV6" s="36">
        <f t="shared" si="8"/>
        <v>87.51</v>
      </c>
      <c r="BW6" s="36">
        <f t="shared" si="8"/>
        <v>84.77</v>
      </c>
      <c r="BX6" s="36">
        <f t="shared" si="8"/>
        <v>87.11</v>
      </c>
      <c r="BY6" s="36">
        <f t="shared" si="8"/>
        <v>82.78</v>
      </c>
      <c r="BZ6" s="35" t="str">
        <f>IF(BZ7="","",IF(BZ7="-","【-】","【"&amp;SUBSTITUTE(TEXT(BZ7,"#,##0.00"),"-","△")&amp;"】"))</f>
        <v>【100.05】</v>
      </c>
      <c r="CA6" s="36" t="str">
        <f>IF(CA7="",NA(),CA7)</f>
        <v>-</v>
      </c>
      <c r="CB6" s="36">
        <f t="shared" ref="CB6:CJ6" si="9">IF(CB7="",NA(),CB7)</f>
        <v>251.58</v>
      </c>
      <c r="CC6" s="36">
        <f t="shared" si="9"/>
        <v>259.70999999999998</v>
      </c>
      <c r="CD6" s="36">
        <f t="shared" si="9"/>
        <v>244.78</v>
      </c>
      <c r="CE6" s="36">
        <f t="shared" si="9"/>
        <v>250.06</v>
      </c>
      <c r="CF6" s="36" t="str">
        <f t="shared" si="9"/>
        <v>-</v>
      </c>
      <c r="CG6" s="36">
        <f t="shared" si="9"/>
        <v>218.42</v>
      </c>
      <c r="CH6" s="36">
        <f t="shared" si="9"/>
        <v>227.27</v>
      </c>
      <c r="CI6" s="36">
        <f t="shared" si="9"/>
        <v>223.98</v>
      </c>
      <c r="CJ6" s="36">
        <f t="shared" si="9"/>
        <v>225.09</v>
      </c>
      <c r="CK6" s="35" t="str">
        <f>IF(CK7="","",IF(CK7="-","【-】","【"&amp;SUBSTITUTE(TEXT(CK7,"#,##0.00"),"-","△")&amp;"】"))</f>
        <v>【166.40】</v>
      </c>
      <c r="CL6" s="36" t="str">
        <f>IF(CL7="",NA(),CL7)</f>
        <v>-</v>
      </c>
      <c r="CM6" s="36">
        <f t="shared" ref="CM6:CU6" si="10">IF(CM7="",NA(),CM7)</f>
        <v>69.900000000000006</v>
      </c>
      <c r="CN6" s="36">
        <f t="shared" si="10"/>
        <v>68</v>
      </c>
      <c r="CO6" s="36">
        <f t="shared" si="10"/>
        <v>71.290000000000006</v>
      </c>
      <c r="CP6" s="36">
        <f t="shared" si="10"/>
        <v>68.790000000000006</v>
      </c>
      <c r="CQ6" s="36" t="str">
        <f t="shared" si="10"/>
        <v>-</v>
      </c>
      <c r="CR6" s="36">
        <f t="shared" si="10"/>
        <v>50.24</v>
      </c>
      <c r="CS6" s="36">
        <f t="shared" si="10"/>
        <v>50.29</v>
      </c>
      <c r="CT6" s="36">
        <f t="shared" si="10"/>
        <v>49.64</v>
      </c>
      <c r="CU6" s="36">
        <f t="shared" si="10"/>
        <v>49.38</v>
      </c>
      <c r="CV6" s="35" t="str">
        <f>IF(CV7="","",IF(CV7="-","【-】","【"&amp;SUBSTITUTE(TEXT(CV7,"#,##0.00"),"-","△")&amp;"】"))</f>
        <v>【60.69】</v>
      </c>
      <c r="CW6" s="36" t="str">
        <f>IF(CW7="",NA(),CW7)</f>
        <v>-</v>
      </c>
      <c r="CX6" s="36">
        <f t="shared" ref="CX6:DF6" si="11">IF(CX7="",NA(),CX7)</f>
        <v>85.5</v>
      </c>
      <c r="CY6" s="36">
        <f t="shared" si="11"/>
        <v>84.19</v>
      </c>
      <c r="CZ6" s="36">
        <f t="shared" si="11"/>
        <v>83.41</v>
      </c>
      <c r="DA6" s="36">
        <f t="shared" si="11"/>
        <v>85.71</v>
      </c>
      <c r="DB6" s="36" t="str">
        <f t="shared" si="11"/>
        <v>-</v>
      </c>
      <c r="DC6" s="36">
        <f t="shared" si="11"/>
        <v>78.650000000000006</v>
      </c>
      <c r="DD6" s="36">
        <f t="shared" si="11"/>
        <v>77.73</v>
      </c>
      <c r="DE6" s="36">
        <f t="shared" si="11"/>
        <v>78.09</v>
      </c>
      <c r="DF6" s="36">
        <f t="shared" si="11"/>
        <v>78.010000000000005</v>
      </c>
      <c r="DG6" s="35" t="str">
        <f>IF(DG7="","",IF(DG7="-","【-】","【"&amp;SUBSTITUTE(TEXT(DG7,"#,##0.00"),"-","△")&amp;"】"))</f>
        <v>【89.82】</v>
      </c>
      <c r="DH6" s="36" t="str">
        <f>IF(DH7="",NA(),DH7)</f>
        <v>-</v>
      </c>
      <c r="DI6" s="36">
        <f t="shared" ref="DI6:DQ6" si="12">IF(DI7="",NA(),DI7)</f>
        <v>42.76</v>
      </c>
      <c r="DJ6" s="36">
        <f t="shared" si="12"/>
        <v>44.75</v>
      </c>
      <c r="DK6" s="36">
        <f t="shared" si="12"/>
        <v>46.42</v>
      </c>
      <c r="DL6" s="36">
        <f t="shared" si="12"/>
        <v>48.43</v>
      </c>
      <c r="DM6" s="36" t="str">
        <f t="shared" si="12"/>
        <v>-</v>
      </c>
      <c r="DN6" s="36">
        <f t="shared" si="12"/>
        <v>45.14</v>
      </c>
      <c r="DO6" s="36">
        <f t="shared" si="12"/>
        <v>45.85</v>
      </c>
      <c r="DP6" s="36">
        <f t="shared" si="12"/>
        <v>47.31</v>
      </c>
      <c r="DQ6" s="36">
        <f t="shared" si="12"/>
        <v>47.5</v>
      </c>
      <c r="DR6" s="35" t="str">
        <f>IF(DR7="","",IF(DR7="-","【-】","【"&amp;SUBSTITUTE(TEXT(DR7,"#,##0.00"),"-","△")&amp;"】"))</f>
        <v>【50.19】</v>
      </c>
      <c r="DS6" s="36" t="str">
        <f>IF(DS7="",NA(),DS7)</f>
        <v>-</v>
      </c>
      <c r="DT6" s="36">
        <f t="shared" ref="DT6:EB6" si="13">IF(DT7="",NA(),DT7)</f>
        <v>19.27</v>
      </c>
      <c r="DU6" s="36">
        <f t="shared" si="13"/>
        <v>19.27</v>
      </c>
      <c r="DV6" s="36">
        <f t="shared" si="13"/>
        <v>24.95</v>
      </c>
      <c r="DW6" s="36">
        <f t="shared" si="13"/>
        <v>24.95</v>
      </c>
      <c r="DX6" s="36" t="str">
        <f t="shared" si="13"/>
        <v>-</v>
      </c>
      <c r="DY6" s="36">
        <f t="shared" si="13"/>
        <v>13.58</v>
      </c>
      <c r="DZ6" s="36">
        <f t="shared" si="13"/>
        <v>14.13</v>
      </c>
      <c r="EA6" s="36">
        <f t="shared" si="13"/>
        <v>16.77</v>
      </c>
      <c r="EB6" s="36">
        <f t="shared" si="13"/>
        <v>17.399999999999999</v>
      </c>
      <c r="EC6" s="35" t="str">
        <f>IF(EC7="","",IF(EC7="-","【-】","【"&amp;SUBSTITUTE(TEXT(EC7,"#,##0.00"),"-","△")&amp;"】"))</f>
        <v>【20.63】</v>
      </c>
      <c r="ED6" s="36" t="str">
        <f>IF(ED7="",NA(),ED7)</f>
        <v>-</v>
      </c>
      <c r="EE6" s="36">
        <f t="shared" ref="EE6:EM6" si="14">IF(EE7="",NA(),EE7)</f>
        <v>0.12</v>
      </c>
      <c r="EF6" s="36">
        <f t="shared" si="14"/>
        <v>0.12</v>
      </c>
      <c r="EG6" s="36">
        <f t="shared" si="14"/>
        <v>0.62</v>
      </c>
      <c r="EH6" s="36">
        <f t="shared" si="14"/>
        <v>0.03</v>
      </c>
      <c r="EI6" s="36" t="str">
        <f t="shared" si="14"/>
        <v>-</v>
      </c>
      <c r="EJ6" s="36">
        <f t="shared" si="14"/>
        <v>0.44</v>
      </c>
      <c r="EK6" s="36">
        <f t="shared" si="14"/>
        <v>0.52</v>
      </c>
      <c r="EL6" s="36">
        <f t="shared" si="14"/>
        <v>0.47</v>
      </c>
      <c r="EM6" s="36">
        <f t="shared" si="14"/>
        <v>0.4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2">
      <c r="A7" s="29"/>
      <c r="B7" s="38">
        <v>2020</v>
      </c>
      <c r="C7" s="38">
        <v>344311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73.790000000000006</v>
      </c>
      <c r="P7" s="39">
        <v>99.58</v>
      </c>
      <c r="Q7" s="39">
        <v>3850</v>
      </c>
      <c r="R7" s="39">
        <v>7332</v>
      </c>
      <c r="S7" s="39">
        <v>43.11</v>
      </c>
      <c r="T7" s="39">
        <v>170.08</v>
      </c>
      <c r="U7" s="39">
        <v>7114</v>
      </c>
      <c r="V7" s="39">
        <v>14.33</v>
      </c>
      <c r="W7" s="39">
        <v>496.44</v>
      </c>
      <c r="X7" s="39" t="s">
        <v>99</v>
      </c>
      <c r="Y7" s="39">
        <v>99.16</v>
      </c>
      <c r="Z7" s="39">
        <v>100.98</v>
      </c>
      <c r="AA7" s="39">
        <v>105.03</v>
      </c>
      <c r="AB7" s="39">
        <v>105.05</v>
      </c>
      <c r="AC7" s="39" t="s">
        <v>99</v>
      </c>
      <c r="AD7" s="39">
        <v>104.47</v>
      </c>
      <c r="AE7" s="39">
        <v>103.81</v>
      </c>
      <c r="AF7" s="39">
        <v>104.35</v>
      </c>
      <c r="AG7" s="39">
        <v>105.34</v>
      </c>
      <c r="AH7" s="39">
        <v>110.27</v>
      </c>
      <c r="AI7" s="39" t="s">
        <v>99</v>
      </c>
      <c r="AJ7" s="39">
        <v>7.21</v>
      </c>
      <c r="AK7" s="39">
        <v>3.4</v>
      </c>
      <c r="AL7" s="39">
        <v>0</v>
      </c>
      <c r="AM7" s="39">
        <v>0</v>
      </c>
      <c r="AN7" s="39" t="s">
        <v>99</v>
      </c>
      <c r="AO7" s="39">
        <v>16.399999999999999</v>
      </c>
      <c r="AP7" s="39">
        <v>25.66</v>
      </c>
      <c r="AQ7" s="39">
        <v>21.69</v>
      </c>
      <c r="AR7" s="39">
        <v>24.04</v>
      </c>
      <c r="AS7" s="39">
        <v>1.1499999999999999</v>
      </c>
      <c r="AT7" s="39" t="s">
        <v>99</v>
      </c>
      <c r="AU7" s="39">
        <v>89.1</v>
      </c>
      <c r="AV7" s="39">
        <v>107.64</v>
      </c>
      <c r="AW7" s="39">
        <v>111.6</v>
      </c>
      <c r="AX7" s="39">
        <v>125.43</v>
      </c>
      <c r="AY7" s="39" t="s">
        <v>99</v>
      </c>
      <c r="AZ7" s="39">
        <v>293.23</v>
      </c>
      <c r="BA7" s="39">
        <v>300.14</v>
      </c>
      <c r="BB7" s="39">
        <v>301.04000000000002</v>
      </c>
      <c r="BC7" s="39">
        <v>305.08</v>
      </c>
      <c r="BD7" s="39">
        <v>260.31</v>
      </c>
      <c r="BE7" s="39" t="s">
        <v>99</v>
      </c>
      <c r="BF7" s="39">
        <v>328.55</v>
      </c>
      <c r="BG7" s="39">
        <v>340.03</v>
      </c>
      <c r="BH7" s="39">
        <v>325.18</v>
      </c>
      <c r="BI7" s="39">
        <v>339.53</v>
      </c>
      <c r="BJ7" s="39" t="s">
        <v>99</v>
      </c>
      <c r="BK7" s="39">
        <v>542.29999999999995</v>
      </c>
      <c r="BL7" s="39">
        <v>566.65</v>
      </c>
      <c r="BM7" s="39">
        <v>551.62</v>
      </c>
      <c r="BN7" s="39">
        <v>585.59</v>
      </c>
      <c r="BO7" s="39">
        <v>275.67</v>
      </c>
      <c r="BP7" s="39" t="s">
        <v>99</v>
      </c>
      <c r="BQ7" s="39">
        <v>90.21</v>
      </c>
      <c r="BR7" s="39">
        <v>88.06</v>
      </c>
      <c r="BS7" s="39">
        <v>93.48</v>
      </c>
      <c r="BT7" s="39">
        <v>85.59</v>
      </c>
      <c r="BU7" s="39" t="s">
        <v>99</v>
      </c>
      <c r="BV7" s="39">
        <v>87.51</v>
      </c>
      <c r="BW7" s="39">
        <v>84.77</v>
      </c>
      <c r="BX7" s="39">
        <v>87.11</v>
      </c>
      <c r="BY7" s="39">
        <v>82.78</v>
      </c>
      <c r="BZ7" s="39">
        <v>100.05</v>
      </c>
      <c r="CA7" s="39" t="s">
        <v>99</v>
      </c>
      <c r="CB7" s="39">
        <v>251.58</v>
      </c>
      <c r="CC7" s="39">
        <v>259.70999999999998</v>
      </c>
      <c r="CD7" s="39">
        <v>244.78</v>
      </c>
      <c r="CE7" s="39">
        <v>250.06</v>
      </c>
      <c r="CF7" s="39" t="s">
        <v>99</v>
      </c>
      <c r="CG7" s="39">
        <v>218.42</v>
      </c>
      <c r="CH7" s="39">
        <v>227.27</v>
      </c>
      <c r="CI7" s="39">
        <v>223.98</v>
      </c>
      <c r="CJ7" s="39">
        <v>225.09</v>
      </c>
      <c r="CK7" s="39">
        <v>166.4</v>
      </c>
      <c r="CL7" s="39" t="s">
        <v>99</v>
      </c>
      <c r="CM7" s="39">
        <v>69.900000000000006</v>
      </c>
      <c r="CN7" s="39">
        <v>68</v>
      </c>
      <c r="CO7" s="39">
        <v>71.290000000000006</v>
      </c>
      <c r="CP7" s="39">
        <v>68.790000000000006</v>
      </c>
      <c r="CQ7" s="39" t="s">
        <v>99</v>
      </c>
      <c r="CR7" s="39">
        <v>50.24</v>
      </c>
      <c r="CS7" s="39">
        <v>50.29</v>
      </c>
      <c r="CT7" s="39">
        <v>49.64</v>
      </c>
      <c r="CU7" s="39">
        <v>49.38</v>
      </c>
      <c r="CV7" s="39">
        <v>60.69</v>
      </c>
      <c r="CW7" s="39" t="s">
        <v>99</v>
      </c>
      <c r="CX7" s="39">
        <v>85.5</v>
      </c>
      <c r="CY7" s="39">
        <v>84.19</v>
      </c>
      <c r="CZ7" s="39">
        <v>83.41</v>
      </c>
      <c r="DA7" s="39">
        <v>85.71</v>
      </c>
      <c r="DB7" s="39" t="s">
        <v>99</v>
      </c>
      <c r="DC7" s="39">
        <v>78.650000000000006</v>
      </c>
      <c r="DD7" s="39">
        <v>77.73</v>
      </c>
      <c r="DE7" s="39">
        <v>78.09</v>
      </c>
      <c r="DF7" s="39">
        <v>78.010000000000005</v>
      </c>
      <c r="DG7" s="39">
        <v>89.82</v>
      </c>
      <c r="DH7" s="39" t="s">
        <v>99</v>
      </c>
      <c r="DI7" s="39">
        <v>42.76</v>
      </c>
      <c r="DJ7" s="39">
        <v>44.75</v>
      </c>
      <c r="DK7" s="39">
        <v>46.42</v>
      </c>
      <c r="DL7" s="39">
        <v>48.43</v>
      </c>
      <c r="DM7" s="39" t="s">
        <v>99</v>
      </c>
      <c r="DN7" s="39">
        <v>45.14</v>
      </c>
      <c r="DO7" s="39">
        <v>45.85</v>
      </c>
      <c r="DP7" s="39">
        <v>47.31</v>
      </c>
      <c r="DQ7" s="39">
        <v>47.5</v>
      </c>
      <c r="DR7" s="39">
        <v>50.19</v>
      </c>
      <c r="DS7" s="39" t="s">
        <v>99</v>
      </c>
      <c r="DT7" s="39">
        <v>19.27</v>
      </c>
      <c r="DU7" s="39">
        <v>19.27</v>
      </c>
      <c r="DV7" s="39">
        <v>24.95</v>
      </c>
      <c r="DW7" s="39">
        <v>24.95</v>
      </c>
      <c r="DX7" s="39" t="s">
        <v>99</v>
      </c>
      <c r="DY7" s="39">
        <v>13.58</v>
      </c>
      <c r="DZ7" s="39">
        <v>14.13</v>
      </c>
      <c r="EA7" s="39">
        <v>16.77</v>
      </c>
      <c r="EB7" s="39">
        <v>17.399999999999999</v>
      </c>
      <c r="EC7" s="39">
        <v>20.63</v>
      </c>
      <c r="ED7" s="39" t="s">
        <v>99</v>
      </c>
      <c r="EE7" s="39">
        <v>0.12</v>
      </c>
      <c r="EF7" s="39">
        <v>0.12</v>
      </c>
      <c r="EG7" s="39">
        <v>0.62</v>
      </c>
      <c r="EH7" s="39">
        <v>0.03</v>
      </c>
      <c r="EI7" s="39" t="s">
        <v>99</v>
      </c>
      <c r="EJ7" s="39">
        <v>0.44</v>
      </c>
      <c r="EK7" s="39">
        <v>0.52</v>
      </c>
      <c r="EL7" s="39">
        <v>0.47</v>
      </c>
      <c r="EM7" s="39">
        <v>0.4</v>
      </c>
      <c r="EN7" s="39">
        <v>0.69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2">
      <c r="B13" t="s">
        <v>107</v>
      </c>
      <c r="C13" t="s">
        <v>107</v>
      </c>
      <c r="D13" t="s">
        <v>107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田中 直弘</cp:lastModifiedBy>
  <cp:lastPrinted>2022-01-27T10:23:11Z</cp:lastPrinted>
  <dcterms:created xsi:type="dcterms:W3CDTF">2021-12-03T06:55:58Z</dcterms:created>
  <dcterms:modified xsi:type="dcterms:W3CDTF">2022-01-27T10:29:21Z</dcterms:modified>
  <cp:category/>
</cp:coreProperties>
</file>