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hd2LbTIEzhirPnbnILarZTooFpAdNNL+e9daiPnvsXFkn0fAcgf4B3QBEDAbfvGlAwh68+c/6P0EY7qCWDLYbg==" workbookSaltValue="xArzXF8YzeXnBFXYeqn9cg=="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<sst xmlns="http://schemas.openxmlformats.org/spreadsheetml/2006/main" xmlns:r="http://schemas.openxmlformats.org/officeDocument/2006/relationships" count="116" uniqueCount="116">
  <si>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t>1④</t>
  </si>
  <si>
    <t>2. 老朽化の状況について</t>
  </si>
  <si>
    <t>経営比較分析表（令和2年度決算）</t>
    <rPh sb="8" eb="10">
      <t>レイワ</t>
    </rPh>
    <rPh sb="11" eb="13">
      <t>ネンド</t>
    </rPh>
    <phoneticPr fontId="1"/>
  </si>
  <si>
    <t>業務名</t>
    <rPh sb="2" eb="3">
      <t>メイ</t>
    </rPh>
    <phoneticPr fontId="1"/>
  </si>
  <si>
    <t>事業名</t>
  </si>
  <si>
    <t>事業CD</t>
    <rPh sb="0" eb="2">
      <t>ジギョウ</t>
    </rPh>
    <phoneticPr fontId="1"/>
  </si>
  <si>
    <t>業種CD</t>
    <rPh sb="0" eb="2">
      <t>ギョウシュ</t>
    </rPh>
    <phoneticPr fontId="1"/>
  </si>
  <si>
    <t>管理者の情報</t>
    <rPh sb="0" eb="3">
      <t>カンリシャ</t>
    </rPh>
    <rPh sb="4" eb="6">
      <t>ジョウホウ</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</si>
  <si>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</si>
  <si>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</si>
  <si>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</si>
  <si>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</si>
  <si>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</si>
  <si>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t>
  </si>
  <si>
    <t>類似団体区分</t>
    <rPh sb="4" eb="6">
      <t>クブン</t>
    </rPh>
    <phoneticPr fontId="1"/>
  </si>
  <si>
    <t>⑤経費回収率(％)</t>
  </si>
  <si>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</si>
  <si>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</si>
  <si>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</si>
  <si>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</si>
  <si>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</si>
  <si>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</si>
  <si>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</si>
  <si>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</si>
  <si>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施設CD</t>
    <rPh sb="0" eb="2">
      <t>シセツ</t>
    </rPh>
    <phoneticPr fontId="1"/>
  </si>
  <si>
    <t>普及率(％)</t>
  </si>
  <si>
    <t>①収益的収支比率(％)</t>
    <rPh sb="1" eb="4">
      <t>シュウエキテキ</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</si>
  <si>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</si>
  <si>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</si>
  <si>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</si>
  <si>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</si>
  <si>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</si>
  <si>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</si>
  <si>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</si>
  <si>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</si>
  <si>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</si>
  <si>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</si>
  <si>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</si>
  <si>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</si>
  <si>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令和2年度全国平均</t>
    <rPh sb="0" eb="2">
      <t>レイワ</t>
    </rPh>
    <rPh sb="3" eb="5">
      <t>ネンド</t>
    </rPh>
    <phoneticPr fontId="1"/>
  </si>
  <si>
    <t>分析欄</t>
    <rPh sb="0" eb="2">
      <t>ブンセキ</t>
    </rPh>
    <rPh sb="2" eb="3">
      <t>ラン</t>
    </rPh>
    <phoneticPr fontId="1"/>
  </si>
  <si>
    <t>-</t>
  </si>
  <si>
    <t>1. 経営の健全性・効率性について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</si>
  <si>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</si>
  <si>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</si>
  <si>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1①</t>
  </si>
  <si>
    <t>②累積欠損金比率(％)</t>
  </si>
  <si>
    <t>1②</t>
  </si>
  <si>
    <t>1③</t>
  </si>
  <si>
    <t>1⑥</t>
  </si>
  <si>
    <t>1⑦</t>
  </si>
  <si>
    <t>2②</t>
  </si>
  <si>
    <t>2③</t>
  </si>
  <si>
    <t>1. 経営の健全性・効率性</t>
    <rPh sb="3" eb="5">
      <t>ケイエイ</t>
    </rPh>
    <rPh sb="6" eb="9">
      <t>ケンゼンセイ</t>
    </rPh>
    <rPh sb="10" eb="12">
      <t>コウリツ</t>
    </rPh>
    <rPh sb="12" eb="13">
      <t>セイ</t>
    </rPh>
    <phoneticPr fontId="1"/>
  </si>
  <si>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</si>
  <si>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</si>
  <si>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</si>
  <si>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</si>
  <si>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</si>
  <si>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</si>
  <si>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</si>
  <si>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</si>
  <si>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</si>
  <si>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</si>
  <si>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</si>
  <si>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</si>
  <si>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</si>
  <si>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</si>
  <si>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</si>
  <si>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</si>
  <si>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</si>
  <si>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</si>
  <si>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</si>
  <si>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</si>
  <si>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</si>
  <si>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</si>
  <si>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</si>
  <si>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</si>
  <si>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</si>
  <si>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</si>
  <si>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</si>
  <si>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</si>
  <si>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</si>
  <si>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</si>
  <si>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</si>
  <si>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</si>
  <si>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</si>
  <si>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</si>
  <si>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</si>
  <si>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</si>
  <si>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</si>
  <si>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</si>
  <si>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</si>
  <si>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</si>
  <si>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</si>
  <si>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</si>
  <si>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広島県　北広島町</t>
  </si>
  <si>
    <t>法非適用</t>
  </si>
  <si>
    <t>下水道事業</t>
  </si>
  <si>
    <t>公共下水道</t>
  </si>
  <si>
    <t>Cd2</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</si>
  <si>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</si>
  <si>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</si>
  <si>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</si>
  <si>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</si>
  <si>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</si>
  <si>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</si>
  <si>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</si>
  <si>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</si>
  <si>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</si>
  <si>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</si>
  <si>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③現況では、法定耐用年数を超える管路は出ていないが、施設の老朽化が進み不明水等の増加に繋がることが懸念される。今後は事業費の平準化に向けた対策をとりながら、適正な時期に適正な管路更新を実施する計画的な資産管理を行う必要がある。</t>
    <rPh sb="43" eb="44">
      <t>ツナ</t>
    </rPh>
    <rPh sb="49" eb="51">
      <t>ケネン</t>
    </rPh>
    <rPh sb="55" eb="57">
      <t>コンゴ</t>
    </rPh>
    <phoneticPr fontId="1"/>
  </si>
  <si>
    <t>"R"dd</t>
  </si>
  <si>
    <t>←書式設定</t>
    <rPh sb="1" eb="3">
      <t>ショシキ</t>
    </rPh>
    <rPh sb="3" eb="5">
      <t>セッテイ</t>
    </rPh>
    <phoneticPr fontId="1"/>
  </si>
  <si>
    <t>　当町の公共下水道事業は、前年度と比較するとやや悪化傾向にあり、総収益における繰入金の割合が高いことなどの問題点がある。
　また、単年度赤字収支や経費回収率100％未満等の課題もある。令和6年度からの法適化を見据え、料金改定など今後も更なる健全な経営を図っていくため、将来を見越した計画的な経営改善を行うことが急務である。</t>
    <rPh sb="1" eb="3">
      <t>トウチョウ</t>
    </rPh>
    <rPh sb="84" eb="85">
      <t>トウ</t>
    </rPh>
    <rPh sb="108" eb="110">
      <t>リョウキン</t>
    </rPh>
    <rPh sb="110" eb="112">
      <t>カイテイ</t>
    </rPh>
    <rPh sb="117" eb="118">
      <t>サラ</t>
    </rPh>
    <rPh sb="134" eb="136">
      <t>ショウライ</t>
    </rPh>
    <rPh sb="137" eb="139">
      <t>ミコ</t>
    </rPh>
    <rPh sb="141" eb="143">
      <t>ケイカク</t>
    </rPh>
    <rPh sb="143" eb="144">
      <t>テキ</t>
    </rPh>
    <rPh sb="150" eb="151">
      <t>オコナ</t>
    </rPh>
    <rPh sb="155" eb="157">
      <t>キュウム</t>
    </rPh>
    <phoneticPr fontId="1"/>
  </si>
  <si>
    <t>①収益的収支比率は100％を下回っており、単年度収支は赤字である。総費用及び地方債償還金は減少傾向にあるものの、総収益は直近5年間では、平成29年度をピークに減少し続け当該比率は低下している。今後は単年度収支赤字縮減に向けて経営改善に取り組んでいくことが必要である。
④企業債残高対事業規模比率のH29当該値は1,431.33％となっているが、正しくは226.57％である。企業債残高対事業規模比率は地方債現在高とともに順調に減少している。類似団体と比較してみても、平均を大きく下回る結果となっているが、これは地方債現在高のうちの一般会計負担額が占める割合が大きいことが要因である。
⑤経費回収率は、100％を下回っており、単独経営が行われている状況とは言えない。また、他会計繰入金の割合が高いため、使用料収入の見直しや汚水処理に係る経費削減など、安定した経営が継続できるような取組を早急に進めていく必要がある。
⑥汚水処理原価は昨年度と比較して減少となった。類似団体平均と比較してもほぼ同程度の数値となっているが、施設の老朽化や人口減少による有収水量の減少を踏まえ、更に効率的な汚水処理を実施することで経費削減を行っていくことが必要である。
⑦施設利用率は、ほぼ横ばいで推移している。
類似団体と比較しても平均を下回っており、施設の効率性の面では、適正な施設規模とは言い難い数値である。施設の処理能力を活かしながら運営の効率化等を検討していく必要がある。
⑧水洗化率は100％に近い数値で推移している。
類似団体と比較しても、平均を大きく上回っており、引き続き水洗化率の向上に努めていく。</t>
    <rPh sb="33" eb="36">
      <t>ソウヒヨウ</t>
    </rPh>
    <rPh sb="36" eb="37">
      <t>オヨ</t>
    </rPh>
    <rPh sb="38" eb="43">
      <t>チホウサイショウカン</t>
    </rPh>
    <rPh sb="43" eb="44">
      <t>キン</t>
    </rPh>
    <rPh sb="45" eb="50">
      <t>ゲンショ</t>
    </rPh>
    <rPh sb="56" eb="59">
      <t>ソウシュウエキ</t>
    </rPh>
    <rPh sb="60" eb="62">
      <t>チョッキン</t>
    </rPh>
    <rPh sb="63" eb="65">
      <t>ネンカン</t>
    </rPh>
    <rPh sb="68" eb="70">
      <t>ヘイセイ</t>
    </rPh>
    <rPh sb="79" eb="81">
      <t>ゲンショウ</t>
    </rPh>
    <rPh sb="82" eb="83">
      <t>ツヅ</t>
    </rPh>
    <rPh sb="84" eb="86">
      <t>トウガイ</t>
    </rPh>
    <rPh sb="89" eb="91">
      <t>テイカ</t>
    </rPh>
    <rPh sb="200" eb="203">
      <t>チホウサイ</t>
    </rPh>
    <rPh sb="225" eb="227">
      <t>ヒカク</t>
    </rPh>
    <rPh sb="242" eb="244">
      <t>ケッカ</t>
    </rPh>
    <rPh sb="255" eb="258">
      <t>チホウサイ</t>
    </rPh>
    <rPh sb="258" eb="261">
      <t>ゲン</t>
    </rPh>
    <rPh sb="269" eb="272">
      <t>フタン</t>
    </rPh>
    <rPh sb="273" eb="274">
      <t>シ</t>
    </rPh>
    <rPh sb="276" eb="278">
      <t>ワリ</t>
    </rPh>
    <rPh sb="279" eb="280">
      <t>オオ</t>
    </rPh>
    <rPh sb="285" eb="287">
      <t>ヨウイン</t>
    </rPh>
    <rPh sb="317" eb="318">
      <t>オコナ</t>
    </rPh>
    <rPh sb="327" eb="328">
      <t>イ</t>
    </rPh>
    <rPh sb="367" eb="371">
      <t>ケイヒサ</t>
    </rPh>
    <rPh sb="389" eb="391">
      <t>トリクミ</t>
    </rPh>
    <rPh sb="392" eb="394">
      <t>ソウキュウ</t>
    </rPh>
    <rPh sb="415" eb="418">
      <t>サクネンド</t>
    </rPh>
    <rPh sb="419" eb="421">
      <t>ヒカク</t>
    </rPh>
    <rPh sb="423" eb="425">
      <t>ゲンショウ</t>
    </rPh>
    <rPh sb="502" eb="506">
      <t>ケイヒサ</t>
    </rPh>
    <rPh sb="507" eb="510">
      <t>オコナ</t>
    </rPh>
    <rPh sb="532" eb="533">
      <t>ヨコ</t>
    </rPh>
    <rPh sb="536" eb="539">
      <t>スイイ</t>
    </rPh>
    <rPh sb="549" eb="551">
      <t>ヒカク</t>
    </rPh>
    <rPh sb="584" eb="585">
      <t>イ</t>
    </rPh>
    <rPh sb="586" eb="588">
      <t>ガ</t>
    </rPh>
    <rPh sb="602" eb="603">
      <t>イ</t>
    </rPh>
    <rPh sb="608" eb="610">
      <t>ウンエイ</t>
    </rPh>
    <rPh sb="614" eb="615">
      <t>トウ</t>
    </rPh>
    <rPh sb="653" eb="658">
      <t>ルイジダ</t>
    </rPh>
    <rPh sb="658" eb="660">
      <t>ヒカク</t>
    </rPh>
    <rPh sb="664" eb="667">
      <t>ヘイキ</t>
    </rPh>
    <rPh sb="667" eb="668">
      <t>オオ</t>
    </rPh>
    <rPh sb="670" eb="672">
      <t>ウワマワ</t>
    </rPh>
    <rPh sb="686" eb="689">
      <t>コウジ</t>
    </rPh>
    <rPh sb="689" eb="690">
      <t>ツト</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</si>
</sst>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0.1</c:v>
                </c:pt>
                <c:pt idx="1">
                  <c:v>0.13</c:v>
                </c:pt>
                <c:pt idx="2">
                  <c:v>0.12</c:v>
                </c:pt>
                <c:pt idx="3">
                  <c:v>0.1</c:v>
                </c:pt>
                <c:pt idx="4">
                  <c:v>0.32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44" b="0.75000000000001144"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32.76</c:v>
                </c:pt>
                <c:pt idx="1">
                  <c:v>35.19</c:v>
                </c:pt>
                <c:pt idx="2">
                  <c:v>35.700000000000003</c:v>
                </c:pt>
                <c:pt idx="3">
                  <c:v>33.51</c:v>
                </c:pt>
                <c:pt idx="4">
                  <c:v>36.840000000000003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49.25</c:v>
                </c:pt>
                <c:pt idx="1">
                  <c:v>50.24</c:v>
                </c:pt>
                <c:pt idx="2">
                  <c:v>49.68</c:v>
                </c:pt>
                <c:pt idx="3">
                  <c:v>49.27</c:v>
                </c:pt>
                <c:pt idx="4">
                  <c:v>49.47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97.73</c:v>
                </c:pt>
                <c:pt idx="1">
                  <c:v>97.72</c:v>
                </c:pt>
                <c:pt idx="2">
                  <c:v>97.79</c:v>
                </c:pt>
                <c:pt idx="3">
                  <c:v>97.88</c:v>
                </c:pt>
                <c:pt idx="4">
                  <c:v>97.87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84.12</c:v>
                </c:pt>
                <c:pt idx="1">
                  <c:v>84.17</c:v>
                </c:pt>
                <c:pt idx="2">
                  <c:v>83.35</c:v>
                </c:pt>
                <c:pt idx="3">
                  <c:v>83.16</c:v>
                </c:pt>
                <c:pt idx="4">
                  <c:v>82.06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84.77</c:v>
                </c:pt>
                <c:pt idx="1">
                  <c:v>86.28</c:v>
                </c:pt>
                <c:pt idx="2">
                  <c:v>84.92</c:v>
                </c:pt>
                <c:pt idx="3">
                  <c:v>82.79</c:v>
                </c:pt>
                <c:pt idx="4">
                  <c:v>81.84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492.96</c:v>
                </c:pt>
                <c:pt idx="1">
                  <c:v>1431.33</c:v>
                </c:pt>
                <c:pt idx="2">
                  <c:v>189.84</c:v>
                </c:pt>
                <c:pt idx="3">
                  <c:v>147.19</c:v>
                </c:pt>
                <c:pt idx="4">
                  <c:v>113.66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1047.6500000000001</c:v>
                </c:pt>
                <c:pt idx="1">
                  <c:v>1124.26</c:v>
                </c:pt>
                <c:pt idx="2">
                  <c:v>1048.23</c:v>
                </c:pt>
                <c:pt idx="3">
                  <c:v>1130.42</c:v>
                </c:pt>
                <c:pt idx="4">
                  <c:v>1245.0999999999999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78.489999999999995</c:v>
                </c:pt>
                <c:pt idx="1">
                  <c:v>98.81</c:v>
                </c:pt>
                <c:pt idx="2">
                  <c:v>98.69</c:v>
                </c:pt>
                <c:pt idx="3">
                  <c:v>90.96</c:v>
                </c:pt>
                <c:pt idx="4">
                  <c:v>90.15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74.040000000000006</c:v>
                </c:pt>
                <c:pt idx="1">
                  <c:v>80.58</c:v>
                </c:pt>
                <c:pt idx="2">
                  <c:v>78.92</c:v>
                </c:pt>
                <c:pt idx="3">
                  <c:v>74.17</c:v>
                </c:pt>
                <c:pt idx="4">
                  <c:v>79.77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270.98</c:v>
                </c:pt>
                <c:pt idx="1">
                  <c:v>217</c:v>
                </c:pt>
                <c:pt idx="2">
                  <c:v>218.6</c:v>
                </c:pt>
                <c:pt idx="3">
                  <c:v>239.19</c:v>
                </c:pt>
                <c:pt idx="4">
                  <c:v>223.41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235.61</c:v>
                </c:pt>
                <c:pt idx="1">
                  <c:v>216.21</c:v>
                </c:pt>
                <c:pt idx="2">
                  <c:v>220.31</c:v>
                </c:pt>
                <c:pt idx="3">
                  <c:v>230.95</c:v>
                </c:pt>
                <c:pt idx="4">
                  <c:v>214.56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722947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722947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722947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722947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134427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134427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134427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【705.21】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740092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【95.57】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740092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【59.57】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740092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【134.52】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740092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【98.96】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151572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151572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151572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【0.30】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160208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160208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topLeftCell="AL19" workbookViewId="0">
      <selection activeCell="CC35" sqref="CC35"/>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北広島町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3</v>
      </c>
      <c r="C7" s="5"/>
      <c r="D7" s="5"/>
      <c r="E7" s="5"/>
      <c r="F7" s="5"/>
      <c r="G7" s="5"/>
      <c r="H7" s="5"/>
      <c r="I7" s="5" t="s">
        <v>12</v>
      </c>
      <c r="J7" s="5"/>
      <c r="K7" s="5"/>
      <c r="L7" s="5"/>
      <c r="M7" s="5"/>
      <c r="N7" s="5"/>
      <c r="O7" s="5"/>
      <c r="P7" s="5" t="s">
        <v>4</v>
      </c>
      <c r="Q7" s="5"/>
      <c r="R7" s="5"/>
      <c r="S7" s="5"/>
      <c r="T7" s="5"/>
      <c r="U7" s="5"/>
      <c r="V7" s="5"/>
      <c r="W7" s="5" t="s">
        <v>14</v>
      </c>
      <c r="X7" s="5"/>
      <c r="Y7" s="5"/>
      <c r="Z7" s="5"/>
      <c r="AA7" s="5"/>
      <c r="AB7" s="5"/>
      <c r="AC7" s="5"/>
      <c r="AD7" s="5" t="s">
        <v>7</v>
      </c>
      <c r="AE7" s="5"/>
      <c r="AF7" s="5"/>
      <c r="AG7" s="5"/>
      <c r="AH7" s="5"/>
      <c r="AI7" s="5"/>
      <c r="AJ7" s="5"/>
      <c r="AK7" s="3"/>
      <c r="AL7" s="5" t="s">
        <v>16</v>
      </c>
      <c r="AM7" s="5"/>
      <c r="AN7" s="5"/>
      <c r="AO7" s="5"/>
      <c r="AP7" s="5"/>
      <c r="AQ7" s="5"/>
      <c r="AR7" s="5"/>
      <c r="AS7" s="5"/>
      <c r="AT7" s="5" t="s">
        <v>8</v>
      </c>
      <c r="AU7" s="5"/>
      <c r="AV7" s="5"/>
      <c r="AW7" s="5"/>
      <c r="AX7" s="5"/>
      <c r="AY7" s="5"/>
      <c r="AZ7" s="5"/>
      <c r="BA7" s="5"/>
      <c r="BB7" s="5" t="s">
        <v>17</v>
      </c>
      <c r="BC7" s="5"/>
      <c r="BD7" s="5"/>
      <c r="BE7" s="5"/>
      <c r="BF7" s="5"/>
      <c r="BG7" s="5"/>
      <c r="BH7" s="5"/>
      <c r="BI7" s="5"/>
      <c r="BJ7" s="3"/>
      <c r="BK7" s="3"/>
      <c r="BL7" s="27" t="s">
        <v>18</v>
      </c>
      <c r="BM7" s="37"/>
      <c r="BN7" s="37"/>
      <c r="BO7" s="37"/>
      <c r="BP7" s="37"/>
      <c r="BQ7" s="37"/>
      <c r="BR7" s="37"/>
      <c r="BS7" s="37"/>
      <c r="BT7" s="37"/>
      <c r="BU7" s="37"/>
      <c r="BV7" s="37"/>
      <c r="BW7" s="37"/>
      <c r="BX7" s="37"/>
      <c r="BY7" s="51"/>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Cd2</v>
      </c>
      <c r="X8" s="6"/>
      <c r="Y8" s="6"/>
      <c r="Z8" s="6"/>
      <c r="AA8" s="6"/>
      <c r="AB8" s="6"/>
      <c r="AC8" s="6"/>
      <c r="AD8" s="21" t="str">
        <f>データ!$M$6</f>
        <v>非設置</v>
      </c>
      <c r="AE8" s="21"/>
      <c r="AF8" s="21"/>
      <c r="AG8" s="21"/>
      <c r="AH8" s="21"/>
      <c r="AI8" s="21"/>
      <c r="AJ8" s="21"/>
      <c r="AK8" s="3"/>
      <c r="AL8" s="22">
        <f>データ!S6</f>
        <v>18244</v>
      </c>
      <c r="AM8" s="22"/>
      <c r="AN8" s="22"/>
      <c r="AO8" s="22"/>
      <c r="AP8" s="22"/>
      <c r="AQ8" s="22"/>
      <c r="AR8" s="22"/>
      <c r="AS8" s="22"/>
      <c r="AT8" s="7">
        <f>データ!T6</f>
        <v>646.20000000000005</v>
      </c>
      <c r="AU8" s="7"/>
      <c r="AV8" s="7"/>
      <c r="AW8" s="7"/>
      <c r="AX8" s="7"/>
      <c r="AY8" s="7"/>
      <c r="AZ8" s="7"/>
      <c r="BA8" s="7"/>
      <c r="BB8" s="7">
        <f>データ!U6</f>
        <v>28.23</v>
      </c>
      <c r="BC8" s="7"/>
      <c r="BD8" s="7"/>
      <c r="BE8" s="7"/>
      <c r="BF8" s="7"/>
      <c r="BG8" s="7"/>
      <c r="BH8" s="7"/>
      <c r="BI8" s="7"/>
      <c r="BJ8" s="3"/>
      <c r="BK8" s="3"/>
      <c r="BL8" s="28" t="s">
        <v>13</v>
      </c>
      <c r="BM8" s="38"/>
      <c r="BN8" s="45" t="s">
        <v>20</v>
      </c>
      <c r="BO8" s="48"/>
      <c r="BP8" s="48"/>
      <c r="BQ8" s="48"/>
      <c r="BR8" s="48"/>
      <c r="BS8" s="48"/>
      <c r="BT8" s="48"/>
      <c r="BU8" s="48"/>
      <c r="BV8" s="48"/>
      <c r="BW8" s="48"/>
      <c r="BX8" s="48"/>
      <c r="BY8" s="52"/>
    </row>
    <row r="9" spans="1:78" ht="18.75" customHeight="1">
      <c r="A9" s="2"/>
      <c r="B9" s="5" t="s">
        <v>21</v>
      </c>
      <c r="C9" s="5"/>
      <c r="D9" s="5"/>
      <c r="E9" s="5"/>
      <c r="F9" s="5"/>
      <c r="G9" s="5"/>
      <c r="H9" s="5"/>
      <c r="I9" s="5" t="s">
        <v>23</v>
      </c>
      <c r="J9" s="5"/>
      <c r="K9" s="5"/>
      <c r="L9" s="5"/>
      <c r="M9" s="5"/>
      <c r="N9" s="5"/>
      <c r="O9" s="5"/>
      <c r="P9" s="5" t="s">
        <v>25</v>
      </c>
      <c r="Q9" s="5"/>
      <c r="R9" s="5"/>
      <c r="S9" s="5"/>
      <c r="T9" s="5"/>
      <c r="U9" s="5"/>
      <c r="V9" s="5"/>
      <c r="W9" s="5" t="s">
        <v>28</v>
      </c>
      <c r="X9" s="5"/>
      <c r="Y9" s="5"/>
      <c r="Z9" s="5"/>
      <c r="AA9" s="5"/>
      <c r="AB9" s="5"/>
      <c r="AC9" s="5"/>
      <c r="AD9" s="5" t="s">
        <v>22</v>
      </c>
      <c r="AE9" s="5"/>
      <c r="AF9" s="5"/>
      <c r="AG9" s="5"/>
      <c r="AH9" s="5"/>
      <c r="AI9" s="5"/>
      <c r="AJ9" s="5"/>
      <c r="AK9" s="3"/>
      <c r="AL9" s="5" t="s">
        <v>30</v>
      </c>
      <c r="AM9" s="5"/>
      <c r="AN9" s="5"/>
      <c r="AO9" s="5"/>
      <c r="AP9" s="5"/>
      <c r="AQ9" s="5"/>
      <c r="AR9" s="5"/>
      <c r="AS9" s="5"/>
      <c r="AT9" s="5" t="s">
        <v>31</v>
      </c>
      <c r="AU9" s="5"/>
      <c r="AV9" s="5"/>
      <c r="AW9" s="5"/>
      <c r="AX9" s="5"/>
      <c r="AY9" s="5"/>
      <c r="AZ9" s="5"/>
      <c r="BA9" s="5"/>
      <c r="BB9" s="5" t="s">
        <v>32</v>
      </c>
      <c r="BC9" s="5"/>
      <c r="BD9" s="5"/>
      <c r="BE9" s="5"/>
      <c r="BF9" s="5"/>
      <c r="BG9" s="5"/>
      <c r="BH9" s="5"/>
      <c r="BI9" s="5"/>
      <c r="BJ9" s="3"/>
      <c r="BK9" s="3"/>
      <c r="BL9" s="29" t="s">
        <v>35</v>
      </c>
      <c r="BM9" s="39"/>
      <c r="BN9" s="46" t="s">
        <v>36</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19.23</v>
      </c>
      <c r="Q10" s="7"/>
      <c r="R10" s="7"/>
      <c r="S10" s="7"/>
      <c r="T10" s="7"/>
      <c r="U10" s="7"/>
      <c r="V10" s="7"/>
      <c r="W10" s="7">
        <f>データ!Q6</f>
        <v>68.59</v>
      </c>
      <c r="X10" s="7"/>
      <c r="Y10" s="7"/>
      <c r="Z10" s="7"/>
      <c r="AA10" s="7"/>
      <c r="AB10" s="7"/>
      <c r="AC10" s="7"/>
      <c r="AD10" s="22">
        <f>データ!R6</f>
        <v>3690</v>
      </c>
      <c r="AE10" s="22"/>
      <c r="AF10" s="22"/>
      <c r="AG10" s="22"/>
      <c r="AH10" s="22"/>
      <c r="AI10" s="22"/>
      <c r="AJ10" s="22"/>
      <c r="AK10" s="2"/>
      <c r="AL10" s="22">
        <f>データ!V6</f>
        <v>3476</v>
      </c>
      <c r="AM10" s="22"/>
      <c r="AN10" s="22"/>
      <c r="AO10" s="22"/>
      <c r="AP10" s="22"/>
      <c r="AQ10" s="22"/>
      <c r="AR10" s="22"/>
      <c r="AS10" s="22"/>
      <c r="AT10" s="7">
        <f>データ!W6</f>
        <v>3.55</v>
      </c>
      <c r="AU10" s="7"/>
      <c r="AV10" s="7"/>
      <c r="AW10" s="7"/>
      <c r="AX10" s="7"/>
      <c r="AY10" s="7"/>
      <c r="AZ10" s="7"/>
      <c r="BA10" s="7"/>
      <c r="BB10" s="7">
        <f>データ!X6</f>
        <v>979.15</v>
      </c>
      <c r="BC10" s="7"/>
      <c r="BD10" s="7"/>
      <c r="BE10" s="7"/>
      <c r="BF10" s="7"/>
      <c r="BG10" s="7"/>
      <c r="BH10" s="7"/>
      <c r="BI10" s="7"/>
      <c r="BJ10" s="2"/>
      <c r="BK10" s="2"/>
      <c r="BL10" s="30" t="s">
        <v>38</v>
      </c>
      <c r="BM10" s="40"/>
      <c r="BN10" s="47" t="s">
        <v>39</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27</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42</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115</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39.7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39.7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1</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111</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9</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10</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114</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43</v>
      </c>
    </row>
    <row r="84" spans="1:78">
      <c r="C84" s="2"/>
    </row>
    <row r="85" spans="1:78" hidden="1">
      <c r="B85" s="12" t="s">
        <v>44</v>
      </c>
      <c r="C85" s="12"/>
      <c r="D85" s="12"/>
      <c r="E85" s="12" t="s">
        <v>45</v>
      </c>
      <c r="F85" s="12" t="s">
        <v>47</v>
      </c>
      <c r="G85" s="12" t="s">
        <v>48</v>
      </c>
      <c r="H85" s="12" t="s">
        <v>0</v>
      </c>
      <c r="I85" s="12" t="s">
        <v>11</v>
      </c>
      <c r="J85" s="12" t="s">
        <v>49</v>
      </c>
      <c r="K85" s="12" t="s">
        <v>50</v>
      </c>
      <c r="L85" s="12" t="s">
        <v>33</v>
      </c>
      <c r="M85" s="12" t="s">
        <v>37</v>
      </c>
      <c r="N85" s="12" t="s">
        <v>51</v>
      </c>
      <c r="O85" s="12" t="s">
        <v>52</v>
      </c>
    </row>
    <row r="86" spans="1:78" hidden="1">
      <c r="B86" s="12"/>
      <c r="C86" s="12"/>
      <c r="D86" s="12"/>
      <c r="E86" s="12" t="str">
        <f>データ!AI6</f>
        <v/>
      </c>
      <c r="F86" s="12" t="s">
        <v>41</v>
      </c>
      <c r="G86" s="12" t="s">
        <v>41</v>
      </c>
      <c r="H86" s="12" t="str">
        <f>データ!BP6</f>
        <v>【705.21】</v>
      </c>
      <c r="I86" s="12" t="str">
        <f>データ!CA6</f>
        <v>【98.96】</v>
      </c>
      <c r="J86" s="12" t="str">
        <f>データ!CL6</f>
        <v>【134.52】</v>
      </c>
      <c r="K86" s="12" t="str">
        <f>データ!CW6</f>
        <v>【59.57】</v>
      </c>
      <c r="L86" s="12" t="str">
        <f>データ!DH6</f>
        <v>【95.57】</v>
      </c>
      <c r="M86" s="12" t="s">
        <v>41</v>
      </c>
      <c r="N86" s="12" t="s">
        <v>41</v>
      </c>
      <c r="O86" s="12" t="str">
        <f>データ!EO6</f>
        <v>【0.30】</v>
      </c>
    </row>
  </sheetData>
  <sheetProtection algorithmName="SHA-512" hashValue="Q1EsKgXhvKX4S9ZmYrRkKihR9mdMyXUWIC6G1nqaQpTEXB8q/j/cgU+pB3Ymn6f2wiQgrXVly3u99a4TfwznkA==" saltValue="RLNVHN5t+EwhESi03tIThQ=="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38" right="0.19685039370078738" top="0.19685039370078738" bottom="0.19685039370078738" header="0.19685039370078738" footer="0.19685039370078738"/>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54</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5">
      <c r="A2" s="60" t="s">
        <v>56</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5">
      <c r="A3" s="60" t="s">
        <v>19</v>
      </c>
      <c r="B3" s="62" t="s">
        <v>34</v>
      </c>
      <c r="C3" s="62" t="s">
        <v>58</v>
      </c>
      <c r="D3" s="62" t="s">
        <v>59</v>
      </c>
      <c r="E3" s="62" t="s">
        <v>6</v>
      </c>
      <c r="F3" s="62" t="s">
        <v>5</v>
      </c>
      <c r="G3" s="62" t="s">
        <v>24</v>
      </c>
      <c r="H3" s="69" t="s">
        <v>55</v>
      </c>
      <c r="I3" s="72"/>
      <c r="J3" s="72"/>
      <c r="K3" s="72"/>
      <c r="L3" s="72"/>
      <c r="M3" s="72"/>
      <c r="N3" s="72"/>
      <c r="O3" s="72"/>
      <c r="P3" s="72"/>
      <c r="Q3" s="72"/>
      <c r="R3" s="72"/>
      <c r="S3" s="72"/>
      <c r="T3" s="72"/>
      <c r="U3" s="72"/>
      <c r="V3" s="72"/>
      <c r="W3" s="72"/>
      <c r="X3" s="77"/>
      <c r="Y3" s="80" t="s">
        <v>53</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9</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c r="A4" s="60" t="s">
        <v>60</v>
      </c>
      <c r="B4" s="63"/>
      <c r="C4" s="63"/>
      <c r="D4" s="63"/>
      <c r="E4" s="63"/>
      <c r="F4" s="63"/>
      <c r="G4" s="63"/>
      <c r="H4" s="70"/>
      <c r="I4" s="73"/>
      <c r="J4" s="73"/>
      <c r="K4" s="73"/>
      <c r="L4" s="73"/>
      <c r="M4" s="73"/>
      <c r="N4" s="73"/>
      <c r="O4" s="73"/>
      <c r="P4" s="73"/>
      <c r="Q4" s="73"/>
      <c r="R4" s="73"/>
      <c r="S4" s="73"/>
      <c r="T4" s="73"/>
      <c r="U4" s="73"/>
      <c r="V4" s="73"/>
      <c r="W4" s="73"/>
      <c r="X4" s="78"/>
      <c r="Y4" s="81" t="s">
        <v>26</v>
      </c>
      <c r="Z4" s="81"/>
      <c r="AA4" s="81"/>
      <c r="AB4" s="81"/>
      <c r="AC4" s="81"/>
      <c r="AD4" s="81"/>
      <c r="AE4" s="81"/>
      <c r="AF4" s="81"/>
      <c r="AG4" s="81"/>
      <c r="AH4" s="81"/>
      <c r="AI4" s="81"/>
      <c r="AJ4" s="81" t="s">
        <v>46</v>
      </c>
      <c r="AK4" s="81"/>
      <c r="AL4" s="81"/>
      <c r="AM4" s="81"/>
      <c r="AN4" s="81"/>
      <c r="AO4" s="81"/>
      <c r="AP4" s="81"/>
      <c r="AQ4" s="81"/>
      <c r="AR4" s="81"/>
      <c r="AS4" s="81"/>
      <c r="AT4" s="81"/>
      <c r="AU4" s="81" t="s">
        <v>29</v>
      </c>
      <c r="AV4" s="81"/>
      <c r="AW4" s="81"/>
      <c r="AX4" s="81"/>
      <c r="AY4" s="81"/>
      <c r="AZ4" s="81"/>
      <c r="BA4" s="81"/>
      <c r="BB4" s="81"/>
      <c r="BC4" s="81"/>
      <c r="BD4" s="81"/>
      <c r="BE4" s="81"/>
      <c r="BF4" s="81" t="s">
        <v>61</v>
      </c>
      <c r="BG4" s="81"/>
      <c r="BH4" s="81"/>
      <c r="BI4" s="81"/>
      <c r="BJ4" s="81"/>
      <c r="BK4" s="81"/>
      <c r="BL4" s="81"/>
      <c r="BM4" s="81"/>
      <c r="BN4" s="81"/>
      <c r="BO4" s="81"/>
      <c r="BP4" s="81"/>
      <c r="BQ4" s="81" t="s">
        <v>15</v>
      </c>
      <c r="BR4" s="81"/>
      <c r="BS4" s="81"/>
      <c r="BT4" s="81"/>
      <c r="BU4" s="81"/>
      <c r="BV4" s="81"/>
      <c r="BW4" s="81"/>
      <c r="BX4" s="81"/>
      <c r="BY4" s="81"/>
      <c r="BZ4" s="81"/>
      <c r="CA4" s="81"/>
      <c r="CB4" s="81" t="s">
        <v>62</v>
      </c>
      <c r="CC4" s="81"/>
      <c r="CD4" s="81"/>
      <c r="CE4" s="81"/>
      <c r="CF4" s="81"/>
      <c r="CG4" s="81"/>
      <c r="CH4" s="81"/>
      <c r="CI4" s="81"/>
      <c r="CJ4" s="81"/>
      <c r="CK4" s="81"/>
      <c r="CL4" s="81"/>
      <c r="CM4" s="81" t="s">
        <v>64</v>
      </c>
      <c r="CN4" s="81"/>
      <c r="CO4" s="81"/>
      <c r="CP4" s="81"/>
      <c r="CQ4" s="81"/>
      <c r="CR4" s="81"/>
      <c r="CS4" s="81"/>
      <c r="CT4" s="81"/>
      <c r="CU4" s="81"/>
      <c r="CV4" s="81"/>
      <c r="CW4" s="81"/>
      <c r="CX4" s="81" t="s">
        <v>65</v>
      </c>
      <c r="CY4" s="81"/>
      <c r="CZ4" s="81"/>
      <c r="DA4" s="81"/>
      <c r="DB4" s="81"/>
      <c r="DC4" s="81"/>
      <c r="DD4" s="81"/>
      <c r="DE4" s="81"/>
      <c r="DF4" s="81"/>
      <c r="DG4" s="81"/>
      <c r="DH4" s="81"/>
      <c r="DI4" s="81" t="s">
        <v>66</v>
      </c>
      <c r="DJ4" s="81"/>
      <c r="DK4" s="81"/>
      <c r="DL4" s="81"/>
      <c r="DM4" s="81"/>
      <c r="DN4" s="81"/>
      <c r="DO4" s="81"/>
      <c r="DP4" s="81"/>
      <c r="DQ4" s="81"/>
      <c r="DR4" s="81"/>
      <c r="DS4" s="81"/>
      <c r="DT4" s="81" t="s">
        <v>67</v>
      </c>
      <c r="DU4" s="81"/>
      <c r="DV4" s="81"/>
      <c r="DW4" s="81"/>
      <c r="DX4" s="81"/>
      <c r="DY4" s="81"/>
      <c r="DZ4" s="81"/>
      <c r="EA4" s="81"/>
      <c r="EB4" s="81"/>
      <c r="EC4" s="81"/>
      <c r="ED4" s="81"/>
      <c r="EE4" s="81" t="s">
        <v>68</v>
      </c>
      <c r="EF4" s="81"/>
      <c r="EG4" s="81"/>
      <c r="EH4" s="81"/>
      <c r="EI4" s="81"/>
      <c r="EJ4" s="81"/>
      <c r="EK4" s="81"/>
      <c r="EL4" s="81"/>
      <c r="EM4" s="81"/>
      <c r="EN4" s="81"/>
      <c r="EO4" s="81"/>
    </row>
    <row r="5" spans="1:145">
      <c r="A5" s="60" t="s">
        <v>69</v>
      </c>
      <c r="B5" s="64"/>
      <c r="C5" s="64"/>
      <c r="D5" s="64"/>
      <c r="E5" s="64"/>
      <c r="F5" s="64"/>
      <c r="G5" s="64"/>
      <c r="H5" s="71" t="s">
        <v>57</v>
      </c>
      <c r="I5" s="71" t="s">
        <v>70</v>
      </c>
      <c r="J5" s="71" t="s">
        <v>71</v>
      </c>
      <c r="K5" s="71" t="s">
        <v>72</v>
      </c>
      <c r="L5" s="71" t="s">
        <v>73</v>
      </c>
      <c r="M5" s="71" t="s">
        <v>7</v>
      </c>
      <c r="N5" s="71" t="s">
        <v>74</v>
      </c>
      <c r="O5" s="71" t="s">
        <v>75</v>
      </c>
      <c r="P5" s="71" t="s">
        <v>76</v>
      </c>
      <c r="Q5" s="71" t="s">
        <v>77</v>
      </c>
      <c r="R5" s="71" t="s">
        <v>78</v>
      </c>
      <c r="S5" s="71" t="s">
        <v>79</v>
      </c>
      <c r="T5" s="71" t="s">
        <v>80</v>
      </c>
      <c r="U5" s="71" t="s">
        <v>63</v>
      </c>
      <c r="V5" s="71" t="s">
        <v>81</v>
      </c>
      <c r="W5" s="71" t="s">
        <v>82</v>
      </c>
      <c r="X5" s="71" t="s">
        <v>83</v>
      </c>
      <c r="Y5" s="71" t="s">
        <v>84</v>
      </c>
      <c r="Z5" s="71" t="s">
        <v>85</v>
      </c>
      <c r="AA5" s="71" t="s">
        <v>86</v>
      </c>
      <c r="AB5" s="71" t="s">
        <v>87</v>
      </c>
      <c r="AC5" s="71" t="s">
        <v>88</v>
      </c>
      <c r="AD5" s="71" t="s">
        <v>89</v>
      </c>
      <c r="AE5" s="71" t="s">
        <v>91</v>
      </c>
      <c r="AF5" s="71" t="s">
        <v>92</v>
      </c>
      <c r="AG5" s="71" t="s">
        <v>93</v>
      </c>
      <c r="AH5" s="71" t="s">
        <v>94</v>
      </c>
      <c r="AI5" s="71" t="s">
        <v>44</v>
      </c>
      <c r="AJ5" s="71" t="s">
        <v>84</v>
      </c>
      <c r="AK5" s="71" t="s">
        <v>85</v>
      </c>
      <c r="AL5" s="71" t="s">
        <v>86</v>
      </c>
      <c r="AM5" s="71" t="s">
        <v>87</v>
      </c>
      <c r="AN5" s="71" t="s">
        <v>88</v>
      </c>
      <c r="AO5" s="71" t="s">
        <v>89</v>
      </c>
      <c r="AP5" s="71" t="s">
        <v>91</v>
      </c>
      <c r="AQ5" s="71" t="s">
        <v>92</v>
      </c>
      <c r="AR5" s="71" t="s">
        <v>93</v>
      </c>
      <c r="AS5" s="71" t="s">
        <v>94</v>
      </c>
      <c r="AT5" s="71" t="s">
        <v>90</v>
      </c>
      <c r="AU5" s="71" t="s">
        <v>84</v>
      </c>
      <c r="AV5" s="71" t="s">
        <v>85</v>
      </c>
      <c r="AW5" s="71" t="s">
        <v>86</v>
      </c>
      <c r="AX5" s="71" t="s">
        <v>87</v>
      </c>
      <c r="AY5" s="71" t="s">
        <v>88</v>
      </c>
      <c r="AZ5" s="71" t="s">
        <v>89</v>
      </c>
      <c r="BA5" s="71" t="s">
        <v>91</v>
      </c>
      <c r="BB5" s="71" t="s">
        <v>92</v>
      </c>
      <c r="BC5" s="71" t="s">
        <v>93</v>
      </c>
      <c r="BD5" s="71" t="s">
        <v>94</v>
      </c>
      <c r="BE5" s="71" t="s">
        <v>90</v>
      </c>
      <c r="BF5" s="71" t="s">
        <v>84</v>
      </c>
      <c r="BG5" s="71" t="s">
        <v>85</v>
      </c>
      <c r="BH5" s="71" t="s">
        <v>86</v>
      </c>
      <c r="BI5" s="71" t="s">
        <v>87</v>
      </c>
      <c r="BJ5" s="71" t="s">
        <v>88</v>
      </c>
      <c r="BK5" s="71" t="s">
        <v>89</v>
      </c>
      <c r="BL5" s="71" t="s">
        <v>91</v>
      </c>
      <c r="BM5" s="71" t="s">
        <v>92</v>
      </c>
      <c r="BN5" s="71" t="s">
        <v>93</v>
      </c>
      <c r="BO5" s="71" t="s">
        <v>94</v>
      </c>
      <c r="BP5" s="71" t="s">
        <v>90</v>
      </c>
      <c r="BQ5" s="71" t="s">
        <v>84</v>
      </c>
      <c r="BR5" s="71" t="s">
        <v>85</v>
      </c>
      <c r="BS5" s="71" t="s">
        <v>86</v>
      </c>
      <c r="BT5" s="71" t="s">
        <v>87</v>
      </c>
      <c r="BU5" s="71" t="s">
        <v>88</v>
      </c>
      <c r="BV5" s="71" t="s">
        <v>89</v>
      </c>
      <c r="BW5" s="71" t="s">
        <v>91</v>
      </c>
      <c r="BX5" s="71" t="s">
        <v>92</v>
      </c>
      <c r="BY5" s="71" t="s">
        <v>93</v>
      </c>
      <c r="BZ5" s="71" t="s">
        <v>94</v>
      </c>
      <c r="CA5" s="71" t="s">
        <v>90</v>
      </c>
      <c r="CB5" s="71" t="s">
        <v>84</v>
      </c>
      <c r="CC5" s="71" t="s">
        <v>85</v>
      </c>
      <c r="CD5" s="71" t="s">
        <v>86</v>
      </c>
      <c r="CE5" s="71" t="s">
        <v>87</v>
      </c>
      <c r="CF5" s="71" t="s">
        <v>88</v>
      </c>
      <c r="CG5" s="71" t="s">
        <v>89</v>
      </c>
      <c r="CH5" s="71" t="s">
        <v>91</v>
      </c>
      <c r="CI5" s="71" t="s">
        <v>92</v>
      </c>
      <c r="CJ5" s="71" t="s">
        <v>93</v>
      </c>
      <c r="CK5" s="71" t="s">
        <v>94</v>
      </c>
      <c r="CL5" s="71" t="s">
        <v>90</v>
      </c>
      <c r="CM5" s="71" t="s">
        <v>84</v>
      </c>
      <c r="CN5" s="71" t="s">
        <v>85</v>
      </c>
      <c r="CO5" s="71" t="s">
        <v>86</v>
      </c>
      <c r="CP5" s="71" t="s">
        <v>87</v>
      </c>
      <c r="CQ5" s="71" t="s">
        <v>88</v>
      </c>
      <c r="CR5" s="71" t="s">
        <v>89</v>
      </c>
      <c r="CS5" s="71" t="s">
        <v>91</v>
      </c>
      <c r="CT5" s="71" t="s">
        <v>92</v>
      </c>
      <c r="CU5" s="71" t="s">
        <v>93</v>
      </c>
      <c r="CV5" s="71" t="s">
        <v>94</v>
      </c>
      <c r="CW5" s="71" t="s">
        <v>90</v>
      </c>
      <c r="CX5" s="71" t="s">
        <v>84</v>
      </c>
      <c r="CY5" s="71" t="s">
        <v>85</v>
      </c>
      <c r="CZ5" s="71" t="s">
        <v>86</v>
      </c>
      <c r="DA5" s="71" t="s">
        <v>87</v>
      </c>
      <c r="DB5" s="71" t="s">
        <v>88</v>
      </c>
      <c r="DC5" s="71" t="s">
        <v>89</v>
      </c>
      <c r="DD5" s="71" t="s">
        <v>91</v>
      </c>
      <c r="DE5" s="71" t="s">
        <v>92</v>
      </c>
      <c r="DF5" s="71" t="s">
        <v>93</v>
      </c>
      <c r="DG5" s="71" t="s">
        <v>94</v>
      </c>
      <c r="DH5" s="71" t="s">
        <v>90</v>
      </c>
      <c r="DI5" s="71" t="s">
        <v>84</v>
      </c>
      <c r="DJ5" s="71" t="s">
        <v>85</v>
      </c>
      <c r="DK5" s="71" t="s">
        <v>86</v>
      </c>
      <c r="DL5" s="71" t="s">
        <v>87</v>
      </c>
      <c r="DM5" s="71" t="s">
        <v>88</v>
      </c>
      <c r="DN5" s="71" t="s">
        <v>89</v>
      </c>
      <c r="DO5" s="71" t="s">
        <v>91</v>
      </c>
      <c r="DP5" s="71" t="s">
        <v>92</v>
      </c>
      <c r="DQ5" s="71" t="s">
        <v>93</v>
      </c>
      <c r="DR5" s="71" t="s">
        <v>94</v>
      </c>
      <c r="DS5" s="71" t="s">
        <v>90</v>
      </c>
      <c r="DT5" s="71" t="s">
        <v>84</v>
      </c>
      <c r="DU5" s="71" t="s">
        <v>85</v>
      </c>
      <c r="DV5" s="71" t="s">
        <v>86</v>
      </c>
      <c r="DW5" s="71" t="s">
        <v>87</v>
      </c>
      <c r="DX5" s="71" t="s">
        <v>88</v>
      </c>
      <c r="DY5" s="71" t="s">
        <v>89</v>
      </c>
      <c r="DZ5" s="71" t="s">
        <v>91</v>
      </c>
      <c r="EA5" s="71" t="s">
        <v>92</v>
      </c>
      <c r="EB5" s="71" t="s">
        <v>93</v>
      </c>
      <c r="EC5" s="71" t="s">
        <v>94</v>
      </c>
      <c r="ED5" s="71" t="s">
        <v>90</v>
      </c>
      <c r="EE5" s="71" t="s">
        <v>84</v>
      </c>
      <c r="EF5" s="71" t="s">
        <v>85</v>
      </c>
      <c r="EG5" s="71" t="s">
        <v>86</v>
      </c>
      <c r="EH5" s="71" t="s">
        <v>87</v>
      </c>
      <c r="EI5" s="71" t="s">
        <v>88</v>
      </c>
      <c r="EJ5" s="71" t="s">
        <v>89</v>
      </c>
      <c r="EK5" s="71" t="s">
        <v>91</v>
      </c>
      <c r="EL5" s="71" t="s">
        <v>92</v>
      </c>
      <c r="EM5" s="71" t="s">
        <v>93</v>
      </c>
      <c r="EN5" s="71" t="s">
        <v>94</v>
      </c>
      <c r="EO5" s="71" t="s">
        <v>90</v>
      </c>
    </row>
    <row r="6" spans="1:145" s="59" customFormat="1">
      <c r="A6" s="60" t="s">
        <v>95</v>
      </c>
      <c r="B6" s="65">
        <f t="shared" ref="B6:X6" si="1">B7</f>
        <v>2020</v>
      </c>
      <c r="C6" s="65">
        <f t="shared" si="1"/>
        <v>343692</v>
      </c>
      <c r="D6" s="65">
        <f t="shared" si="1"/>
        <v>47</v>
      </c>
      <c r="E6" s="65">
        <f t="shared" si="1"/>
        <v>17</v>
      </c>
      <c r="F6" s="65">
        <f t="shared" si="1"/>
        <v>1</v>
      </c>
      <c r="G6" s="65">
        <f t="shared" si="1"/>
        <v>0</v>
      </c>
      <c r="H6" s="65" t="str">
        <f t="shared" si="1"/>
        <v>広島県　北広島町</v>
      </c>
      <c r="I6" s="65" t="str">
        <f t="shared" si="1"/>
        <v>法非適用</v>
      </c>
      <c r="J6" s="65" t="str">
        <f t="shared" si="1"/>
        <v>下水道事業</v>
      </c>
      <c r="K6" s="65" t="str">
        <f t="shared" si="1"/>
        <v>公共下水道</v>
      </c>
      <c r="L6" s="65" t="str">
        <f t="shared" si="1"/>
        <v>Cd2</v>
      </c>
      <c r="M6" s="65" t="str">
        <f t="shared" si="1"/>
        <v>非設置</v>
      </c>
      <c r="N6" s="74" t="str">
        <f t="shared" si="1"/>
        <v>-</v>
      </c>
      <c r="O6" s="74" t="str">
        <f t="shared" si="1"/>
        <v>該当数値なし</v>
      </c>
      <c r="P6" s="74">
        <f t="shared" si="1"/>
        <v>19.23</v>
      </c>
      <c r="Q6" s="74">
        <f t="shared" si="1"/>
        <v>68.59</v>
      </c>
      <c r="R6" s="74">
        <f t="shared" si="1"/>
        <v>3690</v>
      </c>
      <c r="S6" s="74">
        <f t="shared" si="1"/>
        <v>18244</v>
      </c>
      <c r="T6" s="74">
        <f t="shared" si="1"/>
        <v>646.20000000000005</v>
      </c>
      <c r="U6" s="74">
        <f t="shared" si="1"/>
        <v>28.23</v>
      </c>
      <c r="V6" s="74">
        <f t="shared" si="1"/>
        <v>3476</v>
      </c>
      <c r="W6" s="74">
        <f t="shared" si="1"/>
        <v>3.55</v>
      </c>
      <c r="X6" s="74">
        <f t="shared" si="1"/>
        <v>979.15</v>
      </c>
      <c r="Y6" s="82">
        <f t="shared" ref="Y6:AH6" si="2">IF(Y7="",NA(),Y7)</f>
        <v>84.77</v>
      </c>
      <c r="Z6" s="82">
        <f t="shared" si="2"/>
        <v>86.28</v>
      </c>
      <c r="AA6" s="82">
        <f t="shared" si="2"/>
        <v>84.92</v>
      </c>
      <c r="AB6" s="82">
        <f t="shared" si="2"/>
        <v>82.79</v>
      </c>
      <c r="AC6" s="82">
        <f t="shared" si="2"/>
        <v>81.84</v>
      </c>
      <c r="AD6" s="74" t="e">
        <f t="shared" si="2"/>
        <v>#N/A</v>
      </c>
      <c r="AE6" s="74" t="e">
        <f t="shared" si="2"/>
        <v>#N/A</v>
      </c>
      <c r="AF6" s="74" t="e">
        <f t="shared" si="2"/>
        <v>#N/A</v>
      </c>
      <c r="AG6" s="74" t="e">
        <f t="shared" si="2"/>
        <v>#N/A</v>
      </c>
      <c r="AH6" s="74" t="e">
        <f t="shared" si="2"/>
        <v>#N/A</v>
      </c>
      <c r="AI6" s="74" t="str">
        <f>IF(AI7="","",IF(AI7="-","【-】","【"&amp;SUBSTITUTE(TEXT(AI7,"#,##0.00"),"-","△")&amp;"】"))</f>
        <v/>
      </c>
      <c r="AJ6" s="74" t="e">
        <f t="shared" ref="AJ6:AS6" si="3">IF(AJ7="",NA(),AJ7)</f>
        <v>#N/A</v>
      </c>
      <c r="AK6" s="74" t="e">
        <f t="shared" si="3"/>
        <v>#N/A</v>
      </c>
      <c r="AL6" s="74" t="e">
        <f t="shared" si="3"/>
        <v>#N/A</v>
      </c>
      <c r="AM6" s="74" t="e">
        <f t="shared" si="3"/>
        <v>#N/A</v>
      </c>
      <c r="AN6" s="74" t="e">
        <f t="shared" si="3"/>
        <v>#N/A</v>
      </c>
      <c r="AO6" s="74" t="e">
        <f t="shared" si="3"/>
        <v>#N/A</v>
      </c>
      <c r="AP6" s="74" t="e">
        <f t="shared" si="3"/>
        <v>#N/A</v>
      </c>
      <c r="AQ6" s="74" t="e">
        <f t="shared" si="3"/>
        <v>#N/A</v>
      </c>
      <c r="AR6" s="74" t="e">
        <f t="shared" si="3"/>
        <v>#N/A</v>
      </c>
      <c r="AS6" s="74" t="e">
        <f t="shared" si="3"/>
        <v>#N/A</v>
      </c>
      <c r="AT6" s="74" t="str">
        <f>IF(AT7="","",IF(AT7="-","【-】","【"&amp;SUBSTITUTE(TEXT(AT7,"#,##0.00"),"-","△")&amp;"】"))</f>
        <v/>
      </c>
      <c r="AU6" s="74" t="e">
        <f t="shared" ref="AU6:BD6" si="4">IF(AU7="",NA(),AU7)</f>
        <v>#N/A</v>
      </c>
      <c r="AV6" s="74" t="e">
        <f t="shared" si="4"/>
        <v>#N/A</v>
      </c>
      <c r="AW6" s="74" t="e">
        <f t="shared" si="4"/>
        <v>#N/A</v>
      </c>
      <c r="AX6" s="74" t="e">
        <f t="shared" si="4"/>
        <v>#N/A</v>
      </c>
      <c r="AY6" s="74" t="e">
        <f t="shared" si="4"/>
        <v>#N/A</v>
      </c>
      <c r="AZ6" s="74" t="e">
        <f t="shared" si="4"/>
        <v>#N/A</v>
      </c>
      <c r="BA6" s="74" t="e">
        <f t="shared" si="4"/>
        <v>#N/A</v>
      </c>
      <c r="BB6" s="74" t="e">
        <f t="shared" si="4"/>
        <v>#N/A</v>
      </c>
      <c r="BC6" s="74" t="e">
        <f t="shared" si="4"/>
        <v>#N/A</v>
      </c>
      <c r="BD6" s="74" t="e">
        <f t="shared" si="4"/>
        <v>#N/A</v>
      </c>
      <c r="BE6" s="74" t="str">
        <f>IF(BE7="","",IF(BE7="-","【-】","【"&amp;SUBSTITUTE(TEXT(BE7,"#,##0.00"),"-","△")&amp;"】"))</f>
        <v/>
      </c>
      <c r="BF6" s="82">
        <f t="shared" ref="BF6:BO6" si="5">IF(BF7="",NA(),BF7)</f>
        <v>492.96</v>
      </c>
      <c r="BG6" s="82">
        <f t="shared" si="5"/>
        <v>1431.33</v>
      </c>
      <c r="BH6" s="82">
        <f t="shared" si="5"/>
        <v>189.84</v>
      </c>
      <c r="BI6" s="82">
        <f t="shared" si="5"/>
        <v>147.19</v>
      </c>
      <c r="BJ6" s="82">
        <f t="shared" si="5"/>
        <v>113.66</v>
      </c>
      <c r="BK6" s="82">
        <f t="shared" si="5"/>
        <v>1047.6500000000001</v>
      </c>
      <c r="BL6" s="82">
        <f t="shared" si="5"/>
        <v>1124.26</v>
      </c>
      <c r="BM6" s="82">
        <f t="shared" si="5"/>
        <v>1048.23</v>
      </c>
      <c r="BN6" s="82">
        <f t="shared" si="5"/>
        <v>1130.42</v>
      </c>
      <c r="BO6" s="82">
        <f t="shared" si="5"/>
        <v>1245.0999999999999</v>
      </c>
      <c r="BP6" s="74" t="str">
        <f>IF(BP7="","",IF(BP7="-","【-】","【"&amp;SUBSTITUTE(TEXT(BP7,"#,##0.00"),"-","△")&amp;"】"))</f>
        <v>【705.21】</v>
      </c>
      <c r="BQ6" s="82">
        <f t="shared" ref="BQ6:BZ6" si="6">IF(BQ7="",NA(),BQ7)</f>
        <v>78.489999999999995</v>
      </c>
      <c r="BR6" s="82">
        <f t="shared" si="6"/>
        <v>98.81</v>
      </c>
      <c r="BS6" s="82">
        <f t="shared" si="6"/>
        <v>98.69</v>
      </c>
      <c r="BT6" s="82">
        <f t="shared" si="6"/>
        <v>90.96</v>
      </c>
      <c r="BU6" s="82">
        <f t="shared" si="6"/>
        <v>90.15</v>
      </c>
      <c r="BV6" s="82">
        <f t="shared" si="6"/>
        <v>74.040000000000006</v>
      </c>
      <c r="BW6" s="82">
        <f t="shared" si="6"/>
        <v>80.58</v>
      </c>
      <c r="BX6" s="82">
        <f t="shared" si="6"/>
        <v>78.92</v>
      </c>
      <c r="BY6" s="82">
        <f t="shared" si="6"/>
        <v>74.17</v>
      </c>
      <c r="BZ6" s="82">
        <f t="shared" si="6"/>
        <v>79.77</v>
      </c>
      <c r="CA6" s="74" t="str">
        <f>IF(CA7="","",IF(CA7="-","【-】","【"&amp;SUBSTITUTE(TEXT(CA7,"#,##0.00"),"-","△")&amp;"】"))</f>
        <v>【98.96】</v>
      </c>
      <c r="CB6" s="82">
        <f t="shared" ref="CB6:CK6" si="7">IF(CB7="",NA(),CB7)</f>
        <v>270.98</v>
      </c>
      <c r="CC6" s="82">
        <f t="shared" si="7"/>
        <v>217</v>
      </c>
      <c r="CD6" s="82">
        <f t="shared" si="7"/>
        <v>218.6</v>
      </c>
      <c r="CE6" s="82">
        <f t="shared" si="7"/>
        <v>239.19</v>
      </c>
      <c r="CF6" s="82">
        <f t="shared" si="7"/>
        <v>223.41</v>
      </c>
      <c r="CG6" s="82">
        <f t="shared" si="7"/>
        <v>235.61</v>
      </c>
      <c r="CH6" s="82">
        <f t="shared" si="7"/>
        <v>216.21</v>
      </c>
      <c r="CI6" s="82">
        <f t="shared" si="7"/>
        <v>220.31</v>
      </c>
      <c r="CJ6" s="82">
        <f t="shared" si="7"/>
        <v>230.95</v>
      </c>
      <c r="CK6" s="82">
        <f t="shared" si="7"/>
        <v>214.56</v>
      </c>
      <c r="CL6" s="74" t="str">
        <f>IF(CL7="","",IF(CL7="-","【-】","【"&amp;SUBSTITUTE(TEXT(CL7,"#,##0.00"),"-","△")&amp;"】"))</f>
        <v>【134.52】</v>
      </c>
      <c r="CM6" s="82">
        <f t="shared" ref="CM6:CV6" si="8">IF(CM7="",NA(),CM7)</f>
        <v>32.76</v>
      </c>
      <c r="CN6" s="82">
        <f t="shared" si="8"/>
        <v>35.19</v>
      </c>
      <c r="CO6" s="82">
        <f t="shared" si="8"/>
        <v>35.700000000000003</v>
      </c>
      <c r="CP6" s="82">
        <f t="shared" si="8"/>
        <v>33.51</v>
      </c>
      <c r="CQ6" s="82">
        <f t="shared" si="8"/>
        <v>36.840000000000003</v>
      </c>
      <c r="CR6" s="82">
        <f t="shared" si="8"/>
        <v>49.25</v>
      </c>
      <c r="CS6" s="82">
        <f t="shared" si="8"/>
        <v>50.24</v>
      </c>
      <c r="CT6" s="82">
        <f t="shared" si="8"/>
        <v>49.68</v>
      </c>
      <c r="CU6" s="82">
        <f t="shared" si="8"/>
        <v>49.27</v>
      </c>
      <c r="CV6" s="82">
        <f t="shared" si="8"/>
        <v>49.47</v>
      </c>
      <c r="CW6" s="74" t="str">
        <f>IF(CW7="","",IF(CW7="-","【-】","【"&amp;SUBSTITUTE(TEXT(CW7,"#,##0.00"),"-","△")&amp;"】"))</f>
        <v>【59.57】</v>
      </c>
      <c r="CX6" s="82">
        <f t="shared" ref="CX6:DG6" si="9">IF(CX7="",NA(),CX7)</f>
        <v>97.73</v>
      </c>
      <c r="CY6" s="82">
        <f t="shared" si="9"/>
        <v>97.72</v>
      </c>
      <c r="CZ6" s="82">
        <f t="shared" si="9"/>
        <v>97.79</v>
      </c>
      <c r="DA6" s="82">
        <f t="shared" si="9"/>
        <v>97.88</v>
      </c>
      <c r="DB6" s="82">
        <f t="shared" si="9"/>
        <v>97.87</v>
      </c>
      <c r="DC6" s="82">
        <f t="shared" si="9"/>
        <v>84.12</v>
      </c>
      <c r="DD6" s="82">
        <f t="shared" si="9"/>
        <v>84.17</v>
      </c>
      <c r="DE6" s="82">
        <f t="shared" si="9"/>
        <v>83.35</v>
      </c>
      <c r="DF6" s="82">
        <f t="shared" si="9"/>
        <v>83.16</v>
      </c>
      <c r="DG6" s="82">
        <f t="shared" si="9"/>
        <v>82.06</v>
      </c>
      <c r="DH6" s="74" t="str">
        <f>IF(DH7="","",IF(DH7="-","【-】","【"&amp;SUBSTITUTE(TEXT(DH7,"#,##0.00"),"-","△")&amp;"】"))</f>
        <v>【95.57】</v>
      </c>
      <c r="DI6" s="74" t="e">
        <f t="shared" ref="DI6:DR6" si="10">IF(DI7="",NA(),DI7)</f>
        <v>#N/A</v>
      </c>
      <c r="DJ6" s="74" t="e">
        <f t="shared" si="10"/>
        <v>#N/A</v>
      </c>
      <c r="DK6" s="74" t="e">
        <f t="shared" si="10"/>
        <v>#N/A</v>
      </c>
      <c r="DL6" s="74" t="e">
        <f t="shared" si="10"/>
        <v>#N/A</v>
      </c>
      <c r="DM6" s="74" t="e">
        <f t="shared" si="10"/>
        <v>#N/A</v>
      </c>
      <c r="DN6" s="74" t="e">
        <f t="shared" si="10"/>
        <v>#N/A</v>
      </c>
      <c r="DO6" s="74" t="e">
        <f t="shared" si="10"/>
        <v>#N/A</v>
      </c>
      <c r="DP6" s="74" t="e">
        <f t="shared" si="10"/>
        <v>#N/A</v>
      </c>
      <c r="DQ6" s="74" t="e">
        <f t="shared" si="10"/>
        <v>#N/A</v>
      </c>
      <c r="DR6" s="74" t="e">
        <f t="shared" si="10"/>
        <v>#N/A</v>
      </c>
      <c r="DS6" s="74" t="str">
        <f>IF(DS7="","",IF(DS7="-","【-】","【"&amp;SUBSTITUTE(TEXT(DS7,"#,##0.00"),"-","△")&amp;"】"))</f>
        <v/>
      </c>
      <c r="DT6" s="74" t="e">
        <f t="shared" ref="DT6:EC6" si="11">IF(DT7="",NA(),DT7)</f>
        <v>#N/A</v>
      </c>
      <c r="DU6" s="74" t="e">
        <f t="shared" si="11"/>
        <v>#N/A</v>
      </c>
      <c r="DV6" s="74" t="e">
        <f t="shared" si="11"/>
        <v>#N/A</v>
      </c>
      <c r="DW6" s="74" t="e">
        <f t="shared" si="11"/>
        <v>#N/A</v>
      </c>
      <c r="DX6" s="74" t="e">
        <f t="shared" si="11"/>
        <v>#N/A</v>
      </c>
      <c r="DY6" s="74" t="e">
        <f t="shared" si="11"/>
        <v>#N/A</v>
      </c>
      <c r="DZ6" s="74" t="e">
        <f t="shared" si="11"/>
        <v>#N/A</v>
      </c>
      <c r="EA6" s="74" t="e">
        <f t="shared" si="11"/>
        <v>#N/A</v>
      </c>
      <c r="EB6" s="74" t="e">
        <f t="shared" si="11"/>
        <v>#N/A</v>
      </c>
      <c r="EC6" s="74" t="e">
        <f t="shared" si="11"/>
        <v>#N/A</v>
      </c>
      <c r="ED6" s="74" t="str">
        <f>IF(ED7="","",IF(ED7="-","【-】","【"&amp;SUBSTITUTE(TEXT(ED7,"#,##0.00"),"-","△")&amp;"】"))</f>
        <v/>
      </c>
      <c r="EE6" s="74">
        <f t="shared" ref="EE6:EN6" si="12">IF(EE7="",NA(),EE7)</f>
        <v>0</v>
      </c>
      <c r="EF6" s="74">
        <f t="shared" si="12"/>
        <v>0</v>
      </c>
      <c r="EG6" s="74">
        <f t="shared" si="12"/>
        <v>0</v>
      </c>
      <c r="EH6" s="74">
        <f t="shared" si="12"/>
        <v>0</v>
      </c>
      <c r="EI6" s="74">
        <f t="shared" si="12"/>
        <v>0</v>
      </c>
      <c r="EJ6" s="82">
        <f t="shared" si="12"/>
        <v>0.1</v>
      </c>
      <c r="EK6" s="82">
        <f t="shared" si="12"/>
        <v>0.13</v>
      </c>
      <c r="EL6" s="82">
        <f t="shared" si="12"/>
        <v>0.12</v>
      </c>
      <c r="EM6" s="82">
        <f t="shared" si="12"/>
        <v>0.1</v>
      </c>
      <c r="EN6" s="82">
        <f t="shared" si="12"/>
        <v>0.32</v>
      </c>
      <c r="EO6" s="74" t="str">
        <f>IF(EO7="","",IF(EO7="-","【-】","【"&amp;SUBSTITUTE(TEXT(EO7,"#,##0.00"),"-","△")&amp;"】"))</f>
        <v>【0.30】</v>
      </c>
    </row>
    <row r="7" spans="1:145" s="59" customFormat="1">
      <c r="A7" s="60"/>
      <c r="B7" s="66">
        <v>2020</v>
      </c>
      <c r="C7" s="66">
        <v>343692</v>
      </c>
      <c r="D7" s="66">
        <v>47</v>
      </c>
      <c r="E7" s="66">
        <v>17</v>
      </c>
      <c r="F7" s="66">
        <v>1</v>
      </c>
      <c r="G7" s="66">
        <v>0</v>
      </c>
      <c r="H7" s="66" t="s">
        <v>96</v>
      </c>
      <c r="I7" s="66" t="s">
        <v>97</v>
      </c>
      <c r="J7" s="66" t="s">
        <v>98</v>
      </c>
      <c r="K7" s="66" t="s">
        <v>99</v>
      </c>
      <c r="L7" s="66" t="s">
        <v>100</v>
      </c>
      <c r="M7" s="66" t="s">
        <v>101</v>
      </c>
      <c r="N7" s="75" t="s">
        <v>41</v>
      </c>
      <c r="O7" s="75" t="s">
        <v>102</v>
      </c>
      <c r="P7" s="75">
        <v>19.23</v>
      </c>
      <c r="Q7" s="75">
        <v>68.59</v>
      </c>
      <c r="R7" s="75">
        <v>3690</v>
      </c>
      <c r="S7" s="75">
        <v>18244</v>
      </c>
      <c r="T7" s="75">
        <v>646.20000000000005</v>
      </c>
      <c r="U7" s="75">
        <v>28.23</v>
      </c>
      <c r="V7" s="75">
        <v>3476</v>
      </c>
      <c r="W7" s="75">
        <v>3.55</v>
      </c>
      <c r="X7" s="75">
        <v>979.15</v>
      </c>
      <c r="Y7" s="75">
        <v>84.77</v>
      </c>
      <c r="Z7" s="75">
        <v>86.28</v>
      </c>
      <c r="AA7" s="75">
        <v>84.92</v>
      </c>
      <c r="AB7" s="75">
        <v>82.79</v>
      </c>
      <c r="AC7" s="75">
        <v>81.84</v>
      </c>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c r="BD7" s="75"/>
      <c r="BE7" s="75"/>
      <c r="BF7" s="75">
        <v>492.96</v>
      </c>
      <c r="BG7" s="75">
        <v>1431.33</v>
      </c>
      <c r="BH7" s="75">
        <v>189.84</v>
      </c>
      <c r="BI7" s="75">
        <v>147.19</v>
      </c>
      <c r="BJ7" s="75">
        <v>113.66</v>
      </c>
      <c r="BK7" s="75">
        <v>1047.6500000000001</v>
      </c>
      <c r="BL7" s="75">
        <v>1124.26</v>
      </c>
      <c r="BM7" s="75">
        <v>1048.23</v>
      </c>
      <c r="BN7" s="75">
        <v>1130.42</v>
      </c>
      <c r="BO7" s="75">
        <v>1245.0999999999999</v>
      </c>
      <c r="BP7" s="75">
        <v>705.21</v>
      </c>
      <c r="BQ7" s="75">
        <v>78.489999999999995</v>
      </c>
      <c r="BR7" s="75">
        <v>98.81</v>
      </c>
      <c r="BS7" s="75">
        <v>98.69</v>
      </c>
      <c r="BT7" s="75">
        <v>90.96</v>
      </c>
      <c r="BU7" s="75">
        <v>90.15</v>
      </c>
      <c r="BV7" s="75">
        <v>74.040000000000006</v>
      </c>
      <c r="BW7" s="75">
        <v>80.58</v>
      </c>
      <c r="BX7" s="75">
        <v>78.92</v>
      </c>
      <c r="BY7" s="75">
        <v>74.17</v>
      </c>
      <c r="BZ7" s="75">
        <v>79.77</v>
      </c>
      <c r="CA7" s="75">
        <v>98.96</v>
      </c>
      <c r="CB7" s="75">
        <v>270.98</v>
      </c>
      <c r="CC7" s="75">
        <v>217</v>
      </c>
      <c r="CD7" s="75">
        <v>218.6</v>
      </c>
      <c r="CE7" s="75">
        <v>239.19</v>
      </c>
      <c r="CF7" s="75">
        <v>223.41</v>
      </c>
      <c r="CG7" s="75">
        <v>235.61</v>
      </c>
      <c r="CH7" s="75">
        <v>216.21</v>
      </c>
      <c r="CI7" s="75">
        <v>220.31</v>
      </c>
      <c r="CJ7" s="75">
        <v>230.95</v>
      </c>
      <c r="CK7" s="75">
        <v>214.56</v>
      </c>
      <c r="CL7" s="75">
        <v>134.52000000000001</v>
      </c>
      <c r="CM7" s="75">
        <v>32.76</v>
      </c>
      <c r="CN7" s="75">
        <v>35.19</v>
      </c>
      <c r="CO7" s="75">
        <v>35.700000000000003</v>
      </c>
      <c r="CP7" s="75">
        <v>33.51</v>
      </c>
      <c r="CQ7" s="75">
        <v>36.840000000000003</v>
      </c>
      <c r="CR7" s="75">
        <v>49.25</v>
      </c>
      <c r="CS7" s="75">
        <v>50.24</v>
      </c>
      <c r="CT7" s="75">
        <v>49.68</v>
      </c>
      <c r="CU7" s="75">
        <v>49.27</v>
      </c>
      <c r="CV7" s="75">
        <v>49.47</v>
      </c>
      <c r="CW7" s="75">
        <v>59.57</v>
      </c>
      <c r="CX7" s="75">
        <v>97.73</v>
      </c>
      <c r="CY7" s="75">
        <v>97.72</v>
      </c>
      <c r="CZ7" s="75">
        <v>97.79</v>
      </c>
      <c r="DA7" s="75">
        <v>97.88</v>
      </c>
      <c r="DB7" s="75">
        <v>97.87</v>
      </c>
      <c r="DC7" s="75">
        <v>84.12</v>
      </c>
      <c r="DD7" s="75">
        <v>84.17</v>
      </c>
      <c r="DE7" s="75">
        <v>83.35</v>
      </c>
      <c r="DF7" s="75">
        <v>83.16</v>
      </c>
      <c r="DG7" s="75">
        <v>82.06</v>
      </c>
      <c r="DH7" s="75">
        <v>95.57</v>
      </c>
      <c r="DI7" s="75"/>
      <c r="DJ7" s="75"/>
      <c r="DK7" s="75"/>
      <c r="DL7" s="75"/>
      <c r="DM7" s="75"/>
      <c r="DN7" s="75"/>
      <c r="DO7" s="75"/>
      <c r="DP7" s="75"/>
      <c r="DQ7" s="75"/>
      <c r="DR7" s="75"/>
      <c r="DS7" s="75"/>
      <c r="DT7" s="75"/>
      <c r="DU7" s="75"/>
      <c r="DV7" s="75"/>
      <c r="DW7" s="75"/>
      <c r="DX7" s="75"/>
      <c r="DY7" s="75"/>
      <c r="DZ7" s="75"/>
      <c r="EA7" s="75"/>
      <c r="EB7" s="75"/>
      <c r="EC7" s="75"/>
      <c r="ED7" s="75"/>
      <c r="EE7" s="75">
        <v>0</v>
      </c>
      <c r="EF7" s="75">
        <v>0</v>
      </c>
      <c r="EG7" s="75">
        <v>0</v>
      </c>
      <c r="EH7" s="75">
        <v>0</v>
      </c>
      <c r="EI7" s="75">
        <v>0</v>
      </c>
      <c r="EJ7" s="75">
        <v>0.1</v>
      </c>
      <c r="EK7" s="75">
        <v>0.13</v>
      </c>
      <c r="EL7" s="75">
        <v>0.12</v>
      </c>
      <c r="EM7" s="75">
        <v>0.1</v>
      </c>
      <c r="EN7" s="75">
        <v>0.32</v>
      </c>
      <c r="EO7" s="75">
        <v>0.3</v>
      </c>
    </row>
    <row r="8" spans="1:145">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row>
    <row r="9" spans="1:145">
      <c r="A9" s="61"/>
      <c r="B9" s="61" t="s">
        <v>103</v>
      </c>
      <c r="C9" s="61" t="s">
        <v>104</v>
      </c>
      <c r="D9" s="61" t="s">
        <v>105</v>
      </c>
      <c r="E9" s="61" t="s">
        <v>106</v>
      </c>
      <c r="F9" s="61" t="s">
        <v>107</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5">
      <c r="A10" s="61" t="s">
        <v>34</v>
      </c>
      <c r="B10" s="67">
        <f>DATEVALUE($B7+12-B11&amp;"/1/"&amp;B12)</f>
        <v>46753</v>
      </c>
      <c r="C10" s="67">
        <f>DATEVALUE($B7+12-C11&amp;"/1/"&amp;C12)</f>
        <v>47119</v>
      </c>
      <c r="D10" s="67">
        <f>DATEVALUE($B7+12-D11&amp;"/1/"&amp;D12)</f>
        <v>47484</v>
      </c>
      <c r="E10" s="68">
        <f>DATEVALUE($B7+12-E11&amp;"/1/"&amp;E12)</f>
        <v>47849</v>
      </c>
      <c r="F10" s="68">
        <f>DATEVALUE($B7+12-F11&amp;"/1/"&amp;F12)</f>
        <v>48215</v>
      </c>
    </row>
    <row r="11" spans="1:145">
      <c r="B11">
        <v>4</v>
      </c>
      <c r="C11">
        <v>3</v>
      </c>
      <c r="D11">
        <v>2</v>
      </c>
      <c r="E11">
        <v>1</v>
      </c>
      <c r="F11">
        <v>0</v>
      </c>
      <c r="G11" t="s">
        <v>108</v>
      </c>
    </row>
    <row r="12" spans="1:145">
      <c r="B12">
        <v>1</v>
      </c>
      <c r="C12">
        <v>1</v>
      </c>
      <c r="D12">
        <v>1</v>
      </c>
      <c r="E12">
        <v>1</v>
      </c>
      <c r="F12">
        <v>2</v>
      </c>
      <c r="G12" t="s">
        <v>109</v>
      </c>
    </row>
    <row r="13" spans="1:145">
      <c r="B13" t="s">
        <v>110</v>
      </c>
      <c r="C13" t="s">
        <v>110</v>
      </c>
      <c r="D13" t="s">
        <v>110</v>
      </c>
      <c r="E13" t="s">
        <v>112</v>
      </c>
      <c r="F13" t="s">
        <v>112</v>
      </c>
      <c r="G13" t="s">
        <v>113</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大畑　直也</cp:lastModifiedBy>
  <dcterms:created xsi:type="dcterms:W3CDTF">2021-12-03T07:46:31Z</dcterms:created>
  <dcterms:modified xsi:type="dcterms:W3CDTF">2022-01-21T07:10:03Z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2022-01-21T07:10:03Z</vt:filetime>
  </property>
</Properties>
</file>