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7gJh7/y5KMC2LkzFNs2YL7zu7z+SEPSMGB2bdoivqf8yKi1KEMlut5HYBzXqU8FNWvTcp3P4kz3WR+4doyzVw==" workbookSaltValue="Pu2cihPLs6H24p+vn8z+q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<sst xmlns="http://schemas.openxmlformats.org/spreadsheetml/2006/main" xmlns:r="http://schemas.openxmlformats.org/officeDocument/2006/relationships" count="112" uniqueCount="112">
  <si>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</si>
  <si>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</si>
  <si>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</si>
  <si>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</si>
  <si>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</si>
  <si>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</si>
  <si>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</si>
  <si>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</si>
  <si>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</si>
  <si>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</si>
  <si>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</si>
  <si>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</si>
  <si>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</si>
  <si>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</si>
  <si>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</si>
  <si>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</si>
  <si>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</si>
  <si>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</si>
  <si>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</si>
  <si>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</si>
  <si>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</si>
  <si>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</si>
  <si>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</si>
  <si>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</si>
  <si>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</si>
  <si>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</si>
  <si>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</si>
  <si>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</si>
  <si>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</si>
  <si>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</si>
  <si>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</si>
  <si>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</si>
  <si>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</si>
  <si>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</si>
  <si>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全体的な数値としては若干ではあるが、改善傾向がみられる部分がある。しかし現状のままでは健全な経営の維持は困難であるものと考える。施設や水道管の維持管理費についても更に増大されるため、固定資産の適正な管理・更新、必要な資金の確保などの課題解消に向けて、より計画性のある運営を進めていく必要がある。
令和元年度から水道料金の改定を行ったが有収水量は減少が続いており、令和2年度は特に工場等の事業において新型コロナウイルスの影響が顕著だった。今後の状況を注視していく必要がある。
水道事業は広島県水道広域連携に参画する予定で、令和3年度より更に詳細な見通し等を含め、事業のあり方について検討していく予定である。参画により適正運営を目指し、持続可能な事業を構築していく必要がある。</t>
    <rPh sb="10" eb="12">
      <t>ジャッカン</t>
    </rPh>
    <rPh sb="18" eb="22">
      <t>カイゼ</t>
    </rPh>
    <rPh sb="27" eb="29">
      <t>ブブン</t>
    </rPh>
    <rPh sb="187" eb="188">
      <t>トク</t>
    </rPh>
    <rPh sb="189" eb="191">
      <t>コウジョウ</t>
    </rPh>
    <rPh sb="191" eb="192">
      <t>トウ</t>
    </rPh>
    <rPh sb="193" eb="195">
      <t>ジギョウ</t>
    </rPh>
    <rPh sb="199" eb="204">
      <t>シンガタ</t>
    </rPh>
    <rPh sb="209" eb="211">
      <t>エイキョウ</t>
    </rPh>
    <rPh sb="212" eb="214">
      <t>ケンチョ</t>
    </rPh>
    <rPh sb="218" eb="220">
      <t>コンゴ</t>
    </rPh>
    <rPh sb="221" eb="223">
      <t>ジョウキョウ</t>
    </rPh>
    <rPh sb="224" eb="226">
      <t>チュウシ</t>
    </rPh>
    <rPh sb="230" eb="232">
      <t>ヒツヨウ</t>
    </rPh>
    <rPh sb="260" eb="262">
      <t>レイワ</t>
    </rPh>
    <rPh sb="263" eb="265">
      <t>ネン</t>
    </rPh>
    <rPh sb="267" eb="268">
      <t>サラ</t>
    </rPh>
    <rPh sb="269" eb="271">
      <t>ショウサイ</t>
    </rPh>
    <rPh sb="272" eb="274">
      <t>ミトオ</t>
    </rPh>
    <rPh sb="275" eb="276">
      <t>トウ</t>
    </rPh>
    <rPh sb="277" eb="278">
      <t>フク</t>
    </rPh>
    <rPh sb="280" eb="282">
      <t>ジギョウ</t>
    </rPh>
    <rPh sb="285" eb="286">
      <t>カタ</t>
    </rPh>
    <rPh sb="290" eb="292">
      <t>ケントウ</t>
    </rPh>
    <rPh sb="296" eb="298">
      <t>ヨテイ</t>
    </rPh>
    <phoneticPr fontId="1"/>
  </si>
  <si>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</si>
  <si>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</si>
  <si>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</si>
  <si>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</si>
  <si>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</si>
  <si>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</si>
  <si>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</si>
  <si>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</si>
  <si>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</si>
  <si>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</si>
  <si>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</si>
  <si>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</si>
  <si>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</si>
  <si>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</si>
  <si>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</si>
  <si>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</si>
  <si>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</si>
  <si>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</si>
  <si>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</si>
  <si>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</si>
  <si>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</si>
  <si>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</si>
  <si>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</si>
  <si>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</si>
  <si>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</si>
  <si>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</si>
  <si>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</si>
  <si>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</si>
  <si>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</si>
  <si>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</si>
  <si>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</si>
  <si>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</si>
  <si>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</si>
  <si>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</si>
  <si>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</si>
  <si>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</si>
  <si>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</si>
  <si>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</si>
  <si>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</si>
  <si>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</si>
  <si>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</si>
  <si>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</si>
  <si>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</si>
  <si>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</si>
  <si>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</si>
  <si>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</si>
  <si>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</si>
  <si>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</si>
  <si>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</si>
  <si>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</si>
  <si>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</si>
  <si>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</si>
  <si>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</si>
  <si>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</si>
  <si>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</si>
  <si>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</si>
  <si>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</si>
  <si>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</si>
  <si>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</si>
  <si>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広島県　北広島町</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</si>
  <si>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</si>
  <si>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</si>
  <si>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</si>
  <si>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</si>
  <si>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</si>
  <si>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</si>
  <si>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</si>
  <si>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</si>
  <si>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</si>
  <si>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</si>
  <si>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</si>
  <si>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</si>
  <si>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</si>
  <si>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</si>
  <si>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</si>
  <si>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①有形固定資産減価償却率は、前年度より増加となっている。施設数自体が多いため、年々償却率は増加していくと見込まれる。老朽化への対応をより計画的に行っていくことが必要である。
②管路経年化率は前年度より増加しており、今後も経年化率の急激な上昇が見込まれる。平成29年度の管路更新計画により、計画通りの更新を進めていく必要があるが、新設の布設もあり資金繰り等の観点から計画通りに進めていくことが難しい現状となっている。
③管路更新率については、全国平均や類似団体と比べると大幅に低い数値である。前年度比は微増しているものの、更新計画に沿って更新していけるよう経営改善とともに努めたい。</t>
    <rPh sb="100" eb="102">
      <t>ゾウカ</t>
    </rPh>
    <rPh sb="164" eb="166">
      <t>シンセツ</t>
    </rPh>
    <rPh sb="167" eb="169">
      <t>フセツ</t>
    </rPh>
    <rPh sb="245" eb="249">
      <t>ゼンネンドヒ</t>
    </rPh>
    <rPh sb="250" eb="252">
      <t>ビゾウ</t>
    </rPh>
    <phoneticPr fontId="1"/>
  </si>
  <si>
    <t>①経常収支比率の対前年度比は増加しており、単年度収支は黒字を維持している。類似団体平均と比較しても上回っている。
②累積欠損金は発生していない。
③流動比率は100％を超えており、前年度比も増加しているが、短期的な資金繰りの観点から安全性にかける経営となるため、今後の経過に注意が必要である。
④企業債残高対給水収益比率については、平成29年度以降の簡水統合や取水施設の整備による企業債の借入額が増加したことで数値は悪化したものの、改善傾向である。しかし今後の投資予定を含め資金繰り等注視していく必要がある。
⑤料金回収率は、平成29年度の簡水統合により給水収益の増加に比べ総費用の増加率が著しく高く、類似団体平均からみても低い数値である。水道料金で回収すべき経費を賄えておらず、健全経営ができているとはいえない。令和元年度から水道料金を改定しており、多少の改善はみられるものの、新型コロナの影響も含め有収水量は減少傾向が続いている。
⑥給水原価は費用が前年比減少したため給水原価も減少した。しかし費用減少は一時的な要因も含まれており、継続的なコストカットや有収水量の改善等の対策が必要である。
⑦施設利用率は、前年度より微増となっているが、更なる数値の回復に取組んでいきたい。
⑧有収率は管の老朽化による漏水や寒波による漏水が顕著に増加しており、悪化が続いている。施設利用率とともに100％に近づけるよう取組む必要がある。</t>
    <rPh sb="14" eb="16">
      <t>ゾウカ</t>
    </rPh>
    <rPh sb="95" eb="97">
      <t>ゾウカ</t>
    </rPh>
    <rPh sb="172" eb="174">
      <t>イコウ</t>
    </rPh>
    <rPh sb="218" eb="220">
      <t>ケイコウ</t>
    </rPh>
    <rPh sb="390" eb="392">
      <t>シンガタ</t>
    </rPh>
    <rPh sb="396" eb="398">
      <t>エイキョウ</t>
    </rPh>
    <rPh sb="399" eb="400">
      <t>フク</t>
    </rPh>
    <rPh sb="408" eb="410">
      <t>ケイコウ</t>
    </rPh>
    <rPh sb="411" eb="412">
      <t>ツヅ</t>
    </rPh>
    <rPh sb="424" eb="426">
      <t>ヒヨウ</t>
    </rPh>
    <rPh sb="427" eb="429">
      <t>ゼンネン</t>
    </rPh>
    <rPh sb="429" eb="430">
      <t>ヒ</t>
    </rPh>
    <rPh sb="430" eb="432">
      <t>ゲンショウ</t>
    </rPh>
    <rPh sb="436" eb="440">
      <t>キュウスイゲンカ</t>
    </rPh>
    <rPh sb="441" eb="443">
      <t>ゲンショウ</t>
    </rPh>
    <rPh sb="449" eb="451">
      <t>ヒヨウ</t>
    </rPh>
    <rPh sb="451" eb="453">
      <t>ゲンショウ</t>
    </rPh>
    <rPh sb="454" eb="456">
      <t>イチジ</t>
    </rPh>
    <rPh sb="456" eb="457">
      <t>テキ</t>
    </rPh>
    <rPh sb="458" eb="460">
      <t>ヨウイン</t>
    </rPh>
    <rPh sb="461" eb="462">
      <t>フク</t>
    </rPh>
    <rPh sb="468" eb="471">
      <t>ケイゾクテキ</t>
    </rPh>
    <rPh sb="479" eb="483">
      <t>ユウシュウスイリョウ</t>
    </rPh>
    <rPh sb="484" eb="486">
      <t>カイゼン</t>
    </rPh>
    <rPh sb="486" eb="487">
      <t>トウ</t>
    </rPh>
    <rPh sb="488" eb="490">
      <t>タイサク</t>
    </rPh>
    <rPh sb="491" eb="493">
      <t>ヒツヨウ</t>
    </rPh>
    <rPh sb="511" eb="513">
      <t>ビゾウ</t>
    </rPh>
    <rPh sb="521" eb="522">
      <t>サラ</t>
    </rPh>
    <rPh sb="556" eb="558">
      <t>カンパ</t>
    </rPh>
    <rPh sb="561" eb="563">
      <t>ロウスイ</t>
    </rPh>
    <rPh sb="577" eb="578">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</si>
</sst>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formatCode="#,##0.00;&quot;△&quot;#,##0.00">
                  <c:v>0</c:v>
                </c:pt>
                <c:pt idx="2">
                  <c:v>0.11</c:v>
                </c:pt>
                <c:pt idx="3">
                  <c:v>6.e-002</c:v>
                </c:pt>
                <c:pt idx="4">
                  <c:v>9.e-002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0.41</c:v>
                </c:pt>
                <c:pt idx="1">
                  <c:v>0.44</c:v>
                </c:pt>
                <c:pt idx="2">
                  <c:v>0.52</c:v>
                </c:pt>
                <c:pt idx="3">
                  <c:v>0.47</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147.71</c:v>
                </c:pt>
                <c:pt idx="1">
                  <c:v>111.77</c:v>
                </c:pt>
                <c:pt idx="2">
                  <c:v>110.82</c:v>
                </c:pt>
                <c:pt idx="3">
                  <c:v>112.59</c:v>
                </c:pt>
                <c:pt idx="4">
                  <c:v>121.08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114.74</c:v>
                </c:pt>
                <c:pt idx="1">
                  <c:v>104.47</c:v>
                </c:pt>
                <c:pt idx="2">
                  <c:v>103.81</c:v>
                </c:pt>
                <c:pt idx="3">
                  <c:v>104.35</c:v>
                </c:pt>
                <c:pt idx="4">
                  <c:v>105.34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50.05</c:v>
                </c:pt>
                <c:pt idx="1">
                  <c:v>21.9</c:v>
                </c:pt>
                <c:pt idx="2">
                  <c:v>24.49</c:v>
                </c:pt>
                <c:pt idx="3">
                  <c:v>28.4</c:v>
                </c:pt>
                <c:pt idx="4">
                  <c:v>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52.4</c:v>
                </c:pt>
                <c:pt idx="1">
                  <c:v>45.14</c:v>
                </c:pt>
                <c:pt idx="2">
                  <c:v>45.85</c:v>
                </c:pt>
                <c:pt idx="3">
                  <c:v>47.31</c:v>
                </c:pt>
                <c:pt idx="4">
                  <c:v>47.5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15.94</c:v>
                </c:pt>
                <c:pt idx="1">
                  <c:v>5.89</c:v>
                </c:pt>
                <c:pt idx="2">
                  <c:v>7.95</c:v>
                </c:pt>
                <c:pt idx="3">
                  <c:v>7.98</c:v>
                </c:pt>
                <c:pt idx="4">
                  <c:v>12.36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14.01</c:v>
                </c:pt>
                <c:pt idx="1">
                  <c:v>13.58</c:v>
                </c:pt>
                <c:pt idx="2">
                  <c:v>14.13</c:v>
                </c:pt>
                <c:pt idx="3">
                  <c:v>16.77</c:v>
                </c:pt>
                <c:pt idx="4">
                  <c:v>17.399999999999999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27.19</c:v>
                </c:pt>
                <c:pt idx="1">
                  <c:v>16.399999999999999</c:v>
                </c:pt>
                <c:pt idx="2">
                  <c:v>25.66</c:v>
                </c:pt>
                <c:pt idx="3">
                  <c:v>21.69</c:v>
                </c:pt>
                <c:pt idx="4">
                  <c:v>24.04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423.21</c:v>
                </c:pt>
                <c:pt idx="1">
                  <c:v>168.97</c:v>
                </c:pt>
                <c:pt idx="2">
                  <c:v>172.4</c:v>
                </c:pt>
                <c:pt idx="3">
                  <c:v>174.92</c:v>
                </c:pt>
                <c:pt idx="4">
                  <c:v>183.38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477.44</c:v>
                </c:pt>
                <c:pt idx="1">
                  <c:v>293.23</c:v>
                </c:pt>
                <c:pt idx="2">
                  <c:v>300.14</c:v>
                </c:pt>
                <c:pt idx="3">
                  <c:v>301.04000000000002</c:v>
                </c:pt>
                <c:pt idx="4">
                  <c:v>305.08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393.39</c:v>
                </c:pt>
                <c:pt idx="1">
                  <c:v>892.39</c:v>
                </c:pt>
                <c:pt idx="2">
                  <c:v>913.81</c:v>
                </c:pt>
                <c:pt idx="3">
                  <c:v>805.25</c:v>
                </c:pt>
                <c:pt idx="4">
                  <c:v>739.7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485.75</c:v>
                </c:pt>
                <c:pt idx="1">
                  <c:v>542.29999999999995</c:v>
                </c:pt>
                <c:pt idx="2">
                  <c:v>566.65</c:v>
                </c:pt>
                <c:pt idx="3">
                  <c:v>551.62</c:v>
                </c:pt>
                <c:pt idx="4">
                  <c:v>585.59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128.30000000000001</c:v>
                </c:pt>
                <c:pt idx="1">
                  <c:v>56.84</c:v>
                </c:pt>
                <c:pt idx="2">
                  <c:v>55.48</c:v>
                </c:pt>
                <c:pt idx="3">
                  <c:v>59.42</c:v>
                </c:pt>
                <c:pt idx="4">
                  <c:v>62.7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83.59</c:v>
                </c:pt>
                <c:pt idx="1">
                  <c:v>87.51</c:v>
                </c:pt>
                <c:pt idx="2">
                  <c:v>84.77</c:v>
                </c:pt>
                <c:pt idx="3">
                  <c:v>87.11</c:v>
                </c:pt>
                <c:pt idx="4">
                  <c:v>82.78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131.28</c:v>
                </c:pt>
                <c:pt idx="1">
                  <c:v>299.08999999999997</c:v>
                </c:pt>
                <c:pt idx="2">
                  <c:v>310.39</c:v>
                </c:pt>
                <c:pt idx="3">
                  <c:v>314.85000000000002</c:v>
                </c:pt>
                <c:pt idx="4">
                  <c:v>296.81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230.22</c:v>
                </c:pt>
                <c:pt idx="1">
                  <c:v>218.42</c:v>
                </c:pt>
                <c:pt idx="2">
                  <c:v>227.27</c:v>
                </c:pt>
                <c:pt idx="3">
                  <c:v>223.98</c:v>
                </c:pt>
                <c:pt idx="4">
                  <c:v>225.09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79.25</c:v>
                </c:pt>
                <c:pt idx="1">
                  <c:v>64.010000000000005</c:v>
                </c:pt>
                <c:pt idx="2">
                  <c:v>53.42</c:v>
                </c:pt>
                <c:pt idx="3">
                  <c:v>52.44</c:v>
                </c:pt>
                <c:pt idx="4">
                  <c:v>54.19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41.09</c:v>
                </c:pt>
                <c:pt idx="1">
                  <c:v>50.24</c:v>
                </c:pt>
                <c:pt idx="2">
                  <c:v>50.29</c:v>
                </c:pt>
                <c:pt idx="3">
                  <c:v>49.64</c:v>
                </c:pt>
                <c:pt idx="4">
                  <c:v>49.38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89.53</c:v>
                </c:pt>
                <c:pt idx="1">
                  <c:v>80.400000000000006</c:v>
                </c:pt>
                <c:pt idx="2">
                  <c:v>78.040000000000006</c:v>
                </c:pt>
                <c:pt idx="3">
                  <c:v>76.16</c:v>
                </c:pt>
                <c:pt idx="4">
                  <c:v>74.209999999999994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75.91</c:v>
                </c:pt>
                <c:pt idx="1">
                  <c:v>78.650000000000006</c:v>
                </c:pt>
                <c:pt idx="2">
                  <c:v>77.73</c:v>
                </c:pt>
                <c:pt idx="3">
                  <c:v>78.09</c:v>
                </c:pt>
                <c:pt idx="4">
                  <c:v>78.010000000000005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N1" zoomScale="85" zoomScaleNormal="85" workbookViewId="0">
      <selection activeCell="CJ33" sqref="CJ3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北広島町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18244</v>
      </c>
      <c r="AM8" s="31"/>
      <c r="AN8" s="31"/>
      <c r="AO8" s="31"/>
      <c r="AP8" s="31"/>
      <c r="AQ8" s="31"/>
      <c r="AR8" s="31"/>
      <c r="AS8" s="31"/>
      <c r="AT8" s="7">
        <f>データ!$S$6</f>
        <v>646.20000000000005</v>
      </c>
      <c r="AU8" s="15"/>
      <c r="AV8" s="15"/>
      <c r="AW8" s="15"/>
      <c r="AX8" s="15"/>
      <c r="AY8" s="15"/>
      <c r="AZ8" s="15"/>
      <c r="BA8" s="15"/>
      <c r="BB8" s="29">
        <f>データ!$T$6</f>
        <v>28.23</v>
      </c>
      <c r="BC8" s="29"/>
      <c r="BD8" s="29"/>
      <c r="BE8" s="29"/>
      <c r="BF8" s="29"/>
      <c r="BG8" s="29"/>
      <c r="BH8" s="29"/>
      <c r="BI8" s="29"/>
      <c r="BJ8" s="3"/>
      <c r="BK8" s="3"/>
      <c r="BL8" s="38" t="s">
        <v>12</v>
      </c>
      <c r="BM8" s="49"/>
      <c r="BN8" s="57" t="s">
        <v>21</v>
      </c>
      <c r="BO8" s="60"/>
      <c r="BP8" s="60"/>
      <c r="BQ8" s="60"/>
      <c r="BR8" s="60"/>
      <c r="BS8" s="60"/>
      <c r="BT8" s="60"/>
      <c r="BU8" s="60"/>
      <c r="BV8" s="60"/>
      <c r="BW8" s="60"/>
      <c r="BX8" s="60"/>
      <c r="BY8" s="64"/>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50"/>
      <c r="BN9" s="58" t="s">
        <v>35</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64.13</v>
      </c>
      <c r="J10" s="15"/>
      <c r="K10" s="15"/>
      <c r="L10" s="15"/>
      <c r="M10" s="15"/>
      <c r="N10" s="15"/>
      <c r="O10" s="26"/>
      <c r="P10" s="29">
        <f>データ!$P$6</f>
        <v>47.74</v>
      </c>
      <c r="Q10" s="29"/>
      <c r="R10" s="29"/>
      <c r="S10" s="29"/>
      <c r="T10" s="29"/>
      <c r="U10" s="29"/>
      <c r="V10" s="29"/>
      <c r="W10" s="31">
        <f>データ!$Q$6</f>
        <v>3481</v>
      </c>
      <c r="X10" s="31"/>
      <c r="Y10" s="31"/>
      <c r="Z10" s="31"/>
      <c r="AA10" s="31"/>
      <c r="AB10" s="31"/>
      <c r="AC10" s="31"/>
      <c r="AD10" s="2"/>
      <c r="AE10" s="2"/>
      <c r="AF10" s="2"/>
      <c r="AG10" s="2"/>
      <c r="AH10" s="18"/>
      <c r="AI10" s="18"/>
      <c r="AJ10" s="18"/>
      <c r="AK10" s="18"/>
      <c r="AL10" s="31">
        <f>データ!$U$6</f>
        <v>8628</v>
      </c>
      <c r="AM10" s="31"/>
      <c r="AN10" s="31"/>
      <c r="AO10" s="31"/>
      <c r="AP10" s="31"/>
      <c r="AQ10" s="31"/>
      <c r="AR10" s="31"/>
      <c r="AS10" s="31"/>
      <c r="AT10" s="7">
        <f>データ!$V$6</f>
        <v>41.5</v>
      </c>
      <c r="AU10" s="15"/>
      <c r="AV10" s="15"/>
      <c r="AW10" s="15"/>
      <c r="AX10" s="15"/>
      <c r="AY10" s="15"/>
      <c r="AZ10" s="15"/>
      <c r="BA10" s="15"/>
      <c r="BB10" s="29">
        <f>データ!$W$6</f>
        <v>207.9</v>
      </c>
      <c r="BC10" s="29"/>
      <c r="BD10" s="29"/>
      <c r="BE10" s="29"/>
      <c r="BF10" s="29"/>
      <c r="BG10" s="29"/>
      <c r="BH10" s="29"/>
      <c r="BI10" s="29"/>
      <c r="BJ10" s="2"/>
      <c r="BK10" s="2"/>
      <c r="BL10" s="40" t="s">
        <v>37</v>
      </c>
      <c r="BM10" s="51"/>
      <c r="BN10" s="59" t="s">
        <v>38</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110</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34</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45</v>
      </c>
      <c r="C84" s="12"/>
      <c r="D84" s="12"/>
      <c r="E84" s="12" t="s">
        <v>1</v>
      </c>
      <c r="F84" s="12" t="s">
        <v>47</v>
      </c>
      <c r="G84" s="12" t="s">
        <v>48</v>
      </c>
      <c r="H84" s="12" t="s">
        <v>43</v>
      </c>
      <c r="I84" s="12" t="s">
        <v>8</v>
      </c>
      <c r="J84" s="12" t="s">
        <v>29</v>
      </c>
      <c r="K84" s="12" t="s">
        <v>49</v>
      </c>
      <c r="L84" s="12" t="s">
        <v>51</v>
      </c>
      <c r="M84" s="12" t="s">
        <v>33</v>
      </c>
      <c r="N84" s="12" t="s">
        <v>53</v>
      </c>
      <c r="O84" s="12" t="s">
        <v>55</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6cMgv4F3oliW8j6QAT05M8cK/LhlGd+hxqp9dkZtZEcedEAvLNaI3EoJqOjZKSkq6/bPosTMYql5J0vj6YyN0g==" saltValue="wd4t3h0liT/QUBIpff2K/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56</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20</v>
      </c>
      <c r="B3" s="75" t="s">
        <v>50</v>
      </c>
      <c r="C3" s="75" t="s">
        <v>58</v>
      </c>
      <c r="D3" s="75" t="s">
        <v>59</v>
      </c>
      <c r="E3" s="75" t="s">
        <v>4</v>
      </c>
      <c r="F3" s="75" t="s">
        <v>3</v>
      </c>
      <c r="G3" s="75" t="s">
        <v>25</v>
      </c>
      <c r="H3" s="83" t="s">
        <v>30</v>
      </c>
      <c r="I3" s="86"/>
      <c r="J3" s="86"/>
      <c r="K3" s="86"/>
      <c r="L3" s="86"/>
      <c r="M3" s="86"/>
      <c r="N3" s="86"/>
      <c r="O3" s="86"/>
      <c r="P3" s="86"/>
      <c r="Q3" s="86"/>
      <c r="R3" s="86"/>
      <c r="S3" s="86"/>
      <c r="T3" s="86"/>
      <c r="U3" s="86"/>
      <c r="V3" s="86"/>
      <c r="W3" s="90"/>
      <c r="X3" s="92" t="s">
        <v>54</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10</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60</v>
      </c>
      <c r="B4" s="76"/>
      <c r="C4" s="76"/>
      <c r="D4" s="76"/>
      <c r="E4" s="76"/>
      <c r="F4" s="76"/>
      <c r="G4" s="76"/>
      <c r="H4" s="84"/>
      <c r="I4" s="87"/>
      <c r="J4" s="87"/>
      <c r="K4" s="87"/>
      <c r="L4" s="87"/>
      <c r="M4" s="87"/>
      <c r="N4" s="87"/>
      <c r="O4" s="87"/>
      <c r="P4" s="87"/>
      <c r="Q4" s="87"/>
      <c r="R4" s="87"/>
      <c r="S4" s="87"/>
      <c r="T4" s="87"/>
      <c r="U4" s="87"/>
      <c r="V4" s="87"/>
      <c r="W4" s="91"/>
      <c r="X4" s="93" t="s">
        <v>52</v>
      </c>
      <c r="Y4" s="93"/>
      <c r="Z4" s="93"/>
      <c r="AA4" s="93"/>
      <c r="AB4" s="93"/>
      <c r="AC4" s="93"/>
      <c r="AD4" s="93"/>
      <c r="AE4" s="93"/>
      <c r="AF4" s="93"/>
      <c r="AG4" s="93"/>
      <c r="AH4" s="93"/>
      <c r="AI4" s="93" t="s">
        <v>0</v>
      </c>
      <c r="AJ4" s="93"/>
      <c r="AK4" s="93"/>
      <c r="AL4" s="93"/>
      <c r="AM4" s="93"/>
      <c r="AN4" s="93"/>
      <c r="AO4" s="93"/>
      <c r="AP4" s="93"/>
      <c r="AQ4" s="93"/>
      <c r="AR4" s="93"/>
      <c r="AS4" s="93"/>
      <c r="AT4" s="93" t="s">
        <v>40</v>
      </c>
      <c r="AU4" s="93"/>
      <c r="AV4" s="93"/>
      <c r="AW4" s="93"/>
      <c r="AX4" s="93"/>
      <c r="AY4" s="93"/>
      <c r="AZ4" s="93"/>
      <c r="BA4" s="93"/>
      <c r="BB4" s="93"/>
      <c r="BC4" s="93"/>
      <c r="BD4" s="93"/>
      <c r="BE4" s="93" t="s">
        <v>62</v>
      </c>
      <c r="BF4" s="93"/>
      <c r="BG4" s="93"/>
      <c r="BH4" s="93"/>
      <c r="BI4" s="93"/>
      <c r="BJ4" s="93"/>
      <c r="BK4" s="93"/>
      <c r="BL4" s="93"/>
      <c r="BM4" s="93"/>
      <c r="BN4" s="93"/>
      <c r="BO4" s="93"/>
      <c r="BP4" s="93" t="s">
        <v>36</v>
      </c>
      <c r="BQ4" s="93"/>
      <c r="BR4" s="93"/>
      <c r="BS4" s="93"/>
      <c r="BT4" s="93"/>
      <c r="BU4" s="93"/>
      <c r="BV4" s="93"/>
      <c r="BW4" s="93"/>
      <c r="BX4" s="93"/>
      <c r="BY4" s="93"/>
      <c r="BZ4" s="93"/>
      <c r="CA4" s="93" t="s">
        <v>63</v>
      </c>
      <c r="CB4" s="93"/>
      <c r="CC4" s="93"/>
      <c r="CD4" s="93"/>
      <c r="CE4" s="93"/>
      <c r="CF4" s="93"/>
      <c r="CG4" s="93"/>
      <c r="CH4" s="93"/>
      <c r="CI4" s="93"/>
      <c r="CJ4" s="93"/>
      <c r="CK4" s="93"/>
      <c r="CL4" s="93" t="s">
        <v>64</v>
      </c>
      <c r="CM4" s="93"/>
      <c r="CN4" s="93"/>
      <c r="CO4" s="93"/>
      <c r="CP4" s="93"/>
      <c r="CQ4" s="93"/>
      <c r="CR4" s="93"/>
      <c r="CS4" s="93"/>
      <c r="CT4" s="93"/>
      <c r="CU4" s="93"/>
      <c r="CV4" s="93"/>
      <c r="CW4" s="93" t="s">
        <v>66</v>
      </c>
      <c r="CX4" s="93"/>
      <c r="CY4" s="93"/>
      <c r="CZ4" s="93"/>
      <c r="DA4" s="93"/>
      <c r="DB4" s="93"/>
      <c r="DC4" s="93"/>
      <c r="DD4" s="93"/>
      <c r="DE4" s="93"/>
      <c r="DF4" s="93"/>
      <c r="DG4" s="93"/>
      <c r="DH4" s="93" t="s">
        <v>67</v>
      </c>
      <c r="DI4" s="93"/>
      <c r="DJ4" s="93"/>
      <c r="DK4" s="93"/>
      <c r="DL4" s="93"/>
      <c r="DM4" s="93"/>
      <c r="DN4" s="93"/>
      <c r="DO4" s="93"/>
      <c r="DP4" s="93"/>
      <c r="DQ4" s="93"/>
      <c r="DR4" s="93"/>
      <c r="DS4" s="93" t="s">
        <v>61</v>
      </c>
      <c r="DT4" s="93"/>
      <c r="DU4" s="93"/>
      <c r="DV4" s="93"/>
      <c r="DW4" s="93"/>
      <c r="DX4" s="93"/>
      <c r="DY4" s="93"/>
      <c r="DZ4" s="93"/>
      <c r="EA4" s="93"/>
      <c r="EB4" s="93"/>
      <c r="EC4" s="93"/>
      <c r="ED4" s="93" t="s">
        <v>68</v>
      </c>
      <c r="EE4" s="93"/>
      <c r="EF4" s="93"/>
      <c r="EG4" s="93"/>
      <c r="EH4" s="93"/>
      <c r="EI4" s="93"/>
      <c r="EJ4" s="93"/>
      <c r="EK4" s="93"/>
      <c r="EL4" s="93"/>
      <c r="EM4" s="93"/>
      <c r="EN4" s="93"/>
    </row>
    <row r="5" spans="1:144">
      <c r="A5" s="73" t="s">
        <v>28</v>
      </c>
      <c r="B5" s="77"/>
      <c r="C5" s="77"/>
      <c r="D5" s="77"/>
      <c r="E5" s="77"/>
      <c r="F5" s="77"/>
      <c r="G5" s="77"/>
      <c r="H5" s="85" t="s">
        <v>57</v>
      </c>
      <c r="I5" s="85" t="s">
        <v>69</v>
      </c>
      <c r="J5" s="85" t="s">
        <v>70</v>
      </c>
      <c r="K5" s="85" t="s">
        <v>71</v>
      </c>
      <c r="L5" s="85" t="s">
        <v>72</v>
      </c>
      <c r="M5" s="85" t="s">
        <v>5</v>
      </c>
      <c r="N5" s="85" t="s">
        <v>73</v>
      </c>
      <c r="O5" s="85" t="s">
        <v>74</v>
      </c>
      <c r="P5" s="85" t="s">
        <v>75</v>
      </c>
      <c r="Q5" s="85" t="s">
        <v>76</v>
      </c>
      <c r="R5" s="85" t="s">
        <v>77</v>
      </c>
      <c r="S5" s="85" t="s">
        <v>79</v>
      </c>
      <c r="T5" s="85" t="s">
        <v>65</v>
      </c>
      <c r="U5" s="85" t="s">
        <v>80</v>
      </c>
      <c r="V5" s="85" t="s">
        <v>81</v>
      </c>
      <c r="W5" s="85" t="s">
        <v>82</v>
      </c>
      <c r="X5" s="85" t="s">
        <v>83</v>
      </c>
      <c r="Y5" s="85" t="s">
        <v>84</v>
      </c>
      <c r="Z5" s="85" t="s">
        <v>85</v>
      </c>
      <c r="AA5" s="85" t="s">
        <v>86</v>
      </c>
      <c r="AB5" s="85" t="s">
        <v>87</v>
      </c>
      <c r="AC5" s="85" t="s">
        <v>89</v>
      </c>
      <c r="AD5" s="85" t="s">
        <v>90</v>
      </c>
      <c r="AE5" s="85" t="s">
        <v>91</v>
      </c>
      <c r="AF5" s="85" t="s">
        <v>92</v>
      </c>
      <c r="AG5" s="85" t="s">
        <v>93</v>
      </c>
      <c r="AH5" s="85" t="s">
        <v>45</v>
      </c>
      <c r="AI5" s="85" t="s">
        <v>83</v>
      </c>
      <c r="AJ5" s="85" t="s">
        <v>84</v>
      </c>
      <c r="AK5" s="85" t="s">
        <v>85</v>
      </c>
      <c r="AL5" s="85" t="s">
        <v>86</v>
      </c>
      <c r="AM5" s="85" t="s">
        <v>87</v>
      </c>
      <c r="AN5" s="85" t="s">
        <v>89</v>
      </c>
      <c r="AO5" s="85" t="s">
        <v>90</v>
      </c>
      <c r="AP5" s="85" t="s">
        <v>91</v>
      </c>
      <c r="AQ5" s="85" t="s">
        <v>92</v>
      </c>
      <c r="AR5" s="85" t="s">
        <v>93</v>
      </c>
      <c r="AS5" s="85" t="s">
        <v>88</v>
      </c>
      <c r="AT5" s="85" t="s">
        <v>83</v>
      </c>
      <c r="AU5" s="85" t="s">
        <v>84</v>
      </c>
      <c r="AV5" s="85" t="s">
        <v>85</v>
      </c>
      <c r="AW5" s="85" t="s">
        <v>86</v>
      </c>
      <c r="AX5" s="85" t="s">
        <v>87</v>
      </c>
      <c r="AY5" s="85" t="s">
        <v>89</v>
      </c>
      <c r="AZ5" s="85" t="s">
        <v>90</v>
      </c>
      <c r="BA5" s="85" t="s">
        <v>91</v>
      </c>
      <c r="BB5" s="85" t="s">
        <v>92</v>
      </c>
      <c r="BC5" s="85" t="s">
        <v>93</v>
      </c>
      <c r="BD5" s="85" t="s">
        <v>88</v>
      </c>
      <c r="BE5" s="85" t="s">
        <v>83</v>
      </c>
      <c r="BF5" s="85" t="s">
        <v>84</v>
      </c>
      <c r="BG5" s="85" t="s">
        <v>85</v>
      </c>
      <c r="BH5" s="85" t="s">
        <v>86</v>
      </c>
      <c r="BI5" s="85" t="s">
        <v>87</v>
      </c>
      <c r="BJ5" s="85" t="s">
        <v>89</v>
      </c>
      <c r="BK5" s="85" t="s">
        <v>90</v>
      </c>
      <c r="BL5" s="85" t="s">
        <v>91</v>
      </c>
      <c r="BM5" s="85" t="s">
        <v>92</v>
      </c>
      <c r="BN5" s="85" t="s">
        <v>93</v>
      </c>
      <c r="BO5" s="85" t="s">
        <v>88</v>
      </c>
      <c r="BP5" s="85" t="s">
        <v>83</v>
      </c>
      <c r="BQ5" s="85" t="s">
        <v>84</v>
      </c>
      <c r="BR5" s="85" t="s">
        <v>85</v>
      </c>
      <c r="BS5" s="85" t="s">
        <v>86</v>
      </c>
      <c r="BT5" s="85" t="s">
        <v>87</v>
      </c>
      <c r="BU5" s="85" t="s">
        <v>89</v>
      </c>
      <c r="BV5" s="85" t="s">
        <v>90</v>
      </c>
      <c r="BW5" s="85" t="s">
        <v>91</v>
      </c>
      <c r="BX5" s="85" t="s">
        <v>92</v>
      </c>
      <c r="BY5" s="85" t="s">
        <v>93</v>
      </c>
      <c r="BZ5" s="85" t="s">
        <v>88</v>
      </c>
      <c r="CA5" s="85" t="s">
        <v>83</v>
      </c>
      <c r="CB5" s="85" t="s">
        <v>84</v>
      </c>
      <c r="CC5" s="85" t="s">
        <v>85</v>
      </c>
      <c r="CD5" s="85" t="s">
        <v>86</v>
      </c>
      <c r="CE5" s="85" t="s">
        <v>87</v>
      </c>
      <c r="CF5" s="85" t="s">
        <v>89</v>
      </c>
      <c r="CG5" s="85" t="s">
        <v>90</v>
      </c>
      <c r="CH5" s="85" t="s">
        <v>91</v>
      </c>
      <c r="CI5" s="85" t="s">
        <v>92</v>
      </c>
      <c r="CJ5" s="85" t="s">
        <v>93</v>
      </c>
      <c r="CK5" s="85" t="s">
        <v>88</v>
      </c>
      <c r="CL5" s="85" t="s">
        <v>83</v>
      </c>
      <c r="CM5" s="85" t="s">
        <v>84</v>
      </c>
      <c r="CN5" s="85" t="s">
        <v>85</v>
      </c>
      <c r="CO5" s="85" t="s">
        <v>86</v>
      </c>
      <c r="CP5" s="85" t="s">
        <v>87</v>
      </c>
      <c r="CQ5" s="85" t="s">
        <v>89</v>
      </c>
      <c r="CR5" s="85" t="s">
        <v>90</v>
      </c>
      <c r="CS5" s="85" t="s">
        <v>91</v>
      </c>
      <c r="CT5" s="85" t="s">
        <v>92</v>
      </c>
      <c r="CU5" s="85" t="s">
        <v>93</v>
      </c>
      <c r="CV5" s="85" t="s">
        <v>88</v>
      </c>
      <c r="CW5" s="85" t="s">
        <v>83</v>
      </c>
      <c r="CX5" s="85" t="s">
        <v>84</v>
      </c>
      <c r="CY5" s="85" t="s">
        <v>85</v>
      </c>
      <c r="CZ5" s="85" t="s">
        <v>86</v>
      </c>
      <c r="DA5" s="85" t="s">
        <v>87</v>
      </c>
      <c r="DB5" s="85" t="s">
        <v>89</v>
      </c>
      <c r="DC5" s="85" t="s">
        <v>90</v>
      </c>
      <c r="DD5" s="85" t="s">
        <v>91</v>
      </c>
      <c r="DE5" s="85" t="s">
        <v>92</v>
      </c>
      <c r="DF5" s="85" t="s">
        <v>93</v>
      </c>
      <c r="DG5" s="85" t="s">
        <v>88</v>
      </c>
      <c r="DH5" s="85" t="s">
        <v>83</v>
      </c>
      <c r="DI5" s="85" t="s">
        <v>84</v>
      </c>
      <c r="DJ5" s="85" t="s">
        <v>85</v>
      </c>
      <c r="DK5" s="85" t="s">
        <v>86</v>
      </c>
      <c r="DL5" s="85" t="s">
        <v>87</v>
      </c>
      <c r="DM5" s="85" t="s">
        <v>89</v>
      </c>
      <c r="DN5" s="85" t="s">
        <v>90</v>
      </c>
      <c r="DO5" s="85" t="s">
        <v>91</v>
      </c>
      <c r="DP5" s="85" t="s">
        <v>92</v>
      </c>
      <c r="DQ5" s="85" t="s">
        <v>93</v>
      </c>
      <c r="DR5" s="85" t="s">
        <v>88</v>
      </c>
      <c r="DS5" s="85" t="s">
        <v>83</v>
      </c>
      <c r="DT5" s="85" t="s">
        <v>84</v>
      </c>
      <c r="DU5" s="85" t="s">
        <v>85</v>
      </c>
      <c r="DV5" s="85" t="s">
        <v>86</v>
      </c>
      <c r="DW5" s="85" t="s">
        <v>87</v>
      </c>
      <c r="DX5" s="85" t="s">
        <v>89</v>
      </c>
      <c r="DY5" s="85" t="s">
        <v>90</v>
      </c>
      <c r="DZ5" s="85" t="s">
        <v>91</v>
      </c>
      <c r="EA5" s="85" t="s">
        <v>92</v>
      </c>
      <c r="EB5" s="85" t="s">
        <v>93</v>
      </c>
      <c r="EC5" s="85" t="s">
        <v>88</v>
      </c>
      <c r="ED5" s="85" t="s">
        <v>83</v>
      </c>
      <c r="EE5" s="85" t="s">
        <v>84</v>
      </c>
      <c r="EF5" s="85" t="s">
        <v>85</v>
      </c>
      <c r="EG5" s="85" t="s">
        <v>86</v>
      </c>
      <c r="EH5" s="85" t="s">
        <v>87</v>
      </c>
      <c r="EI5" s="85" t="s">
        <v>89</v>
      </c>
      <c r="EJ5" s="85" t="s">
        <v>90</v>
      </c>
      <c r="EK5" s="85" t="s">
        <v>91</v>
      </c>
      <c r="EL5" s="85" t="s">
        <v>92</v>
      </c>
      <c r="EM5" s="85" t="s">
        <v>93</v>
      </c>
      <c r="EN5" s="85" t="s">
        <v>88</v>
      </c>
    </row>
    <row r="6" spans="1:144" s="72" customFormat="1">
      <c r="A6" s="73" t="s">
        <v>95</v>
      </c>
      <c r="B6" s="78">
        <f t="shared" ref="B6:W6" si="1">B7</f>
        <v>2020</v>
      </c>
      <c r="C6" s="78">
        <f t="shared" si="1"/>
        <v>343692</v>
      </c>
      <c r="D6" s="78">
        <f t="shared" si="1"/>
        <v>46</v>
      </c>
      <c r="E6" s="78">
        <f t="shared" si="1"/>
        <v>1</v>
      </c>
      <c r="F6" s="78">
        <f t="shared" si="1"/>
        <v>0</v>
      </c>
      <c r="G6" s="78">
        <f t="shared" si="1"/>
        <v>1</v>
      </c>
      <c r="H6" s="78" t="str">
        <f t="shared" si="1"/>
        <v>広島県　北広島町</v>
      </c>
      <c r="I6" s="78" t="str">
        <f t="shared" si="1"/>
        <v>法適用</v>
      </c>
      <c r="J6" s="78" t="str">
        <f t="shared" si="1"/>
        <v>水道事業</v>
      </c>
      <c r="K6" s="78" t="str">
        <f t="shared" si="1"/>
        <v>末端給水事業</v>
      </c>
      <c r="L6" s="78" t="str">
        <f t="shared" si="1"/>
        <v>A8</v>
      </c>
      <c r="M6" s="78" t="str">
        <f t="shared" si="1"/>
        <v>非設置</v>
      </c>
      <c r="N6" s="88" t="str">
        <f t="shared" si="1"/>
        <v>-</v>
      </c>
      <c r="O6" s="88">
        <f t="shared" si="1"/>
        <v>64.13</v>
      </c>
      <c r="P6" s="88">
        <f t="shared" si="1"/>
        <v>47.74</v>
      </c>
      <c r="Q6" s="88">
        <f t="shared" si="1"/>
        <v>3481</v>
      </c>
      <c r="R6" s="88">
        <f t="shared" si="1"/>
        <v>18244</v>
      </c>
      <c r="S6" s="88">
        <f t="shared" si="1"/>
        <v>646.20000000000005</v>
      </c>
      <c r="T6" s="88">
        <f t="shared" si="1"/>
        <v>28.23</v>
      </c>
      <c r="U6" s="88">
        <f t="shared" si="1"/>
        <v>8628</v>
      </c>
      <c r="V6" s="88">
        <f t="shared" si="1"/>
        <v>41.5</v>
      </c>
      <c r="W6" s="88">
        <f t="shared" si="1"/>
        <v>207.9</v>
      </c>
      <c r="X6" s="94">
        <f t="shared" ref="X6:AG6" si="2">IF(X7="",NA(),X7)</f>
        <v>147.71</v>
      </c>
      <c r="Y6" s="94">
        <f t="shared" si="2"/>
        <v>111.77</v>
      </c>
      <c r="Z6" s="94">
        <f t="shared" si="2"/>
        <v>110.82</v>
      </c>
      <c r="AA6" s="94">
        <f t="shared" si="2"/>
        <v>112.59</v>
      </c>
      <c r="AB6" s="94">
        <f t="shared" si="2"/>
        <v>121.08</v>
      </c>
      <c r="AC6" s="94">
        <f t="shared" si="2"/>
        <v>114.74</v>
      </c>
      <c r="AD6" s="94">
        <f t="shared" si="2"/>
        <v>104.47</v>
      </c>
      <c r="AE6" s="94">
        <f t="shared" si="2"/>
        <v>103.81</v>
      </c>
      <c r="AF6" s="94">
        <f t="shared" si="2"/>
        <v>104.35</v>
      </c>
      <c r="AG6" s="94">
        <f t="shared" si="2"/>
        <v>105.34</v>
      </c>
      <c r="AH6" s="88" t="str">
        <f>IF(AH7="","",IF(AH7="-","【-】","【"&amp;SUBSTITUTE(TEXT(AH7,"#,##0.00"),"-","△")&amp;"】"))</f>
        <v>【110.27】</v>
      </c>
      <c r="AI6" s="88">
        <f t="shared" ref="AI6:AR6" si="3">IF(AI7="",NA(),AI7)</f>
        <v>0</v>
      </c>
      <c r="AJ6" s="88">
        <f t="shared" si="3"/>
        <v>0</v>
      </c>
      <c r="AK6" s="88">
        <f t="shared" si="3"/>
        <v>0</v>
      </c>
      <c r="AL6" s="88">
        <f t="shared" si="3"/>
        <v>0</v>
      </c>
      <c r="AM6" s="88">
        <f t="shared" si="3"/>
        <v>0</v>
      </c>
      <c r="AN6" s="94">
        <f t="shared" si="3"/>
        <v>27.19</v>
      </c>
      <c r="AO6" s="94">
        <f t="shared" si="3"/>
        <v>16.399999999999999</v>
      </c>
      <c r="AP6" s="94">
        <f t="shared" si="3"/>
        <v>25.66</v>
      </c>
      <c r="AQ6" s="94">
        <f t="shared" si="3"/>
        <v>21.69</v>
      </c>
      <c r="AR6" s="94">
        <f t="shared" si="3"/>
        <v>24.04</v>
      </c>
      <c r="AS6" s="88" t="str">
        <f>IF(AS7="","",IF(AS7="-","【-】","【"&amp;SUBSTITUTE(TEXT(AS7,"#,##0.00"),"-","△")&amp;"】"))</f>
        <v>【1.15】</v>
      </c>
      <c r="AT6" s="94">
        <f t="shared" ref="AT6:BC6" si="4">IF(AT7="",NA(),AT7)</f>
        <v>423.21</v>
      </c>
      <c r="AU6" s="94">
        <f t="shared" si="4"/>
        <v>168.97</v>
      </c>
      <c r="AV6" s="94">
        <f t="shared" si="4"/>
        <v>172.4</v>
      </c>
      <c r="AW6" s="94">
        <f t="shared" si="4"/>
        <v>174.92</v>
      </c>
      <c r="AX6" s="94">
        <f t="shared" si="4"/>
        <v>183.38</v>
      </c>
      <c r="AY6" s="94">
        <f t="shared" si="4"/>
        <v>477.44</v>
      </c>
      <c r="AZ6" s="94">
        <f t="shared" si="4"/>
        <v>293.23</v>
      </c>
      <c r="BA6" s="94">
        <f t="shared" si="4"/>
        <v>300.14</v>
      </c>
      <c r="BB6" s="94">
        <f t="shared" si="4"/>
        <v>301.04000000000002</v>
      </c>
      <c r="BC6" s="94">
        <f t="shared" si="4"/>
        <v>305.08</v>
      </c>
      <c r="BD6" s="88" t="str">
        <f>IF(BD7="","",IF(BD7="-","【-】","【"&amp;SUBSTITUTE(TEXT(BD7,"#,##0.00"),"-","△")&amp;"】"))</f>
        <v>【260.31】</v>
      </c>
      <c r="BE6" s="94">
        <f t="shared" ref="BE6:BN6" si="5">IF(BE7="",NA(),BE7)</f>
        <v>393.39</v>
      </c>
      <c r="BF6" s="94">
        <f t="shared" si="5"/>
        <v>892.39</v>
      </c>
      <c r="BG6" s="94">
        <f t="shared" si="5"/>
        <v>913.81</v>
      </c>
      <c r="BH6" s="94">
        <f t="shared" si="5"/>
        <v>805.25</v>
      </c>
      <c r="BI6" s="94">
        <f t="shared" si="5"/>
        <v>739.7</v>
      </c>
      <c r="BJ6" s="94">
        <f t="shared" si="5"/>
        <v>485.75</v>
      </c>
      <c r="BK6" s="94">
        <f t="shared" si="5"/>
        <v>542.29999999999995</v>
      </c>
      <c r="BL6" s="94">
        <f t="shared" si="5"/>
        <v>566.65</v>
      </c>
      <c r="BM6" s="94">
        <f t="shared" si="5"/>
        <v>551.62</v>
      </c>
      <c r="BN6" s="94">
        <f t="shared" si="5"/>
        <v>585.59</v>
      </c>
      <c r="BO6" s="88" t="str">
        <f>IF(BO7="","",IF(BO7="-","【-】","【"&amp;SUBSTITUTE(TEXT(BO7,"#,##0.00"),"-","△")&amp;"】"))</f>
        <v>【275.67】</v>
      </c>
      <c r="BP6" s="94">
        <f t="shared" ref="BP6:BY6" si="6">IF(BP7="",NA(),BP7)</f>
        <v>128.30000000000001</v>
      </c>
      <c r="BQ6" s="94">
        <f t="shared" si="6"/>
        <v>56.84</v>
      </c>
      <c r="BR6" s="94">
        <f t="shared" si="6"/>
        <v>55.48</v>
      </c>
      <c r="BS6" s="94">
        <f t="shared" si="6"/>
        <v>59.42</v>
      </c>
      <c r="BT6" s="94">
        <f t="shared" si="6"/>
        <v>62.7</v>
      </c>
      <c r="BU6" s="94">
        <f t="shared" si="6"/>
        <v>83.59</v>
      </c>
      <c r="BV6" s="94">
        <f t="shared" si="6"/>
        <v>87.51</v>
      </c>
      <c r="BW6" s="94">
        <f t="shared" si="6"/>
        <v>84.77</v>
      </c>
      <c r="BX6" s="94">
        <f t="shared" si="6"/>
        <v>87.11</v>
      </c>
      <c r="BY6" s="94">
        <f t="shared" si="6"/>
        <v>82.78</v>
      </c>
      <c r="BZ6" s="88" t="str">
        <f>IF(BZ7="","",IF(BZ7="-","【-】","【"&amp;SUBSTITUTE(TEXT(BZ7,"#,##0.00"),"-","△")&amp;"】"))</f>
        <v>【100.05】</v>
      </c>
      <c r="CA6" s="94">
        <f t="shared" ref="CA6:CJ6" si="7">IF(CA7="",NA(),CA7)</f>
        <v>131.28</v>
      </c>
      <c r="CB6" s="94">
        <f t="shared" si="7"/>
        <v>299.08999999999997</v>
      </c>
      <c r="CC6" s="94">
        <f t="shared" si="7"/>
        <v>310.39</v>
      </c>
      <c r="CD6" s="94">
        <f t="shared" si="7"/>
        <v>314.85000000000002</v>
      </c>
      <c r="CE6" s="94">
        <f t="shared" si="7"/>
        <v>296.81</v>
      </c>
      <c r="CF6" s="94">
        <f t="shared" si="7"/>
        <v>230.22</v>
      </c>
      <c r="CG6" s="94">
        <f t="shared" si="7"/>
        <v>218.42</v>
      </c>
      <c r="CH6" s="94">
        <f t="shared" si="7"/>
        <v>227.27</v>
      </c>
      <c r="CI6" s="94">
        <f t="shared" si="7"/>
        <v>223.98</v>
      </c>
      <c r="CJ6" s="94">
        <f t="shared" si="7"/>
        <v>225.09</v>
      </c>
      <c r="CK6" s="88" t="str">
        <f>IF(CK7="","",IF(CK7="-","【-】","【"&amp;SUBSTITUTE(TEXT(CK7,"#,##0.00"),"-","△")&amp;"】"))</f>
        <v>【166.40】</v>
      </c>
      <c r="CL6" s="94">
        <f t="shared" ref="CL6:CU6" si="8">IF(CL7="",NA(),CL7)</f>
        <v>79.25</v>
      </c>
      <c r="CM6" s="94">
        <f t="shared" si="8"/>
        <v>64.010000000000005</v>
      </c>
      <c r="CN6" s="94">
        <f t="shared" si="8"/>
        <v>53.42</v>
      </c>
      <c r="CO6" s="94">
        <f t="shared" si="8"/>
        <v>52.44</v>
      </c>
      <c r="CP6" s="94">
        <f t="shared" si="8"/>
        <v>54.19</v>
      </c>
      <c r="CQ6" s="94">
        <f t="shared" si="8"/>
        <v>41.09</v>
      </c>
      <c r="CR6" s="94">
        <f t="shared" si="8"/>
        <v>50.24</v>
      </c>
      <c r="CS6" s="94">
        <f t="shared" si="8"/>
        <v>50.29</v>
      </c>
      <c r="CT6" s="94">
        <f t="shared" si="8"/>
        <v>49.64</v>
      </c>
      <c r="CU6" s="94">
        <f t="shared" si="8"/>
        <v>49.38</v>
      </c>
      <c r="CV6" s="88" t="str">
        <f>IF(CV7="","",IF(CV7="-","【-】","【"&amp;SUBSTITUTE(TEXT(CV7,"#,##0.00"),"-","△")&amp;"】"))</f>
        <v>【60.69】</v>
      </c>
      <c r="CW6" s="94">
        <f t="shared" ref="CW6:DF6" si="9">IF(CW7="",NA(),CW7)</f>
        <v>89.53</v>
      </c>
      <c r="CX6" s="94">
        <f t="shared" si="9"/>
        <v>80.400000000000006</v>
      </c>
      <c r="CY6" s="94">
        <f t="shared" si="9"/>
        <v>78.040000000000006</v>
      </c>
      <c r="CZ6" s="94">
        <f t="shared" si="9"/>
        <v>76.16</v>
      </c>
      <c r="DA6" s="94">
        <f t="shared" si="9"/>
        <v>74.209999999999994</v>
      </c>
      <c r="DB6" s="94">
        <f t="shared" si="9"/>
        <v>75.91</v>
      </c>
      <c r="DC6" s="94">
        <f t="shared" si="9"/>
        <v>78.650000000000006</v>
      </c>
      <c r="DD6" s="94">
        <f t="shared" si="9"/>
        <v>77.73</v>
      </c>
      <c r="DE6" s="94">
        <f t="shared" si="9"/>
        <v>78.09</v>
      </c>
      <c r="DF6" s="94">
        <f t="shared" si="9"/>
        <v>78.010000000000005</v>
      </c>
      <c r="DG6" s="88" t="str">
        <f>IF(DG7="","",IF(DG7="-","【-】","【"&amp;SUBSTITUTE(TEXT(DG7,"#,##0.00"),"-","△")&amp;"】"))</f>
        <v>【89.82】</v>
      </c>
      <c r="DH6" s="94">
        <f t="shared" ref="DH6:DQ6" si="10">IF(DH7="",NA(),DH7)</f>
        <v>50.05</v>
      </c>
      <c r="DI6" s="94">
        <f t="shared" si="10"/>
        <v>21.9</v>
      </c>
      <c r="DJ6" s="94">
        <f t="shared" si="10"/>
        <v>24.49</v>
      </c>
      <c r="DK6" s="94">
        <f t="shared" si="10"/>
        <v>28.4</v>
      </c>
      <c r="DL6" s="94">
        <f t="shared" si="10"/>
        <v>32</v>
      </c>
      <c r="DM6" s="94">
        <f t="shared" si="10"/>
        <v>52.4</v>
      </c>
      <c r="DN6" s="94">
        <f t="shared" si="10"/>
        <v>45.14</v>
      </c>
      <c r="DO6" s="94">
        <f t="shared" si="10"/>
        <v>45.85</v>
      </c>
      <c r="DP6" s="94">
        <f t="shared" si="10"/>
        <v>47.31</v>
      </c>
      <c r="DQ6" s="94">
        <f t="shared" si="10"/>
        <v>47.5</v>
      </c>
      <c r="DR6" s="88" t="str">
        <f>IF(DR7="","",IF(DR7="-","【-】","【"&amp;SUBSTITUTE(TEXT(DR7,"#,##0.00"),"-","△")&amp;"】"))</f>
        <v>【50.19】</v>
      </c>
      <c r="DS6" s="94">
        <f t="shared" ref="DS6:EB6" si="11">IF(DS7="",NA(),DS7)</f>
        <v>15.94</v>
      </c>
      <c r="DT6" s="94">
        <f t="shared" si="11"/>
        <v>5.89</v>
      </c>
      <c r="DU6" s="94">
        <f t="shared" si="11"/>
        <v>7.95</v>
      </c>
      <c r="DV6" s="94">
        <f t="shared" si="11"/>
        <v>7.98</v>
      </c>
      <c r="DW6" s="94">
        <f t="shared" si="11"/>
        <v>12.36</v>
      </c>
      <c r="DX6" s="94">
        <f t="shared" si="11"/>
        <v>14.01</v>
      </c>
      <c r="DY6" s="94">
        <f t="shared" si="11"/>
        <v>13.58</v>
      </c>
      <c r="DZ6" s="94">
        <f t="shared" si="11"/>
        <v>14.13</v>
      </c>
      <c r="EA6" s="94">
        <f t="shared" si="11"/>
        <v>16.77</v>
      </c>
      <c r="EB6" s="94">
        <f t="shared" si="11"/>
        <v>17.399999999999999</v>
      </c>
      <c r="EC6" s="88" t="str">
        <f>IF(EC7="","",IF(EC7="-","【-】","【"&amp;SUBSTITUTE(TEXT(EC7,"#,##0.00"),"-","△")&amp;"】"))</f>
        <v>【20.63】</v>
      </c>
      <c r="ED6" s="88">
        <f t="shared" ref="ED6:EM6" si="12">IF(ED7="",NA(),ED7)</f>
        <v>0</v>
      </c>
      <c r="EE6" s="88">
        <f t="shared" si="12"/>
        <v>0</v>
      </c>
      <c r="EF6" s="94">
        <f t="shared" si="12"/>
        <v>0.11</v>
      </c>
      <c r="EG6" s="94">
        <f t="shared" si="12"/>
        <v>6.e-002</v>
      </c>
      <c r="EH6" s="94">
        <f t="shared" si="12"/>
        <v>9.e-002</v>
      </c>
      <c r="EI6" s="94">
        <f t="shared" si="12"/>
        <v>0.41</v>
      </c>
      <c r="EJ6" s="94">
        <f t="shared" si="12"/>
        <v>0.44</v>
      </c>
      <c r="EK6" s="94">
        <f t="shared" si="12"/>
        <v>0.52</v>
      </c>
      <c r="EL6" s="94">
        <f t="shared" si="12"/>
        <v>0.47</v>
      </c>
      <c r="EM6" s="94">
        <f t="shared" si="12"/>
        <v>0.4</v>
      </c>
      <c r="EN6" s="88" t="str">
        <f>IF(EN7="","",IF(EN7="-","【-】","【"&amp;SUBSTITUTE(TEXT(EN7,"#,##0.00"),"-","△")&amp;"】"))</f>
        <v>【0.69】</v>
      </c>
    </row>
    <row r="7" spans="1:144" s="72" customFormat="1">
      <c r="A7" s="73"/>
      <c r="B7" s="79">
        <v>2020</v>
      </c>
      <c r="C7" s="79">
        <v>343692</v>
      </c>
      <c r="D7" s="79">
        <v>46</v>
      </c>
      <c r="E7" s="79">
        <v>1</v>
      </c>
      <c r="F7" s="79">
        <v>0</v>
      </c>
      <c r="G7" s="79">
        <v>1</v>
      </c>
      <c r="H7" s="79" t="s">
        <v>94</v>
      </c>
      <c r="I7" s="79" t="s">
        <v>96</v>
      </c>
      <c r="J7" s="79" t="s">
        <v>97</v>
      </c>
      <c r="K7" s="79" t="s">
        <v>98</v>
      </c>
      <c r="L7" s="79" t="s">
        <v>78</v>
      </c>
      <c r="M7" s="79" t="s">
        <v>15</v>
      </c>
      <c r="N7" s="89" t="s">
        <v>99</v>
      </c>
      <c r="O7" s="89">
        <v>64.13</v>
      </c>
      <c r="P7" s="89">
        <v>47.74</v>
      </c>
      <c r="Q7" s="89">
        <v>3481</v>
      </c>
      <c r="R7" s="89">
        <v>18244</v>
      </c>
      <c r="S7" s="89">
        <v>646.20000000000005</v>
      </c>
      <c r="T7" s="89">
        <v>28.23</v>
      </c>
      <c r="U7" s="89">
        <v>8628</v>
      </c>
      <c r="V7" s="89">
        <v>41.5</v>
      </c>
      <c r="W7" s="89">
        <v>207.9</v>
      </c>
      <c r="X7" s="89">
        <v>147.71</v>
      </c>
      <c r="Y7" s="89">
        <v>111.77</v>
      </c>
      <c r="Z7" s="89">
        <v>110.82</v>
      </c>
      <c r="AA7" s="89">
        <v>112.59</v>
      </c>
      <c r="AB7" s="89">
        <v>121.08</v>
      </c>
      <c r="AC7" s="89">
        <v>114.74</v>
      </c>
      <c r="AD7" s="89">
        <v>104.47</v>
      </c>
      <c r="AE7" s="89">
        <v>103.81</v>
      </c>
      <c r="AF7" s="89">
        <v>104.35</v>
      </c>
      <c r="AG7" s="89">
        <v>105.34</v>
      </c>
      <c r="AH7" s="89">
        <v>110.27</v>
      </c>
      <c r="AI7" s="89">
        <v>0</v>
      </c>
      <c r="AJ7" s="89">
        <v>0</v>
      </c>
      <c r="AK7" s="89">
        <v>0</v>
      </c>
      <c r="AL7" s="89">
        <v>0</v>
      </c>
      <c r="AM7" s="89">
        <v>0</v>
      </c>
      <c r="AN7" s="89">
        <v>27.19</v>
      </c>
      <c r="AO7" s="89">
        <v>16.399999999999999</v>
      </c>
      <c r="AP7" s="89">
        <v>25.66</v>
      </c>
      <c r="AQ7" s="89">
        <v>21.69</v>
      </c>
      <c r="AR7" s="89">
        <v>24.04</v>
      </c>
      <c r="AS7" s="89">
        <v>1.1499999999999999</v>
      </c>
      <c r="AT7" s="89">
        <v>423.21</v>
      </c>
      <c r="AU7" s="89">
        <v>168.97</v>
      </c>
      <c r="AV7" s="89">
        <v>172.4</v>
      </c>
      <c r="AW7" s="89">
        <v>174.92</v>
      </c>
      <c r="AX7" s="89">
        <v>183.38</v>
      </c>
      <c r="AY7" s="89">
        <v>477.44</v>
      </c>
      <c r="AZ7" s="89">
        <v>293.23</v>
      </c>
      <c r="BA7" s="89">
        <v>300.14</v>
      </c>
      <c r="BB7" s="89">
        <v>301.04000000000002</v>
      </c>
      <c r="BC7" s="89">
        <v>305.08</v>
      </c>
      <c r="BD7" s="89">
        <v>260.31</v>
      </c>
      <c r="BE7" s="89">
        <v>393.39</v>
      </c>
      <c r="BF7" s="89">
        <v>892.39</v>
      </c>
      <c r="BG7" s="89">
        <v>913.81</v>
      </c>
      <c r="BH7" s="89">
        <v>805.25</v>
      </c>
      <c r="BI7" s="89">
        <v>739.7</v>
      </c>
      <c r="BJ7" s="89">
        <v>485.75</v>
      </c>
      <c r="BK7" s="89">
        <v>542.29999999999995</v>
      </c>
      <c r="BL7" s="89">
        <v>566.65</v>
      </c>
      <c r="BM7" s="89">
        <v>551.62</v>
      </c>
      <c r="BN7" s="89">
        <v>585.59</v>
      </c>
      <c r="BO7" s="89">
        <v>275.67</v>
      </c>
      <c r="BP7" s="89">
        <v>128.30000000000001</v>
      </c>
      <c r="BQ7" s="89">
        <v>56.84</v>
      </c>
      <c r="BR7" s="89">
        <v>55.48</v>
      </c>
      <c r="BS7" s="89">
        <v>59.42</v>
      </c>
      <c r="BT7" s="89">
        <v>62.7</v>
      </c>
      <c r="BU7" s="89">
        <v>83.59</v>
      </c>
      <c r="BV7" s="89">
        <v>87.51</v>
      </c>
      <c r="BW7" s="89">
        <v>84.77</v>
      </c>
      <c r="BX7" s="89">
        <v>87.11</v>
      </c>
      <c r="BY7" s="89">
        <v>82.78</v>
      </c>
      <c r="BZ7" s="89">
        <v>100.05</v>
      </c>
      <c r="CA7" s="89">
        <v>131.28</v>
      </c>
      <c r="CB7" s="89">
        <v>299.08999999999997</v>
      </c>
      <c r="CC7" s="89">
        <v>310.39</v>
      </c>
      <c r="CD7" s="89">
        <v>314.85000000000002</v>
      </c>
      <c r="CE7" s="89">
        <v>296.81</v>
      </c>
      <c r="CF7" s="89">
        <v>230.22</v>
      </c>
      <c r="CG7" s="89">
        <v>218.42</v>
      </c>
      <c r="CH7" s="89">
        <v>227.27</v>
      </c>
      <c r="CI7" s="89">
        <v>223.98</v>
      </c>
      <c r="CJ7" s="89">
        <v>225.09</v>
      </c>
      <c r="CK7" s="89">
        <v>166.4</v>
      </c>
      <c r="CL7" s="89">
        <v>79.25</v>
      </c>
      <c r="CM7" s="89">
        <v>64.010000000000005</v>
      </c>
      <c r="CN7" s="89">
        <v>53.42</v>
      </c>
      <c r="CO7" s="89">
        <v>52.44</v>
      </c>
      <c r="CP7" s="89">
        <v>54.19</v>
      </c>
      <c r="CQ7" s="89">
        <v>41.09</v>
      </c>
      <c r="CR7" s="89">
        <v>50.24</v>
      </c>
      <c r="CS7" s="89">
        <v>50.29</v>
      </c>
      <c r="CT7" s="89">
        <v>49.64</v>
      </c>
      <c r="CU7" s="89">
        <v>49.38</v>
      </c>
      <c r="CV7" s="89">
        <v>60.69</v>
      </c>
      <c r="CW7" s="89">
        <v>89.53</v>
      </c>
      <c r="CX7" s="89">
        <v>80.400000000000006</v>
      </c>
      <c r="CY7" s="89">
        <v>78.040000000000006</v>
      </c>
      <c r="CZ7" s="89">
        <v>76.16</v>
      </c>
      <c r="DA7" s="89">
        <v>74.209999999999994</v>
      </c>
      <c r="DB7" s="89">
        <v>75.91</v>
      </c>
      <c r="DC7" s="89">
        <v>78.650000000000006</v>
      </c>
      <c r="DD7" s="89">
        <v>77.73</v>
      </c>
      <c r="DE7" s="89">
        <v>78.09</v>
      </c>
      <c r="DF7" s="89">
        <v>78.010000000000005</v>
      </c>
      <c r="DG7" s="89">
        <v>89.82</v>
      </c>
      <c r="DH7" s="89">
        <v>50.05</v>
      </c>
      <c r="DI7" s="89">
        <v>21.9</v>
      </c>
      <c r="DJ7" s="89">
        <v>24.49</v>
      </c>
      <c r="DK7" s="89">
        <v>28.4</v>
      </c>
      <c r="DL7" s="89">
        <v>32</v>
      </c>
      <c r="DM7" s="89">
        <v>52.4</v>
      </c>
      <c r="DN7" s="89">
        <v>45.14</v>
      </c>
      <c r="DO7" s="89">
        <v>45.85</v>
      </c>
      <c r="DP7" s="89">
        <v>47.31</v>
      </c>
      <c r="DQ7" s="89">
        <v>47.5</v>
      </c>
      <c r="DR7" s="89">
        <v>50.19</v>
      </c>
      <c r="DS7" s="89">
        <v>15.94</v>
      </c>
      <c r="DT7" s="89">
        <v>5.89</v>
      </c>
      <c r="DU7" s="89">
        <v>7.95</v>
      </c>
      <c r="DV7" s="89">
        <v>7.98</v>
      </c>
      <c r="DW7" s="89">
        <v>12.36</v>
      </c>
      <c r="DX7" s="89">
        <v>14.01</v>
      </c>
      <c r="DY7" s="89">
        <v>13.58</v>
      </c>
      <c r="DZ7" s="89">
        <v>14.13</v>
      </c>
      <c r="EA7" s="89">
        <v>16.77</v>
      </c>
      <c r="EB7" s="89">
        <v>17.399999999999999</v>
      </c>
      <c r="EC7" s="89">
        <v>20.63</v>
      </c>
      <c r="ED7" s="89">
        <v>0</v>
      </c>
      <c r="EE7" s="89">
        <v>0</v>
      </c>
      <c r="EF7" s="89">
        <v>0.11</v>
      </c>
      <c r="EG7" s="89">
        <v>6.e-002</v>
      </c>
      <c r="EH7" s="89">
        <v>9.e-002</v>
      </c>
      <c r="EI7" s="89">
        <v>0.41</v>
      </c>
      <c r="EJ7" s="89">
        <v>0.44</v>
      </c>
      <c r="EK7" s="89">
        <v>0.52</v>
      </c>
      <c r="EL7" s="89">
        <v>0.47</v>
      </c>
      <c r="EM7" s="89">
        <v>0.4</v>
      </c>
      <c r="EN7" s="89">
        <v>0.69</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100</v>
      </c>
      <c r="C9" s="74" t="s">
        <v>101</v>
      </c>
      <c r="D9" s="74" t="s">
        <v>102</v>
      </c>
      <c r="E9" s="74" t="s">
        <v>103</v>
      </c>
      <c r="F9" s="74" t="s">
        <v>104</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50</v>
      </c>
      <c r="B10" s="80">
        <f>DATEVALUE($B7+12-B11&amp;"/1/"&amp;B12)</f>
        <v>46753</v>
      </c>
      <c r="C10" s="80">
        <f>DATEVALUE($B7+12-C11&amp;"/1/"&amp;C12)</f>
        <v>47119</v>
      </c>
      <c r="D10" s="80">
        <f>DATEVALUE($B7+12-D11&amp;"/1/"&amp;D12)</f>
        <v>47484</v>
      </c>
      <c r="E10" s="82">
        <f>DATEVALUE($B7+12-E11&amp;"/1/"&amp;E12)</f>
        <v>47849</v>
      </c>
      <c r="F10" s="82">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大畑　直也</cp:lastModifiedBy>
  <dcterms:created xsi:type="dcterms:W3CDTF">2021-12-03T06:55:57Z</dcterms:created>
  <dcterms:modified xsi:type="dcterms:W3CDTF">2022-01-21T07:08:41Z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2022-01-21T07:08:41Z</vt:filetime>
  </property>
</Properties>
</file>