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wSeXxBJxqA90rOBT/eaYEtPBlGlsHTVHx4KZtWVcJY2Va5vAMf015vlN0g55OG29WOFooOwSQNe0GD6LaPfxQ==" workbookSaltValue="E6b43xvcLQb7MU4jTFCEb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<sst xmlns="http://schemas.openxmlformats.org/spreadsheetml/2006/main" xmlns:r="http://schemas.openxmlformats.org/officeDocument/2006/relationships" count="116" uniqueCount="116">
  <si>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</si>
  <si>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広島県　熊野町</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</si>
  <si>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</si>
  <si>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</si>
  <si>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</si>
  <si>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</si>
  <si>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</si>
  <si>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</si>
  <si>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</si>
  <si>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</si>
  <si>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</si>
  <si>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</si>
  <si>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</si>
  <si>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</si>
  <si>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</si>
  <si>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</si>
  <si>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</si>
  <si>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</si>
  <si>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</si>
  <si>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</si>
  <si>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</si>
  <si>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</si>
  <si>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</si>
  <si>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</si>
  <si>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</si>
  <si>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</si>
  <si>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</si>
  <si>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</si>
  <si>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</si>
  <si>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</si>
  <si>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</si>
  <si>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</si>
  <si>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</si>
  <si>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</si>
  <si>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</si>
  <si>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</si>
  <si>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</si>
  <si>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</si>
  <si>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</si>
  <si>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</si>
  <si>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</si>
  <si>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</si>
  <si>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</si>
  <si>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</si>
  <si>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</si>
  <si>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</si>
  <si>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</si>
  <si>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</si>
  <si>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</si>
  <si>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</si>
  <si>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</si>
  <si>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</si>
  <si>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</si>
  <si>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</si>
  <si>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</si>
  <si>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</si>
  <si>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</si>
  <si>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</si>
  <si>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</si>
  <si>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</si>
  <si>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</si>
  <si>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</si>
  <si>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</si>
  <si>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</si>
  <si>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</si>
  <si>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</si>
  <si>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</si>
  <si>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</si>
  <si>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</si>
  <si>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</si>
  <si>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</si>
  <si>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</si>
  <si>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</si>
  <si>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</si>
  <si>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</si>
  <si>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</si>
  <si>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</si>
  <si>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</si>
  <si>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</si>
  <si>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</si>
  <si>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</si>
  <si>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</si>
  <si>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</si>
  <si>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</si>
  <si>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</si>
  <si>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</si>
  <si>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</si>
  <si>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</si>
  <si>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</si>
  <si>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</si>
  <si>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</si>
  <si>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</si>
  <si>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</si>
  <si>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</si>
  <si>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</si>
  <si>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</si>
  <si>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</si>
  <si>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</si>
  <si>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</si>
  <si>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</si>
  <si>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</si>
  <si>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</si>
  <si>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</si>
  <si>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</si>
  <si>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</si>
  <si>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</si>
  <si>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</si>
  <si>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</si>
  <si>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</si>
  <si>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</si>
  <si>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</si>
  <si>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</si>
  <si>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</si>
  <si>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</si>
  <si>
    <t>熊野町の下水道整備事業は、概ね整備は終了したといってもよい状況となっている。しかしながら、昭和40年代に整備した管渠が改築更新時期を迎えており、管渠の老朽化に起因する不明水量の増加も見受けられるため、令和元年度から改築更新事業に着手したところである。今後、管渠の延命化に努めるとともに、事業費の平準化を行う必要がある。各指標とも前年度と比べて大きな変動はないが、依然として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から地方公営企業会計の適用により資産及びコストを含む全体の経営状況を把握するとともに、中長期的な視点に基づく経営戦略の策定等を通じ経営基盤の強化と財政マネジメントの向上に取り組んでいる。</t>
    <rPh sb="282" eb="284">
      <t>レイワ</t>
    </rPh>
    <rPh sb="285" eb="286">
      <t>ネン</t>
    </rPh>
    <rPh sb="286" eb="287">
      <t>ド</t>
    </rPh>
    <phoneticPr fontId="1"/>
  </si>
  <si>
    <t>①指標が１００％を下回っており不足分は一般会計からの繰入金を財源にしている状況である。使用料収入によって回収すべき経費を賄いきれておらず、令和４年度から地方公営企業会計の適用により、経営状況や財政状況を的確に把握することで、経営の健全化、計画性・透明性の向上により、更なる経営改善に取り組む必要がある。
④平均値を下回っているが、施設整備をほぼ終えたことで近年建設改良費は減少傾向にあるものの、地方債償還金が起債発行額を上回っている。ただし、今後施設の老朽管更新に要する費用が見込まれるため、地方債の償還計画の見直し等により経費削減を図る必要がある。
⑤指標が１００％に達しているが，今後、老朽化に伴う管渠の修繕費の増加及び改築更新等の整備が必要となることから、更なる使用料の適正化と汚水処理費等の経費削減が必要となる。
⑥平均値を下回っているが、人口減少、節水機器の普及による収入の減、また、施設の老朽化に伴う修繕費の増加により、指標上昇の可能性があるため、投資の効率化や維持管理費の削減、接続率の向上による有収水量を増加させる取組といった経営改善が必要である。
⑧高い水準となっている。今後整備を進めていく区域においても確実に下水道へ接続するように推進していく。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</si>
</sst>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0.13</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0.15</c:v>
                </c:pt>
                <c:pt idx="4">
                  <c:v>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50.94</c:v>
                </c:pt>
                <c:pt idx="4">
                  <c:v>50.53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96.61</c:v>
                </c:pt>
                <c:pt idx="1">
                  <c:v>96.83</c:v>
                </c:pt>
                <c:pt idx="2">
                  <c:v>97</c:v>
                </c:pt>
                <c:pt idx="3">
                  <c:v>96.98</c:v>
                </c:pt>
                <c:pt idx="4">
                  <c:v>97.14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82.55</c:v>
                </c:pt>
                <c:pt idx="4">
                  <c:v>82.08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66.81</c:v>
                </c:pt>
                <c:pt idx="1">
                  <c:v>76.02</c:v>
                </c:pt>
                <c:pt idx="2">
                  <c:v>75.510000000000005</c:v>
                </c:pt>
                <c:pt idx="3">
                  <c:v>76.83</c:v>
                </c:pt>
                <c:pt idx="4">
                  <c:v>72.849999999999994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1019.07</c:v>
                </c:pt>
                <c:pt idx="1">
                  <c:v>813.33</c:v>
                </c:pt>
                <c:pt idx="2">
                  <c:v>757.51</c:v>
                </c:pt>
                <c:pt idx="3">
                  <c:v>735.19</c:v>
                </c:pt>
                <c:pt idx="4">
                  <c:v>815.02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1001.3</c:v>
                </c:pt>
                <c:pt idx="4">
                  <c:v>1050.51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79.11</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81.88</c:v>
                </c:pt>
                <c:pt idx="4">
                  <c:v>82.65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190.22</c:v>
                </c:pt>
                <c:pt idx="1">
                  <c:v>150.18</c:v>
                </c:pt>
                <c:pt idx="2">
                  <c:v>150.28</c:v>
                </c:pt>
                <c:pt idx="3">
                  <c:v>151.71</c:v>
                </c:pt>
                <c:pt idx="4">
                  <c:v>152.16999999999999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187.55</c:v>
                </c:pt>
                <c:pt idx="4">
                  <c:v>186.3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Q16" zoomScale="85" zoomScaleNormal="8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熊野町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23711</v>
      </c>
      <c r="AM8" s="22"/>
      <c r="AN8" s="22"/>
      <c r="AO8" s="22"/>
      <c r="AP8" s="22"/>
      <c r="AQ8" s="22"/>
      <c r="AR8" s="22"/>
      <c r="AS8" s="22"/>
      <c r="AT8" s="7">
        <f>データ!T6</f>
        <v>33.76</v>
      </c>
      <c r="AU8" s="7"/>
      <c r="AV8" s="7"/>
      <c r="AW8" s="7"/>
      <c r="AX8" s="7"/>
      <c r="AY8" s="7"/>
      <c r="AZ8" s="7"/>
      <c r="BA8" s="7"/>
      <c r="BB8" s="7">
        <f>データ!U6</f>
        <v>702.34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90.68</v>
      </c>
      <c r="Q10" s="7"/>
      <c r="R10" s="7"/>
      <c r="S10" s="7"/>
      <c r="T10" s="7"/>
      <c r="U10" s="7"/>
      <c r="V10" s="7"/>
      <c r="W10" s="7">
        <f>データ!Q6</f>
        <v>84.96</v>
      </c>
      <c r="X10" s="7"/>
      <c r="Y10" s="7"/>
      <c r="Z10" s="7"/>
      <c r="AA10" s="7"/>
      <c r="AB10" s="7"/>
      <c r="AC10" s="7"/>
      <c r="AD10" s="22">
        <f>データ!R6</f>
        <v>2700</v>
      </c>
      <c r="AE10" s="22"/>
      <c r="AF10" s="22"/>
      <c r="AG10" s="22"/>
      <c r="AH10" s="22"/>
      <c r="AI10" s="22"/>
      <c r="AJ10" s="22"/>
      <c r="AK10" s="2"/>
      <c r="AL10" s="22">
        <f>データ!V6</f>
        <v>21434</v>
      </c>
      <c r="AM10" s="22"/>
      <c r="AN10" s="22"/>
      <c r="AO10" s="22"/>
      <c r="AP10" s="22"/>
      <c r="AQ10" s="22"/>
      <c r="AR10" s="22"/>
      <c r="AS10" s="22"/>
      <c r="AT10" s="7">
        <f>データ!W6</f>
        <v>4.8</v>
      </c>
      <c r="AU10" s="7"/>
      <c r="AV10" s="7"/>
      <c r="AW10" s="7"/>
      <c r="AX10" s="7"/>
      <c r="AY10" s="7"/>
      <c r="AZ10" s="7"/>
      <c r="BA10" s="7"/>
      <c r="BB10" s="7">
        <f>データ!X6</f>
        <v>4465.42</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12</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【705.21】</v>
      </c>
      <c r="I86" s="12" t="str">
        <f>データ!CA6</f>
        <v>【98.96】</v>
      </c>
      <c r="J86" s="12" t="str">
        <f>データ!CL6</f>
        <v>【134.52】</v>
      </c>
      <c r="K86" s="12" t="str">
        <f>データ!CW6</f>
        <v>【59.57】</v>
      </c>
      <c r="L86" s="12" t="str">
        <f>データ!DH6</f>
        <v>【95.57】</v>
      </c>
      <c r="M86" s="12" t="s">
        <v>42</v>
      </c>
      <c r="N86" s="12" t="s">
        <v>42</v>
      </c>
      <c r="O86" s="12" t="str">
        <f>データ!EO6</f>
        <v>【0.30】</v>
      </c>
    </row>
  </sheetData>
  <sheetProtection algorithmName="SHA-512" hashValue="ygzVZzzLA2dEkGzlpU4hOV9eaAdg9TwSJLiBLL+tUOlg9XjAoJPr83GrQp97dwnT93Sw0oJkXjLwr7QH2vtKZw==" saltValue="mC+Aj4fDyNvCMzI+JTndq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35</v>
      </c>
      <c r="C3" s="62" t="s">
        <v>59</v>
      </c>
      <c r="D3" s="62" t="s">
        <v>60</v>
      </c>
      <c r="E3" s="62" t="s">
        <v>7</v>
      </c>
      <c r="F3" s="62" t="s">
        <v>6</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343072</v>
      </c>
      <c r="D6" s="65">
        <f t="shared" si="1"/>
        <v>47</v>
      </c>
      <c r="E6" s="65">
        <f t="shared" si="1"/>
        <v>17</v>
      </c>
      <c r="F6" s="65">
        <f t="shared" si="1"/>
        <v>1</v>
      </c>
      <c r="G6" s="65">
        <f t="shared" si="1"/>
        <v>0</v>
      </c>
      <c r="H6" s="65" t="str">
        <f t="shared" si="1"/>
        <v>広島県　熊野町</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90.68</v>
      </c>
      <c r="Q6" s="74">
        <f t="shared" si="1"/>
        <v>84.96</v>
      </c>
      <c r="R6" s="74">
        <f t="shared" si="1"/>
        <v>2700</v>
      </c>
      <c r="S6" s="74">
        <f t="shared" si="1"/>
        <v>23711</v>
      </c>
      <c r="T6" s="74">
        <f t="shared" si="1"/>
        <v>33.76</v>
      </c>
      <c r="U6" s="74">
        <f t="shared" si="1"/>
        <v>702.34</v>
      </c>
      <c r="V6" s="74">
        <f t="shared" si="1"/>
        <v>21434</v>
      </c>
      <c r="W6" s="74">
        <f t="shared" si="1"/>
        <v>4.8</v>
      </c>
      <c r="X6" s="74">
        <f t="shared" si="1"/>
        <v>4465.42</v>
      </c>
      <c r="Y6" s="82">
        <f t="shared" ref="Y6:AH6" si="2">IF(Y7="",NA(),Y7)</f>
        <v>66.81</v>
      </c>
      <c r="Z6" s="82">
        <f t="shared" si="2"/>
        <v>76.02</v>
      </c>
      <c r="AA6" s="82">
        <f t="shared" si="2"/>
        <v>75.510000000000005</v>
      </c>
      <c r="AB6" s="82">
        <f t="shared" si="2"/>
        <v>76.83</v>
      </c>
      <c r="AC6" s="82">
        <f t="shared" si="2"/>
        <v>72.849999999999994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1019.07</v>
      </c>
      <c r="BG6" s="82">
        <f t="shared" si="5"/>
        <v>813.33</v>
      </c>
      <c r="BH6" s="82">
        <f t="shared" si="5"/>
        <v>757.51</v>
      </c>
      <c r="BI6" s="82">
        <f t="shared" si="5"/>
        <v>735.19</v>
      </c>
      <c r="BJ6" s="82">
        <f t="shared" si="5"/>
        <v>815.02</v>
      </c>
      <c r="BK6" s="82">
        <f t="shared" si="5"/>
        <v>1111.31</v>
      </c>
      <c r="BL6" s="82">
        <f t="shared" si="5"/>
        <v>966.33</v>
      </c>
      <c r="BM6" s="82">
        <f t="shared" si="5"/>
        <v>958.81</v>
      </c>
      <c r="BN6" s="82">
        <f t="shared" si="5"/>
        <v>1001.3</v>
      </c>
      <c r="BO6" s="82">
        <f t="shared" si="5"/>
        <v>1050.51</v>
      </c>
      <c r="BP6" s="74" t="str">
        <f>IF(BP7="","",IF(BP7="-","【-】","【"&amp;SUBSTITUTE(TEXT(BP7,"#,##0.00"),"-","△")&amp;"】"))</f>
        <v>【705.21】</v>
      </c>
      <c r="BQ6" s="82">
        <f t="shared" ref="BQ6:BZ6" si="6">IF(BQ7="",NA(),BQ7)</f>
        <v>79.11</v>
      </c>
      <c r="BR6" s="82">
        <f t="shared" si="6"/>
        <v>100</v>
      </c>
      <c r="BS6" s="82">
        <f t="shared" si="6"/>
        <v>100</v>
      </c>
      <c r="BT6" s="82">
        <f t="shared" si="6"/>
        <v>100</v>
      </c>
      <c r="BU6" s="82">
        <f t="shared" si="6"/>
        <v>100</v>
      </c>
      <c r="BV6" s="82">
        <f t="shared" si="6"/>
        <v>75.540000000000006</v>
      </c>
      <c r="BW6" s="82">
        <f t="shared" si="6"/>
        <v>81.739999999999995</v>
      </c>
      <c r="BX6" s="82">
        <f t="shared" si="6"/>
        <v>82.88</v>
      </c>
      <c r="BY6" s="82">
        <f t="shared" si="6"/>
        <v>81.88</v>
      </c>
      <c r="BZ6" s="82">
        <f t="shared" si="6"/>
        <v>82.65</v>
      </c>
      <c r="CA6" s="74" t="str">
        <f>IF(CA7="","",IF(CA7="-","【-】","【"&amp;SUBSTITUTE(TEXT(CA7,"#,##0.00"),"-","△")&amp;"】"))</f>
        <v>【98.96】</v>
      </c>
      <c r="CB6" s="82">
        <f t="shared" ref="CB6:CK6" si="7">IF(CB7="",NA(),CB7)</f>
        <v>190.22</v>
      </c>
      <c r="CC6" s="82">
        <f t="shared" si="7"/>
        <v>150.18</v>
      </c>
      <c r="CD6" s="82">
        <f t="shared" si="7"/>
        <v>150.28</v>
      </c>
      <c r="CE6" s="82">
        <f t="shared" si="7"/>
        <v>151.71</v>
      </c>
      <c r="CF6" s="82">
        <f t="shared" si="7"/>
        <v>152.16999999999999</v>
      </c>
      <c r="CG6" s="82">
        <f t="shared" si="7"/>
        <v>207.96</v>
      </c>
      <c r="CH6" s="82">
        <f t="shared" si="7"/>
        <v>194.31</v>
      </c>
      <c r="CI6" s="82">
        <f t="shared" si="7"/>
        <v>190.99</v>
      </c>
      <c r="CJ6" s="82">
        <f t="shared" si="7"/>
        <v>187.55</v>
      </c>
      <c r="CK6" s="82">
        <f t="shared" si="7"/>
        <v>186.3</v>
      </c>
      <c r="CL6" s="74" t="str">
        <f>IF(CL7="","",IF(CL7="-","【-】","【"&amp;SUBSTITUTE(TEXT(CL7,"#,##0.00"),"-","△")&amp;"】"))</f>
        <v>【134.52】</v>
      </c>
      <c r="CM6" s="82" t="str">
        <f t="shared" ref="CM6:CV6" si="8">IF(CM7="",NA(),CM7)</f>
        <v>-</v>
      </c>
      <c r="CN6" s="82" t="str">
        <f t="shared" si="8"/>
        <v>-</v>
      </c>
      <c r="CO6" s="82" t="str">
        <f t="shared" si="8"/>
        <v>-</v>
      </c>
      <c r="CP6" s="82" t="str">
        <f t="shared" si="8"/>
        <v>-</v>
      </c>
      <c r="CQ6" s="82" t="str">
        <f t="shared" si="8"/>
        <v>-</v>
      </c>
      <c r="CR6" s="82">
        <f t="shared" si="8"/>
        <v>53.51</v>
      </c>
      <c r="CS6" s="82">
        <f t="shared" si="8"/>
        <v>53.5</v>
      </c>
      <c r="CT6" s="82">
        <f t="shared" si="8"/>
        <v>52.58</v>
      </c>
      <c r="CU6" s="82">
        <f t="shared" si="8"/>
        <v>50.94</v>
      </c>
      <c r="CV6" s="82">
        <f t="shared" si="8"/>
        <v>50.53</v>
      </c>
      <c r="CW6" s="74" t="str">
        <f>IF(CW7="","",IF(CW7="-","【-】","【"&amp;SUBSTITUTE(TEXT(CW7,"#,##0.00"),"-","△")&amp;"】"))</f>
        <v>【59.57】</v>
      </c>
      <c r="CX6" s="82">
        <f t="shared" ref="CX6:DG6" si="9">IF(CX7="",NA(),CX7)</f>
        <v>96.61</v>
      </c>
      <c r="CY6" s="82">
        <f t="shared" si="9"/>
        <v>96.83</v>
      </c>
      <c r="CZ6" s="82">
        <f t="shared" si="9"/>
        <v>97</v>
      </c>
      <c r="DA6" s="82">
        <f t="shared" si="9"/>
        <v>96.98</v>
      </c>
      <c r="DB6" s="82">
        <f t="shared" si="9"/>
        <v>97.14</v>
      </c>
      <c r="DC6" s="82">
        <f t="shared" si="9"/>
        <v>83.91</v>
      </c>
      <c r="DD6" s="82">
        <f t="shared" si="9"/>
        <v>83.51</v>
      </c>
      <c r="DE6" s="82">
        <f t="shared" si="9"/>
        <v>83.02</v>
      </c>
      <c r="DF6" s="82">
        <f t="shared" si="9"/>
        <v>82.55</v>
      </c>
      <c r="DG6" s="82">
        <f t="shared" si="9"/>
        <v>82.08</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82">
        <f t="shared" si="12"/>
        <v>0.13</v>
      </c>
      <c r="EI6" s="74">
        <f t="shared" si="12"/>
        <v>0</v>
      </c>
      <c r="EJ6" s="82">
        <f t="shared" si="12"/>
        <v>0.15</v>
      </c>
      <c r="EK6" s="82">
        <f t="shared" si="12"/>
        <v>0.16</v>
      </c>
      <c r="EL6" s="82">
        <f t="shared" si="12"/>
        <v>0.13</v>
      </c>
      <c r="EM6" s="82">
        <f t="shared" si="12"/>
        <v>0.15</v>
      </c>
      <c r="EN6" s="82">
        <f t="shared" si="12"/>
        <v>1.65</v>
      </c>
      <c r="EO6" s="74" t="str">
        <f>IF(EO7="","",IF(EO7="-","【-】","【"&amp;SUBSTITUTE(TEXT(EO7,"#,##0.00"),"-","△")&amp;"】"))</f>
        <v>【0.30】</v>
      </c>
    </row>
    <row r="7" spans="1:145" s="59" customFormat="1">
      <c r="A7" s="60"/>
      <c r="B7" s="66">
        <v>2020</v>
      </c>
      <c r="C7" s="66">
        <v>343072</v>
      </c>
      <c r="D7" s="66">
        <v>47</v>
      </c>
      <c r="E7" s="66">
        <v>17</v>
      </c>
      <c r="F7" s="66">
        <v>1</v>
      </c>
      <c r="G7" s="66">
        <v>0</v>
      </c>
      <c r="H7" s="66" t="s">
        <v>1</v>
      </c>
      <c r="I7" s="66" t="s">
        <v>97</v>
      </c>
      <c r="J7" s="66" t="s">
        <v>98</v>
      </c>
      <c r="K7" s="66" t="s">
        <v>99</v>
      </c>
      <c r="L7" s="66" t="s">
        <v>100</v>
      </c>
      <c r="M7" s="66" t="s">
        <v>101</v>
      </c>
      <c r="N7" s="75" t="s">
        <v>42</v>
      </c>
      <c r="O7" s="75" t="s">
        <v>102</v>
      </c>
      <c r="P7" s="75">
        <v>90.68</v>
      </c>
      <c r="Q7" s="75">
        <v>84.96</v>
      </c>
      <c r="R7" s="75">
        <v>2700</v>
      </c>
      <c r="S7" s="75">
        <v>23711</v>
      </c>
      <c r="T7" s="75">
        <v>33.76</v>
      </c>
      <c r="U7" s="75">
        <v>702.34</v>
      </c>
      <c r="V7" s="75">
        <v>21434</v>
      </c>
      <c r="W7" s="75">
        <v>4.8</v>
      </c>
      <c r="X7" s="75">
        <v>4465.42</v>
      </c>
      <c r="Y7" s="75">
        <v>66.81</v>
      </c>
      <c r="Z7" s="75">
        <v>76.02</v>
      </c>
      <c r="AA7" s="75">
        <v>75.510000000000005</v>
      </c>
      <c r="AB7" s="75">
        <v>76.83</v>
      </c>
      <c r="AC7" s="75">
        <v>72.849999999999994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1019.07</v>
      </c>
      <c r="BG7" s="75">
        <v>813.33</v>
      </c>
      <c r="BH7" s="75">
        <v>757.51</v>
      </c>
      <c r="BI7" s="75">
        <v>735.19</v>
      </c>
      <c r="BJ7" s="75">
        <v>815.02</v>
      </c>
      <c r="BK7" s="75">
        <v>1111.31</v>
      </c>
      <c r="BL7" s="75">
        <v>966.33</v>
      </c>
      <c r="BM7" s="75">
        <v>958.81</v>
      </c>
      <c r="BN7" s="75">
        <v>1001.3</v>
      </c>
      <c r="BO7" s="75">
        <v>1050.51</v>
      </c>
      <c r="BP7" s="75">
        <v>705.21</v>
      </c>
      <c r="BQ7" s="75">
        <v>79.11</v>
      </c>
      <c r="BR7" s="75">
        <v>100</v>
      </c>
      <c r="BS7" s="75">
        <v>100</v>
      </c>
      <c r="BT7" s="75">
        <v>100</v>
      </c>
      <c r="BU7" s="75">
        <v>100</v>
      </c>
      <c r="BV7" s="75">
        <v>75.540000000000006</v>
      </c>
      <c r="BW7" s="75">
        <v>81.739999999999995</v>
      </c>
      <c r="BX7" s="75">
        <v>82.88</v>
      </c>
      <c r="BY7" s="75">
        <v>81.88</v>
      </c>
      <c r="BZ7" s="75">
        <v>82.65</v>
      </c>
      <c r="CA7" s="75">
        <v>98.96</v>
      </c>
      <c r="CB7" s="75">
        <v>190.22</v>
      </c>
      <c r="CC7" s="75">
        <v>150.18</v>
      </c>
      <c r="CD7" s="75">
        <v>150.28</v>
      </c>
      <c r="CE7" s="75">
        <v>151.71</v>
      </c>
      <c r="CF7" s="75">
        <v>152.16999999999999</v>
      </c>
      <c r="CG7" s="75">
        <v>207.96</v>
      </c>
      <c r="CH7" s="75">
        <v>194.31</v>
      </c>
      <c r="CI7" s="75">
        <v>190.99</v>
      </c>
      <c r="CJ7" s="75">
        <v>187.55</v>
      </c>
      <c r="CK7" s="75">
        <v>186.3</v>
      </c>
      <c r="CL7" s="75">
        <v>134.52000000000001</v>
      </c>
      <c r="CM7" s="75" t="s">
        <v>42</v>
      </c>
      <c r="CN7" s="75" t="s">
        <v>42</v>
      </c>
      <c r="CO7" s="75" t="s">
        <v>42</v>
      </c>
      <c r="CP7" s="75" t="s">
        <v>42</v>
      </c>
      <c r="CQ7" s="75" t="s">
        <v>42</v>
      </c>
      <c r="CR7" s="75">
        <v>53.51</v>
      </c>
      <c r="CS7" s="75">
        <v>53.5</v>
      </c>
      <c r="CT7" s="75">
        <v>52.58</v>
      </c>
      <c r="CU7" s="75">
        <v>50.94</v>
      </c>
      <c r="CV7" s="75">
        <v>50.53</v>
      </c>
      <c r="CW7" s="75">
        <v>59.57</v>
      </c>
      <c r="CX7" s="75">
        <v>96.61</v>
      </c>
      <c r="CY7" s="75">
        <v>96.83</v>
      </c>
      <c r="CZ7" s="75">
        <v>97</v>
      </c>
      <c r="DA7" s="75">
        <v>96.98</v>
      </c>
      <c r="DB7" s="75">
        <v>97.14</v>
      </c>
      <c r="DC7" s="75">
        <v>83.91</v>
      </c>
      <c r="DD7" s="75">
        <v>83.51</v>
      </c>
      <c r="DE7" s="75">
        <v>83.02</v>
      </c>
      <c r="DF7" s="75">
        <v>82.55</v>
      </c>
      <c r="DG7" s="75">
        <v>82.08</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0.13</v>
      </c>
      <c r="EI7" s="75">
        <v>0</v>
      </c>
      <c r="EJ7" s="75">
        <v>0.15</v>
      </c>
      <c r="EK7" s="75">
        <v>0.16</v>
      </c>
      <c r="EL7" s="75">
        <v>0.13</v>
      </c>
      <c r="EM7" s="75">
        <v>0.15</v>
      </c>
      <c r="EN7" s="75">
        <v>1.65</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大山 裕加</cp:lastModifiedBy>
  <cp:lastPrinted>2022-01-12T07:25:15Z</cp:lastPrinted>
  <dcterms:created xsi:type="dcterms:W3CDTF">2021-12-03T07:46:28Z</dcterms:created>
  <dcterms:modified xsi:type="dcterms:W3CDTF">2022-01-24T06:42:06Z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2022-01-24T06:42:06Z</vt:filetime>
  </property>
</Properties>
</file>