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上下水道課\旧・上下水道課\経営比較分析表の策定及び公表\2020（R2）\"/>
    </mc:Choice>
  </mc:AlternateContent>
  <workbookProtection workbookAlgorithmName="SHA-512" workbookHashValue="R6ATw5w52RSIq1elwNzLXcdTf3N+pGtp15mTeU+pU+blNJLBZoQYVrH0YahuR4gQqrtpDVju41TJ3BgcT7O9jw==" workbookSaltValue="WaZ4bglKBzNxNyCPRW3k0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<sst xmlns="http://schemas.openxmlformats.org/spreadsheetml/2006/main" count="241" uniqueCount="119">
  <si>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</si>
  <si>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</si>
  <si>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</si>
  <si>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</si>
  <si>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</si>
  <si>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</si>
  <si>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</si>
  <si>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</si>
  <si>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</si>
  <si>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</si>
  <si>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</si>
  <si>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</si>
  <si>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</si>
  <si>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</si>
  <si>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</si>
  <si>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</si>
  <si>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</si>
  <si>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</si>
  <si>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</si>
  <si>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</si>
  <si>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</si>
  <si>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</si>
  <si>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</si>
  <si>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</si>
  <si>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</si>
  <si>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</si>
  <si>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</si>
  <si>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</si>
  <si>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</si>
  <si>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</si>
  <si>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</si>
  <si>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</si>
  <si>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</si>
  <si>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</si>
  <si>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</si>
  <si>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</si>
  <si>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</si>
  <si>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</si>
  <si>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</si>
  <si>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</si>
  <si>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</si>
  <si>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</si>
  <si>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</si>
  <si>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</si>
  <si>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</si>
  <si>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</si>
  <si>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</si>
  <si>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</si>
  <si>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</si>
  <si>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</si>
  <si>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</si>
  <si>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</si>
  <si>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</si>
  <si>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</si>
  <si>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</si>
  <si>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</si>
  <si>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</si>
  <si>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</si>
  <si>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</si>
  <si>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</si>
  <si>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</si>
  <si>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</si>
  <si>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</si>
  <si>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</si>
  <si>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</si>
  <si>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</si>
  <si>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</si>
  <si>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</si>
  <si>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</si>
  <si>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</si>
  <si>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</si>
  <si>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</si>
  <si>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</si>
  <si>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</si>
  <si>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</si>
  <si>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</si>
  <si>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</si>
  <si>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</si>
  <si>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</si>
  <si>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</si>
  <si>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</si>
  <si>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</si>
  <si>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</si>
  <si>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</si>
  <si>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</si>
  <si>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</si>
  <si>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</si>
  <si>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</si>
  <si>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</si>
  <si>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</si>
  <si>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</si>
  <si>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</si>
  <si>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</si>
  <si>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</si>
  <si>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</si>
  <si>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</si>
  <si>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</si>
  <si>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</si>
  <si>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法非適用</t>
  </si>
  <si>
    <t>下水道事業</t>
  </si>
  <si>
    <t>公共下水道</t>
  </si>
  <si>
    <t>Cb1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</si>
  <si>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</si>
  <si>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</si>
  <si>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</si>
  <si>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</si>
  <si>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</si>
  <si>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</si>
  <si>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</si>
  <si>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</si>
  <si>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</si>
  <si>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</si>
  <si>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</si>
  <si>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</si>
  <si>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</si>
  <si>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</si>
  <si>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30年を経過した管渠等はありますが，標準耐用年数の50年までに約15年程度あり，しばらくは点検・調査（カメラ等）による維持管理で対応します。その中で，長寿命化計画の策定時期を検討していきます。
　</t>
    <phoneticPr fontId="17"/>
  </si>
  <si>
    <r>
      <t>　</t>
    </r>
    <r>
      <rPr>
        <sz val="11"/>
        <rFont val="ＭＳ ゴシック"/>
        <family val="3"/>
        <charset val="128"/>
      </rPr>
      <t>令和２年度の下水道使用料収入は，人口増加に伴う一般使用料の増加と消費税増税により1.8％増収となっています。経営指標は，汚水整備が概成しており新規の大型拡張整備が無いため改善傾向にあります。しかし，経営状況は依然として厳しいままであり，平成30年度より一般会計繰入基準の高資本費対策に要する経費について適用除外となったため，今後一層の経費節減と下水道使用料金改定についての検討も必要となります。</t>
    </r>
    <r>
      <rPr>
        <sz val="11"/>
        <color rgb="FFFF0000"/>
        <rFont val="ＭＳ ゴシック"/>
        <family val="3"/>
        <charset val="128"/>
      </rPr>
      <t xml:space="preserve">
</t>
    </r>
    <r>
      <rPr>
        <sz val="11"/>
        <rFont val="ＭＳ ゴシック"/>
        <family val="3"/>
        <charset val="128"/>
      </rPr>
      <t>　水洗化率は類似団体平均値を上回るものの，その伸びは緩やかです。未接続者への接続啓発活動を継続し，水洗化率の向上を図ります。</t>
    </r>
    <r>
      <rPr>
        <sz val="11"/>
        <color rgb="FFFF0000"/>
        <rFont val="ＭＳ ゴシック"/>
        <family val="3"/>
        <charset val="128"/>
      </rPr>
      <t xml:space="preserve">
　</t>
    </r>
    <r>
      <rPr>
        <sz val="11"/>
        <rFont val="ＭＳ ゴシック"/>
        <family val="3"/>
        <charset val="128"/>
      </rPr>
      <t>また，設計基準・技術基準の見直しや新技術の採用等により，建設・改良に要するコスト縮減に努めていきます。
　今後も徹底した効率化，経営健全化を行ないつつ，公営企業会計への移行を促進してまいります。</t>
    </r>
    <rPh sb="1" eb="3">
      <t>レイワ</t>
    </rPh>
    <rPh sb="33" eb="36">
      <t>ショウヒゼイ</t>
    </rPh>
    <rPh sb="45" eb="46">
      <t>ゾウ</t>
    </rPh>
    <rPh sb="88" eb="90">
      <t>ケイコウ</t>
    </rPh>
    <rPh sb="100" eb="102">
      <t>ケイエイ</t>
    </rPh>
    <rPh sb="102" eb="104">
      <t>ジョウキョウ</t>
    </rPh>
    <rPh sb="105" eb="107">
      <t>イゼン</t>
    </rPh>
    <rPh sb="110" eb="111">
      <t>キビ</t>
    </rPh>
    <rPh sb="119" eb="121">
      <t>ヘイセイ</t>
    </rPh>
    <rPh sb="123" eb="125">
      <t>ネンド</t>
    </rPh>
    <rPh sb="127" eb="129">
      <t>イッパン</t>
    </rPh>
    <rPh sb="129" eb="131">
      <t>カイケイ</t>
    </rPh>
    <rPh sb="131" eb="133">
      <t>クリイレ</t>
    </rPh>
    <rPh sb="133" eb="135">
      <t>キジュン</t>
    </rPh>
    <rPh sb="136" eb="139">
      <t>コウシホン</t>
    </rPh>
    <rPh sb="139" eb="140">
      <t>ヒ</t>
    </rPh>
    <rPh sb="140" eb="142">
      <t>タイサク</t>
    </rPh>
    <rPh sb="143" eb="144">
      <t>ヨウ</t>
    </rPh>
    <rPh sb="146" eb="148">
      <t>ケイヒ</t>
    </rPh>
    <rPh sb="152" eb="154">
      <t>テキヨウ</t>
    </rPh>
    <rPh sb="154" eb="156">
      <t>ジョガイ</t>
    </rPh>
    <rPh sb="163" eb="165">
      <t>コンゴ</t>
    </rPh>
    <rPh sb="165" eb="167">
      <t>イッソウ</t>
    </rPh>
    <rPh sb="168" eb="170">
      <t>ケイヒ</t>
    </rPh>
    <rPh sb="170" eb="172">
      <t>セツゲン</t>
    </rPh>
    <rPh sb="173" eb="176">
      <t>ゲスイドウ</t>
    </rPh>
    <rPh sb="176" eb="179">
      <t>シヨウリョウ</t>
    </rPh>
    <rPh sb="179" eb="180">
      <t>キン</t>
    </rPh>
    <rPh sb="180" eb="182">
      <t>カイテイ</t>
    </rPh>
    <rPh sb="187" eb="189">
      <t>ケントウ</t>
    </rPh>
    <rPh sb="190" eb="192">
      <t>ヒツヨウ</t>
    </rPh>
    <rPh sb="200" eb="203">
      <t>スイセンカ</t>
    </rPh>
    <rPh sb="203" eb="204">
      <t>リツ</t>
    </rPh>
    <rPh sb="205" eb="207">
      <t>ルイジ</t>
    </rPh>
    <rPh sb="207" eb="209">
      <t>ダンタイ</t>
    </rPh>
    <rPh sb="209" eb="211">
      <t>ヘイキン</t>
    </rPh>
    <rPh sb="211" eb="212">
      <t>アタイ</t>
    </rPh>
    <rPh sb="213" eb="215">
      <t>ウワマワ</t>
    </rPh>
    <rPh sb="222" eb="223">
      <t>ノ</t>
    </rPh>
    <rPh sb="225" eb="226">
      <t>ユル</t>
    </rPh>
    <rPh sb="244" eb="246">
      <t>ケイゾク</t>
    </rPh>
    <rPh sb="316" eb="318">
      <t>コンゴ</t>
    </rPh>
    <rPh sb="347" eb="349">
      <t>イコウ</t>
    </rPh>
    <rPh sb="350" eb="352">
      <t>ソクシン</t>
    </rPh>
    <phoneticPr fontId="17"/>
  </si>
  <si>
    <r>
      <t>　</t>
    </r>
    <r>
      <rPr>
        <sz val="11"/>
        <rFont val="ＭＳ ゴシック"/>
        <family val="3"/>
        <charset val="128"/>
      </rPr>
      <t>令和２年度は，汚水整備は概成しており新規の大型拡張整備が無いため，前年度比の経営諸指標において，一部改善が見受けられます。しかしながら，使用料収入以外の主だった財源が無く依然として繰入金への依存が高く，企業債残高も高水準にあります。</t>
    </r>
    <r>
      <rPr>
        <sz val="11"/>
        <color rgb="FFFF0000"/>
        <rFont val="ＭＳ ゴシック"/>
        <family val="3"/>
        <charset val="128"/>
      </rPr>
      <t xml:space="preserve">
</t>
    </r>
    <r>
      <rPr>
        <sz val="11"/>
        <rFont val="ＭＳ ゴシック"/>
        <family val="3"/>
        <charset val="128"/>
      </rPr>
      <t>①収益的収支比率は，前年度より0.44ポイント減少し，依然として低い水準です。これは，企業債償還金が多いためです。</t>
    </r>
    <r>
      <rPr>
        <sz val="11"/>
        <color rgb="FFFF0000"/>
        <rFont val="ＭＳ ゴシック"/>
        <family val="3"/>
        <charset val="128"/>
      </rPr>
      <t xml:space="preserve">
</t>
    </r>
    <r>
      <rPr>
        <sz val="11"/>
        <rFont val="ＭＳ ゴシック"/>
        <family val="3"/>
        <charset val="128"/>
      </rPr>
      <t>④企業債残高対事業規模比率は，高い水準で推移していますが，年々起債残高は減少しています。汚水処理人口普及率が98％を超え，整備も概成しており，今後も起債残高は減少していく見通しです。</t>
    </r>
    <r>
      <rPr>
        <sz val="11"/>
        <color rgb="FFFF0000"/>
        <rFont val="ＭＳ ゴシック"/>
        <family val="3"/>
        <charset val="128"/>
      </rPr>
      <t xml:space="preserve">
</t>
    </r>
    <r>
      <rPr>
        <sz val="11"/>
        <rFont val="ＭＳ ゴシック"/>
        <family val="3"/>
        <charset val="128"/>
      </rPr>
      <t>⑤経費回収率は，前年度と同様で100％となりました。今後100％を上回るためには，汚水処理費のさらなる削減が必要です。</t>
    </r>
    <r>
      <rPr>
        <sz val="11"/>
        <color rgb="FFFF0000"/>
        <rFont val="ＭＳ ゴシック"/>
        <family val="3"/>
        <charset val="128"/>
      </rPr>
      <t xml:space="preserve">
</t>
    </r>
    <r>
      <rPr>
        <sz val="11"/>
        <rFont val="ＭＳ ゴシック"/>
        <family val="3"/>
        <charset val="128"/>
      </rPr>
      <t>⑥汚水処理原価は，前年度より0.79円（0.5％）減少しています。</t>
    </r>
    <r>
      <rPr>
        <sz val="11"/>
        <color rgb="FFFF0000"/>
        <rFont val="ＭＳ ゴシック"/>
        <family val="3"/>
        <charset val="128"/>
      </rPr>
      <t xml:space="preserve">
</t>
    </r>
    <r>
      <rPr>
        <sz val="11"/>
        <rFont val="ＭＳ ゴシック"/>
        <family val="3"/>
        <charset val="128"/>
      </rPr>
      <t>⑧水洗化率は，前年度より0.13ポイント上昇し97.44%となりました。類似団体平均値より高くなっていますが，水質改善を推進するため，今後も水洗化率向上に努めていきます。</t>
    </r>
    <rPh sb="1" eb="3">
      <t>レイワ</t>
    </rPh>
    <rPh sb="4" eb="6">
      <t>ネンド</t>
    </rPh>
    <rPh sb="8" eb="10">
      <t>オスイ</t>
    </rPh>
    <rPh sb="10" eb="12">
      <t>セイビ</t>
    </rPh>
    <rPh sb="13" eb="14">
      <t>ガイ</t>
    </rPh>
    <rPh sb="14" eb="15">
      <t>ナ</t>
    </rPh>
    <rPh sb="19" eb="21">
      <t>シンキ</t>
    </rPh>
    <rPh sb="22" eb="24">
      <t>オオガタ</t>
    </rPh>
    <rPh sb="24" eb="26">
      <t>カクチョウ</t>
    </rPh>
    <rPh sb="26" eb="28">
      <t>セイビ</t>
    </rPh>
    <rPh sb="29" eb="30">
      <t>ナ</t>
    </rPh>
    <rPh sb="34" eb="38">
      <t>ゼンネンドヒ</t>
    </rPh>
    <rPh sb="39" eb="41">
      <t>ケイエイ</t>
    </rPh>
    <rPh sb="41" eb="42">
      <t>ショ</t>
    </rPh>
    <rPh sb="42" eb="44">
      <t>シヒョウ</t>
    </rPh>
    <rPh sb="49" eb="51">
      <t>イチブ</t>
    </rPh>
    <rPh sb="51" eb="53">
      <t>カイゼン</t>
    </rPh>
    <rPh sb="54" eb="56">
      <t>ミウ</t>
    </rPh>
    <rPh sb="69" eb="72">
      <t>シヨウリョウ</t>
    </rPh>
    <rPh sb="72" eb="74">
      <t>シュウニュウ</t>
    </rPh>
    <rPh sb="74" eb="76">
      <t>イガイ</t>
    </rPh>
    <rPh sb="77" eb="78">
      <t>オモ</t>
    </rPh>
    <rPh sb="81" eb="83">
      <t>ザイゲン</t>
    </rPh>
    <rPh sb="84" eb="85">
      <t>ナ</t>
    </rPh>
    <rPh sb="86" eb="88">
      <t>イゼン</t>
    </rPh>
    <rPh sb="91" eb="93">
      <t>クリイレ</t>
    </rPh>
    <rPh sb="93" eb="94">
      <t>キン</t>
    </rPh>
    <rPh sb="96" eb="98">
      <t>イゾン</t>
    </rPh>
    <rPh sb="99" eb="100">
      <t>タカ</t>
    </rPh>
    <rPh sb="102" eb="104">
      <t>キギョウ</t>
    </rPh>
    <rPh sb="104" eb="105">
      <t>サイ</t>
    </rPh>
    <rPh sb="105" eb="107">
      <t>ザンダカ</t>
    </rPh>
    <rPh sb="108" eb="111">
      <t>コウスイジュン</t>
    </rPh>
    <rPh sb="141" eb="143">
      <t>ゲンショウ</t>
    </rPh>
    <rPh sb="145" eb="147">
      <t>イゼン</t>
    </rPh>
    <rPh sb="152" eb="154">
      <t>スイジュン</t>
    </rPh>
    <rPh sb="280" eb="282">
      <t>ドウヨウ</t>
    </rPh>
    <rPh sb="294" eb="296">
      <t>コンゴ</t>
    </rPh>
    <rPh sb="301" eb="303">
      <t>ウワマワ</t>
    </rPh>
    <rPh sb="309" eb="311">
      <t>オスイ</t>
    </rPh>
    <rPh sb="311" eb="313">
      <t>ショリ</t>
    </rPh>
    <rPh sb="313" eb="314">
      <t>ヒ</t>
    </rPh>
    <rPh sb="319" eb="321">
      <t>サクゲン</t>
    </rPh>
    <rPh sb="322" eb="324">
      <t>ヒツヨウ</t>
    </rPh>
    <rPh sb="337" eb="340">
      <t>ゼンネンド</t>
    </rPh>
    <rPh sb="346" eb="347">
      <t>エン</t>
    </rPh>
    <rPh sb="353" eb="355">
      <t>ゲンショウ</t>
    </rPh>
    <rPh sb="369" eb="372">
      <t>ゼンネンド</t>
    </rPh>
    <rPh sb="382" eb="384">
      <t>ジョウショウ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</si>
</sst>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6" borderId="6" xfId="2" applyFont="1" applyFill="1" applyBorder="1" applyAlignment="1" applyProtection="1">
      <alignment horizontal="left" vertical="top" wrapText="1"/>
      <protection locked="0"/>
    </xf>
    <xf numFmtId="0" fontId="16" fillId="6" borderId="0" xfId="2" applyFont="1" applyFill="1" applyBorder="1" applyAlignment="1" applyProtection="1">
      <alignment horizontal="left" vertical="top" wrapText="1"/>
      <protection locked="0"/>
    </xf>
    <xf numFmtId="0" fontId="16" fillId="6" borderId="7" xfId="2" applyFont="1" applyFill="1" applyBorder="1" applyAlignment="1" applyProtection="1">
      <alignment horizontal="left" vertical="top" wrapText="1"/>
      <protection locked="0"/>
    </xf>
    <xf numFmtId="0" fontId="16" fillId="6" borderId="8" xfId="2" applyFont="1" applyFill="1" applyBorder="1" applyAlignment="1" applyProtection="1">
      <alignment horizontal="left" vertical="top" wrapText="1"/>
      <protection locked="0"/>
    </xf>
    <xf numFmtId="0" fontId="16" fillId="6" borderId="1" xfId="2" applyFont="1" applyFill="1" applyBorder="1" applyAlignment="1" applyProtection="1">
      <alignment horizontal="left" vertical="top" wrapText="1"/>
      <protection locked="0"/>
    </xf>
    <xf numFmtId="0" fontId="16" fillId="6" borderId="9" xfId="2"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6" borderId="6" xfId="2" applyFont="1" applyFill="1" applyBorder="1" applyAlignment="1" applyProtection="1">
      <alignment horizontal="left" vertical="top" wrapText="1"/>
      <protection locked="0"/>
    </xf>
    <xf numFmtId="0" fontId="15" fillId="6" borderId="0" xfId="2" applyFont="1" applyFill="1" applyBorder="1" applyAlignment="1" applyProtection="1">
      <alignment horizontal="left" vertical="top" wrapText="1"/>
      <protection locked="0"/>
    </xf>
    <xf numFmtId="0" fontId="15" fillId="6" borderId="7" xfId="2" applyFont="1" applyFill="1" applyBorder="1" applyAlignment="1" applyProtection="1">
      <alignment horizontal="left" vertical="top" wrapText="1"/>
      <protection locked="0"/>
    </xf>
    <xf numFmtId="0" fontId="15" fillId="6" borderId="8" xfId="2" applyFont="1" applyFill="1" applyBorder="1" applyAlignment="1" applyProtection="1">
      <alignment horizontal="left" vertical="top" wrapText="1"/>
      <protection locked="0"/>
    </xf>
    <xf numFmtId="0" fontId="15" fillId="6" borderId="1" xfId="2" applyFont="1" applyFill="1" applyBorder="1" applyAlignment="1" applyProtection="1">
      <alignment horizontal="left" vertical="top" wrapText="1"/>
      <protection locked="0"/>
    </xf>
    <xf numFmtId="0" fontId="15" fillId="6" borderId="9" xfId="2"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0.32</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3FA-4E99-9EBD-0B5F5649BAB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0.28999999999999998</c:v>
                </c:pt>
                <c:pt idx="3">
                  <c:v>0.13</c:v>
                </c:pt>
                <c:pt idx="4">
                  <c:v>0.19</c:v>
                </c:pt>
              </c:numCache>
            </c:numRef>
          </c:val>
          <c:smooth val="0"/>
          <c:extLst>
            <c:ext xmlns:c16="http://schemas.microsoft.com/office/drawing/2014/chart" uri="{C3380CC4-5D6E-409C-BE32-E72D297353CC}">
              <c16:uniqueId val="{00000001-43FA-4E99-9EBD-0B5F5649BAB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57-4A7D-AA4D-667669E7DD3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51.05</c:v>
                </c:pt>
                <c:pt idx="1">
                  <c:v>50.12</c:v>
                </c:pt>
                <c:pt idx="2">
                  <c:v>55.46</c:v>
                </c:pt>
                <c:pt idx="3">
                  <c:v>55.73</c:v>
                </c:pt>
                <c:pt idx="4">
                  <c:v>58.12</c:v>
                </c:pt>
              </c:numCache>
            </c:numRef>
          </c:val>
          <c:smooth val="0"/>
          <c:extLst>
            <c:ext xmlns:c16="http://schemas.microsoft.com/office/drawing/2014/chart" uri="{C3380CC4-5D6E-409C-BE32-E72D297353CC}">
              <c16:uniqueId val="{00000001-A157-4A7D-AA4D-667669E7DD3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92.79</c:v>
                </c:pt>
                <c:pt idx="1">
                  <c:v>94.39</c:v>
                </c:pt>
                <c:pt idx="2">
                  <c:v>95.36</c:v>
                </c:pt>
                <c:pt idx="3">
                  <c:v>97.31</c:v>
                </c:pt>
                <c:pt idx="4">
                  <c:v>97.44</c:v>
                </c:pt>
              </c:numCache>
            </c:numRef>
          </c:val>
          <c:extLst>
            <c:ext xmlns:c16="http://schemas.microsoft.com/office/drawing/2014/chart" uri="{C3380CC4-5D6E-409C-BE32-E72D297353CC}">
              <c16:uniqueId val="{00000000-507F-45DB-B604-8593EFA089B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87.52</c:v>
                </c:pt>
                <c:pt idx="1">
                  <c:v>86.63</c:v>
                </c:pt>
                <c:pt idx="2">
                  <c:v>92.45</c:v>
                </c:pt>
                <c:pt idx="3">
                  <c:v>92.45</c:v>
                </c:pt>
                <c:pt idx="4">
                  <c:v>92.55</c:v>
                </c:pt>
              </c:numCache>
            </c:numRef>
          </c:val>
          <c:smooth val="0"/>
          <c:extLst>
            <c:ext xmlns:c16="http://schemas.microsoft.com/office/drawing/2014/chart" uri="{C3380CC4-5D6E-409C-BE32-E72D297353CC}">
              <c16:uniqueId val="{00000001-507F-45DB-B604-8593EFA089B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68.62</c:v>
                </c:pt>
                <c:pt idx="1">
                  <c:v>73.27</c:v>
                </c:pt>
                <c:pt idx="2">
                  <c:v>76.099999999999994</c:v>
                </c:pt>
                <c:pt idx="3">
                  <c:v>74.39</c:v>
                </c:pt>
                <c:pt idx="4">
                  <c:v>73.95</c:v>
                </c:pt>
              </c:numCache>
            </c:numRef>
          </c:val>
          <c:extLst>
            <c:ext xmlns:c16="http://schemas.microsoft.com/office/drawing/2014/chart" uri="{C3380CC4-5D6E-409C-BE32-E72D297353CC}">
              <c16:uniqueId val="{00000000-A657-4F0A-BFA7-4E3DBA1E0E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57-4F0A-BFA7-4E3DBA1E0E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BA-4096-A5B9-C93090105B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BA-4096-A5B9-C93090105B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BD-4128-BD8A-16AD5BA8D29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BD-4128-BD8A-16AD5BA8D29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B0-42C5-A12B-87527598827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B0-42C5-A12B-87527598827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E1-4AE9-AB77-9AFB023FACD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E1-4AE9-AB77-9AFB023FACD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1108.82</c:v>
                </c:pt>
                <c:pt idx="1">
                  <c:v>1675.12</c:v>
                </c:pt>
                <c:pt idx="2">
                  <c:v>1626.23</c:v>
                </c:pt>
                <c:pt idx="3">
                  <c:v>1505.54</c:v>
                </c:pt>
                <c:pt idx="4">
                  <c:v>1392.1</c:v>
                </c:pt>
              </c:numCache>
            </c:numRef>
          </c:val>
          <c:extLst>
            <c:ext xmlns:c16="http://schemas.microsoft.com/office/drawing/2014/chart" uri="{C3380CC4-5D6E-409C-BE32-E72D297353CC}">
              <c16:uniqueId val="{00000000-85C7-45A1-8157-BD189B63701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1120.55</c:v>
                </c:pt>
                <c:pt idx="1">
                  <c:v>855.79</c:v>
                </c:pt>
                <c:pt idx="2">
                  <c:v>978.87</c:v>
                </c:pt>
                <c:pt idx="3">
                  <c:v>917.44</c:v>
                </c:pt>
                <c:pt idx="4">
                  <c:v>856.88</c:v>
                </c:pt>
              </c:numCache>
            </c:numRef>
          </c:val>
          <c:smooth val="0"/>
          <c:extLst>
            <c:ext xmlns:c16="http://schemas.microsoft.com/office/drawing/2014/chart" uri="{C3380CC4-5D6E-409C-BE32-E72D297353CC}">
              <c16:uniqueId val="{00000001-85C7-45A1-8157-BD189B63701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99.48</c:v>
                </c:pt>
                <c:pt idx="1">
                  <c:v>100</c:v>
                </c:pt>
                <c:pt idx="2">
                  <c:v>100</c:v>
                </c:pt>
                <c:pt idx="3">
                  <c:v>100</c:v>
                </c:pt>
                <c:pt idx="4">
                  <c:v>100</c:v>
                </c:pt>
              </c:numCache>
            </c:numRef>
          </c:val>
          <c:extLst>
            <c:ext xmlns:c16="http://schemas.microsoft.com/office/drawing/2014/chart" uri="{C3380CC4-5D6E-409C-BE32-E72D297353CC}">
              <c16:uniqueId val="{00000000-AF7C-4EEE-A012-2FC95796577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73.28</c:v>
                </c:pt>
                <c:pt idx="1">
                  <c:v>82.82</c:v>
                </c:pt>
                <c:pt idx="2">
                  <c:v>85.9</c:v>
                </c:pt>
                <c:pt idx="3">
                  <c:v>85.34</c:v>
                </c:pt>
                <c:pt idx="4">
                  <c:v>89.01</c:v>
                </c:pt>
              </c:numCache>
            </c:numRef>
          </c:val>
          <c:smooth val="0"/>
          <c:extLst>
            <c:ext xmlns:c16="http://schemas.microsoft.com/office/drawing/2014/chart" uri="{C3380CC4-5D6E-409C-BE32-E72D297353CC}">
              <c16:uniqueId val="{00000001-AF7C-4EEE-A012-2FC95796577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166.73</c:v>
                </c:pt>
                <c:pt idx="1">
                  <c:v>164.36</c:v>
                </c:pt>
                <c:pt idx="2">
                  <c:v>161.29</c:v>
                </c:pt>
                <c:pt idx="3">
                  <c:v>162.63999999999999</c:v>
                </c:pt>
                <c:pt idx="4">
                  <c:v>161.85</c:v>
                </c:pt>
              </c:numCache>
            </c:numRef>
          </c:val>
          <c:extLst>
            <c:ext xmlns:c16="http://schemas.microsoft.com/office/drawing/2014/chart" uri="{C3380CC4-5D6E-409C-BE32-E72D297353CC}">
              <c16:uniqueId val="{00000000-349B-4FFB-A180-9A85935CBE5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193.1</c:v>
                </c:pt>
                <c:pt idx="1">
                  <c:v>165.76</c:v>
                </c:pt>
                <c:pt idx="2">
                  <c:v>148.41999999999999</c:v>
                </c:pt>
                <c:pt idx="3">
                  <c:v>149.27000000000001</c:v>
                </c:pt>
                <c:pt idx="4">
                  <c:v>147.08000000000001</c:v>
                </c:pt>
              </c:numCache>
            </c:numRef>
          </c:val>
          <c:smooth val="0"/>
          <c:extLst>
            <c:ext xmlns:c16="http://schemas.microsoft.com/office/drawing/2014/chart" uri="{C3380CC4-5D6E-409C-BE32-E72D297353CC}">
              <c16:uniqueId val="{00000001-349B-4FFB-A180-9A85935CBE5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広島県　海田町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Cb1</v>
      </c>
      <c r="X8" s="78"/>
      <c r="Y8" s="78"/>
      <c r="Z8" s="78"/>
      <c r="AA8" s="78"/>
      <c r="AB8" s="78"/>
      <c r="AC8" s="78"/>
      <c r="AD8" s="79" t="str">
        <f>データ!$M$6</f>
        <v>非設置</v>
      </c>
      <c r="AE8" s="79"/>
      <c r="AF8" s="79"/>
      <c r="AG8" s="79"/>
      <c r="AH8" s="79"/>
      <c r="AI8" s="79"/>
      <c r="AJ8" s="79"/>
      <c r="AK8" s="3"/>
      <c r="AL8" s="75">
        <f>データ!S6</f>
        <v>30343</v>
      </c>
      <c r="AM8" s="75"/>
      <c r="AN8" s="75"/>
      <c r="AO8" s="75"/>
      <c r="AP8" s="75"/>
      <c r="AQ8" s="75"/>
      <c r="AR8" s="75"/>
      <c r="AS8" s="75"/>
      <c r="AT8" s="74">
        <f>データ!T6</f>
        <v>13.79</v>
      </c>
      <c r="AU8" s="74"/>
      <c r="AV8" s="74"/>
      <c r="AW8" s="74"/>
      <c r="AX8" s="74"/>
      <c r="AY8" s="74"/>
      <c r="AZ8" s="74"/>
      <c r="BA8" s="74"/>
      <c r="BB8" s="74">
        <f>データ!U6</f>
        <v>2200.36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98.64</v>
      </c>
      <c r="Q10" s="74"/>
      <c r="R10" s="74"/>
      <c r="S10" s="74"/>
      <c r="T10" s="74"/>
      <c r="U10" s="74"/>
      <c r="V10" s="74"/>
      <c r="W10" s="74">
        <f>データ!Q6</f>
        <v>90.73</v>
      </c>
      <c r="X10" s="74"/>
      <c r="Y10" s="74"/>
      <c r="Z10" s="74"/>
      <c r="AA10" s="74"/>
      <c r="AB10" s="74"/>
      <c r="AC10" s="74"/>
      <c r="AD10" s="75">
        <f>データ!R6</f>
        <v>2178</v>
      </c>
      <c r="AE10" s="75"/>
      <c r="AF10" s="75"/>
      <c r="AG10" s="75"/>
      <c r="AH10" s="75"/>
      <c r="AI10" s="75"/>
      <c r="AJ10" s="75"/>
      <c r="AK10" s="2"/>
      <c r="AL10" s="75">
        <f>データ!V6</f>
        <v>29975</v>
      </c>
      <c r="AM10" s="75"/>
      <c r="AN10" s="75"/>
      <c r="AO10" s="75"/>
      <c r="AP10" s="75"/>
      <c r="AQ10" s="75"/>
      <c r="AR10" s="75"/>
      <c r="AS10" s="75"/>
      <c r="AT10" s="74">
        <f>データ!W6</f>
        <v>4.74</v>
      </c>
      <c r="AU10" s="74"/>
      <c r="AV10" s="74"/>
      <c r="AW10" s="74"/>
      <c r="AX10" s="74"/>
      <c r="AY10" s="74"/>
      <c r="AZ10" s="74"/>
      <c r="BA10" s="74"/>
      <c r="BB10" s="74">
        <f>データ!X6</f>
        <v>6323.84</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118</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117</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38.2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cukTZUQNlzqY9NHDN2bp40xiuxkxGJ1yMdWjQpCZa7CwSjj0iY3T75Ph4VFYXDzSir7mNFRv6DrEJjtYGXziWQ==" saltValue="ulOTd0sakEm3QyhLWyzLP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343048</v>
      </c>
      <c r="D6" s="33">
        <f t="shared" si="3"/>
        <v>47</v>
      </c>
      <c r="E6" s="33">
        <f t="shared" si="3"/>
        <v>17</v>
      </c>
      <c r="F6" s="33">
        <f t="shared" si="3"/>
        <v>1</v>
      </c>
      <c r="G6" s="33">
        <f t="shared" si="3"/>
        <v>0</v>
      </c>
      <c r="H6" s="33" t="str">
        <f t="shared" si="3"/>
        <v>広島県　海田町</v>
      </c>
      <c r="I6" s="33" t="str">
        <f t="shared" si="3"/>
        <v>法非適用</v>
      </c>
      <c r="J6" s="33" t="str">
        <f t="shared" si="3"/>
        <v>下水道事業</v>
      </c>
      <c r="K6" s="33" t="str">
        <f t="shared" si="3"/>
        <v>公共下水道</v>
      </c>
      <c r="L6" s="33" t="str">
        <f t="shared" si="3"/>
        <v>Cb1</v>
      </c>
      <c r="M6" s="33" t="str">
        <f t="shared" si="3"/>
        <v>非設置</v>
      </c>
      <c r="N6" s="34" t="str">
        <f t="shared" si="3"/>
        <v>-</v>
      </c>
      <c r="O6" s="34" t="str">
        <f t="shared" si="3"/>
        <v>該当数値なし</v>
      </c>
      <c r="P6" s="34">
        <f t="shared" si="3"/>
        <v>98.64</v>
      </c>
      <c r="Q6" s="34">
        <f t="shared" si="3"/>
        <v>90.73</v>
      </c>
      <c r="R6" s="34">
        <f t="shared" si="3"/>
        <v>2178</v>
      </c>
      <c r="S6" s="34">
        <f t="shared" si="3"/>
        <v>30343</v>
      </c>
      <c r="T6" s="34">
        <f t="shared" si="3"/>
        <v>13.79</v>
      </c>
      <c r="U6" s="34">
        <f t="shared" si="3"/>
        <v>2200.36</v>
      </c>
      <c r="V6" s="34">
        <f t="shared" si="3"/>
        <v>29975</v>
      </c>
      <c r="W6" s="34">
        <f t="shared" si="3"/>
        <v>4.74</v>
      </c>
      <c r="X6" s="34">
        <f t="shared" si="3"/>
        <v>6323.84</v>
      </c>
      <c r="Y6" s="35">
        <f>IF(Y7="",NA(),Y7)</f>
        <v>68.62</v>
      </c>
      <c r="Z6" s="35">
        <f t="shared" ref="Z6:AH6" si="4">IF(Z7="",NA(),Z7)</f>
        <v>73.27</v>
      </c>
      <c r="AA6" s="35">
        <f t="shared" si="4"/>
        <v>76.099999999999994</v>
      </c>
      <c r="AB6" s="35">
        <f t="shared" si="4"/>
        <v>74.39</v>
      </c>
      <c r="AC6" s="35">
        <f t="shared" si="4"/>
        <v>73.95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1108.82</v>
      </c>
      <c r="BG6" s="35">
        <f t="shared" ref="BG6:BO6" si="7">IF(BG7="",NA(),BG7)</f>
        <v>1675.12</v>
      </c>
      <c r="BH6" s="35">
        <f t="shared" si="7"/>
        <v>1626.23</v>
      </c>
      <c r="BI6" s="35">
        <f t="shared" si="7"/>
        <v>1505.54</v>
      </c>
      <c r="BJ6" s="35">
        <f t="shared" si="7"/>
        <v>1392.1</v>
      </c>
      <c r="BK6" s="35">
        <f t="shared" si="7"/>
        <v>1120.55</v>
      </c>
      <c r="BL6" s="35">
        <f t="shared" si="7"/>
        <v>855.79</v>
      </c>
      <c r="BM6" s="35">
        <f t="shared" si="7"/>
        <v>978.87</v>
      </c>
      <c r="BN6" s="35">
        <f t="shared" si="7"/>
        <v>917.44</v>
      </c>
      <c r="BO6" s="35">
        <f t="shared" si="7"/>
        <v>856.88</v>
      </c>
      <c r="BP6" s="34" t="str">
        <f>IF(BP7="","",IF(BP7="-","【-】","【"&amp;SUBSTITUTE(TEXT(BP7,"#,##0.00"),"-","△")&amp;"】"))</f>
        <v>【705.21】</v>
      </c>
      <c r="BQ6" s="35">
        <f>IF(BQ7="",NA(),BQ7)</f>
        <v>99.48</v>
      </c>
      <c r="BR6" s="35">
        <f t="shared" ref="BR6:BZ6" si="8">IF(BR7="",NA(),BR7)</f>
        <v>100</v>
      </c>
      <c r="BS6" s="35">
        <f t="shared" si="8"/>
        <v>100</v>
      </c>
      <c r="BT6" s="35">
        <f t="shared" si="8"/>
        <v>100</v>
      </c>
      <c r="BU6" s="35">
        <f t="shared" si="8"/>
        <v>100</v>
      </c>
      <c r="BV6" s="35">
        <f t="shared" si="8"/>
        <v>73.28</v>
      </c>
      <c r="BW6" s="35">
        <f t="shared" si="8"/>
        <v>82.82</v>
      </c>
      <c r="BX6" s="35">
        <f t="shared" si="8"/>
        <v>85.9</v>
      </c>
      <c r="BY6" s="35">
        <f t="shared" si="8"/>
        <v>85.34</v>
      </c>
      <c r="BZ6" s="35">
        <f t="shared" si="8"/>
        <v>89.01</v>
      </c>
      <c r="CA6" s="34" t="str">
        <f>IF(CA7="","",IF(CA7="-","【-】","【"&amp;SUBSTITUTE(TEXT(CA7,"#,##0.00"),"-","△")&amp;"】"))</f>
        <v>【98.96】</v>
      </c>
      <c r="CB6" s="35">
        <f>IF(CB7="",NA(),CB7)</f>
        <v>166.73</v>
      </c>
      <c r="CC6" s="35">
        <f t="shared" ref="CC6:CK6" si="9">IF(CC7="",NA(),CC7)</f>
        <v>164.36</v>
      </c>
      <c r="CD6" s="35">
        <f t="shared" si="9"/>
        <v>161.29</v>
      </c>
      <c r="CE6" s="35">
        <f t="shared" si="9"/>
        <v>162.63999999999999</v>
      </c>
      <c r="CF6" s="35">
        <f t="shared" si="9"/>
        <v>161.85</v>
      </c>
      <c r="CG6" s="35">
        <f t="shared" si="9"/>
        <v>193.1</v>
      </c>
      <c r="CH6" s="35">
        <f t="shared" si="9"/>
        <v>165.76</v>
      </c>
      <c r="CI6" s="35">
        <f t="shared" si="9"/>
        <v>148.41999999999999</v>
      </c>
      <c r="CJ6" s="35">
        <f t="shared" si="9"/>
        <v>149.27000000000001</v>
      </c>
      <c r="CK6" s="35">
        <f t="shared" si="9"/>
        <v>147.08000000000001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51.05</v>
      </c>
      <c r="CS6" s="35">
        <f t="shared" si="10"/>
        <v>50.12</v>
      </c>
      <c r="CT6" s="35">
        <f t="shared" si="10"/>
        <v>55.46</v>
      </c>
      <c r="CU6" s="35">
        <f t="shared" si="10"/>
        <v>55.73</v>
      </c>
      <c r="CV6" s="35">
        <f t="shared" si="10"/>
        <v>58.12</v>
      </c>
      <c r="CW6" s="34" t="str">
        <f>IF(CW7="","",IF(CW7="-","【-】","【"&amp;SUBSTITUTE(TEXT(CW7,"#,##0.00"),"-","△")&amp;"】"))</f>
        <v>【59.57】</v>
      </c>
      <c r="CX6" s="35">
        <f>IF(CX7="",NA(),CX7)</f>
        <v>92.79</v>
      </c>
      <c r="CY6" s="35">
        <f t="shared" ref="CY6:DG6" si="11">IF(CY7="",NA(),CY7)</f>
        <v>94.39</v>
      </c>
      <c r="CZ6" s="35">
        <f t="shared" si="11"/>
        <v>95.36</v>
      </c>
      <c r="DA6" s="35">
        <f t="shared" si="11"/>
        <v>97.31</v>
      </c>
      <c r="DB6" s="35">
        <f t="shared" si="11"/>
        <v>97.44</v>
      </c>
      <c r="DC6" s="35">
        <f t="shared" si="11"/>
        <v>87.52</v>
      </c>
      <c r="DD6" s="35">
        <f t="shared" si="11"/>
        <v>86.63</v>
      </c>
      <c r="DE6" s="35">
        <f t="shared" si="11"/>
        <v>92.45</v>
      </c>
      <c r="DF6" s="35">
        <f t="shared" si="11"/>
        <v>92.45</v>
      </c>
      <c r="DG6" s="35">
        <f t="shared" si="11"/>
        <v>92.55</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0.32</v>
      </c>
      <c r="EF6" s="35">
        <f t="shared" ref="EF6:EN6" si="14">IF(EF7="",NA(),EF7)</f>
        <v>0.01</v>
      </c>
      <c r="EG6" s="34">
        <f t="shared" si="14"/>
        <v>0</v>
      </c>
      <c r="EH6" s="34">
        <f t="shared" si="14"/>
        <v>0</v>
      </c>
      <c r="EI6" s="34">
        <f t="shared" si="14"/>
        <v>0</v>
      </c>
      <c r="EJ6" s="35">
        <f t="shared" si="14"/>
        <v>0.19</v>
      </c>
      <c r="EK6" s="35">
        <f t="shared" si="14"/>
        <v>0.16</v>
      </c>
      <c r="EL6" s="35">
        <f t="shared" si="14"/>
        <v>0.28999999999999998</v>
      </c>
      <c r="EM6" s="35">
        <f t="shared" si="14"/>
        <v>0.13</v>
      </c>
      <c r="EN6" s="35">
        <f t="shared" si="14"/>
        <v>0.19</v>
      </c>
      <c r="EO6" s="34" t="str">
        <f>IF(EO7="","",IF(EO7="-","【-】","【"&amp;SUBSTITUTE(TEXT(EO7,"#,##0.00"),"-","△")&amp;"】"))</f>
        <v>【0.30】</v>
      </c>
    </row>
    <row r="7" spans="1:145" s="36" customFormat="1" x14ac:dyDescent="0.15">
      <c r="A7" s="28"/>
      <c r="B7" s="37">
        <v>2020</v>
      </c>
      <c r="C7" s="37">
        <v>343048</v>
      </c>
      <c r="D7" s="37">
        <v>47</v>
      </c>
      <c r="E7" s="37">
        <v>17</v>
      </c>
      <c r="F7" s="37">
        <v>1</v>
      </c>
      <c r="G7" s="37">
        <v>0</v>
      </c>
      <c r="H7" s="37" t="s">
        <v>97</v>
      </c>
      <c r="I7" s="37" t="s">
        <v>98</v>
      </c>
      <c r="J7" s="37" t="s">
        <v>99</v>
      </c>
      <c r="K7" s="37" t="s">
        <v>100</v>
      </c>
      <c r="L7" s="37" t="s">
        <v>101</v>
      </c>
      <c r="M7" s="37" t="s">
        <v>102</v>
      </c>
      <c r="N7" s="38" t="s">
        <v>103</v>
      </c>
      <c r="O7" s="38" t="s">
        <v>104</v>
      </c>
      <c r="P7" s="38">
        <v>98.64</v>
      </c>
      <c r="Q7" s="38">
        <v>90.73</v>
      </c>
      <c r="R7" s="38">
        <v>2178</v>
      </c>
      <c r="S7" s="38">
        <v>30343</v>
      </c>
      <c r="T7" s="38">
        <v>13.79</v>
      </c>
      <c r="U7" s="38">
        <v>2200.36</v>
      </c>
      <c r="V7" s="38">
        <v>29975</v>
      </c>
      <c r="W7" s="38">
        <v>4.74</v>
      </c>
      <c r="X7" s="38">
        <v>6323.84</v>
      </c>
      <c r="Y7" s="38">
        <v>68.62</v>
      </c>
      <c r="Z7" s="38">
        <v>73.27</v>
      </c>
      <c r="AA7" s="38">
        <v>76.099999999999994</v>
      </c>
      <c r="AB7" s="38">
        <v>74.39</v>
      </c>
      <c r="AC7" s="38">
        <v>73.95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1108.82</v>
      </c>
      <c r="BG7" s="38">
        <v>1675.12</v>
      </c>
      <c r="BH7" s="38">
        <v>1626.23</v>
      </c>
      <c r="BI7" s="38">
        <v>1505.54</v>
      </c>
      <c r="BJ7" s="38">
        <v>1392.1</v>
      </c>
      <c r="BK7" s="38">
        <v>1120.55</v>
      </c>
      <c r="BL7" s="38">
        <v>855.79</v>
      </c>
      <c r="BM7" s="38">
        <v>978.87</v>
      </c>
      <c r="BN7" s="38">
        <v>917.44</v>
      </c>
      <c r="BO7" s="38">
        <v>856.88</v>
      </c>
      <c r="BP7" s="38">
        <v>705.21</v>
      </c>
      <c r="BQ7" s="38">
        <v>99.48</v>
      </c>
      <c r="BR7" s="38">
        <v>100</v>
      </c>
      <c r="BS7" s="38">
        <v>100</v>
      </c>
      <c r="BT7" s="38">
        <v>100</v>
      </c>
      <c r="BU7" s="38">
        <v>100</v>
      </c>
      <c r="BV7" s="38">
        <v>73.28</v>
      </c>
      <c r="BW7" s="38">
        <v>82.82</v>
      </c>
      <c r="BX7" s="38">
        <v>85.9</v>
      </c>
      <c r="BY7" s="38">
        <v>85.34</v>
      </c>
      <c r="BZ7" s="38">
        <v>89.01</v>
      </c>
      <c r="CA7" s="38">
        <v>98.96</v>
      </c>
      <c r="CB7" s="38">
        <v>166.73</v>
      </c>
      <c r="CC7" s="38">
        <v>164.36</v>
      </c>
      <c r="CD7" s="38">
        <v>161.29</v>
      </c>
      <c r="CE7" s="38">
        <v>162.63999999999999</v>
      </c>
      <c r="CF7" s="38">
        <v>161.85</v>
      </c>
      <c r="CG7" s="38">
        <v>193.1</v>
      </c>
      <c r="CH7" s="38">
        <v>165.76</v>
      </c>
      <c r="CI7" s="38">
        <v>148.41999999999999</v>
      </c>
      <c r="CJ7" s="38">
        <v>149.27000000000001</v>
      </c>
      <c r="CK7" s="38">
        <v>147.08000000000001</v>
      </c>
      <c r="CL7" s="38">
        <v>134.52000000000001</v>
      </c>
      <c r="CM7" s="38" t="s">
        <v>103</v>
      </c>
      <c r="CN7" s="38" t="s">
        <v>103</v>
      </c>
      <c r="CO7" s="38" t="s">
        <v>103</v>
      </c>
      <c r="CP7" s="38" t="s">
        <v>103</v>
      </c>
      <c r="CQ7" s="38" t="s">
        <v>103</v>
      </c>
      <c r="CR7" s="38">
        <v>51.05</v>
      </c>
      <c r="CS7" s="38">
        <v>50.12</v>
      </c>
      <c r="CT7" s="38">
        <v>55.46</v>
      </c>
      <c r="CU7" s="38">
        <v>55.73</v>
      </c>
      <c r="CV7" s="38">
        <v>58.12</v>
      </c>
      <c r="CW7" s="38">
        <v>59.57</v>
      </c>
      <c r="CX7" s="38">
        <v>92.79</v>
      </c>
      <c r="CY7" s="38">
        <v>94.39</v>
      </c>
      <c r="CZ7" s="38">
        <v>95.36</v>
      </c>
      <c r="DA7" s="38">
        <v>97.31</v>
      </c>
      <c r="DB7" s="38">
        <v>97.44</v>
      </c>
      <c r="DC7" s="38">
        <v>87.52</v>
      </c>
      <c r="DD7" s="38">
        <v>86.63</v>
      </c>
      <c r="DE7" s="38">
        <v>92.45</v>
      </c>
      <c r="DF7" s="38">
        <v>92.45</v>
      </c>
      <c r="DG7" s="38">
        <v>92.55</v>
      </c>
      <c r="DH7" s="38">
        <v>95.57</v>
      </c>
      <c r="DI7" s="38"/>
      <c r="DJ7" s="38"/>
      <c r="DK7" s="38"/>
      <c r="DL7" s="38"/>
      <c r="DM7" s="38"/>
      <c r="DN7" s="38"/>
      <c r="DO7" s="38"/>
      <c r="DP7" s="38"/>
      <c r="DQ7" s="38"/>
      <c r="DR7" s="38"/>
      <c r="DS7" s="38"/>
      <c r="DT7" s="38"/>
      <c r="DU7" s="38"/>
      <c r="DV7" s="38"/>
      <c r="DW7" s="38"/>
      <c r="DX7" s="38"/>
      <c r="DY7" s="38"/>
      <c r="DZ7" s="38"/>
      <c r="EA7" s="38"/>
      <c r="EB7" s="38"/>
      <c r="EC7" s="38"/>
      <c r="ED7" s="38"/>
      <c r="EE7" s="38">
        <v>0.32</v>
      </c>
      <c r="EF7" s="38">
        <v>0.01</v>
      </c>
      <c r="EG7" s="38">
        <v>0</v>
      </c>
      <c r="EH7" s="38">
        <v>0</v>
      </c>
      <c r="EI7" s="38">
        <v>0</v>
      </c>
      <c r="EJ7" s="38">
        <v>0.19</v>
      </c>
      <c r="EK7" s="38">
        <v>0.16</v>
      </c>
      <c r="EL7" s="38">
        <v>0.28999999999999998</v>
      </c>
      <c r="EM7" s="38">
        <v>0.13</v>
      </c>
      <c r="EN7" s="38">
        <v>0.19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2021-12-03T07:46:27Z</dcterms:created>
  <dcterms:modified xsi:type="dcterms:W3CDTF">2022-01-31T04:43:27Z</dcterms:modified>
  <cp:category/>
</cp:coreProperties>
</file>