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ilsv01\lgw職員共有\LGW下水道課\業務係用\地方公営企業\経営分析\R3(R2決算）\"/>
    </mc:Choice>
  </mc:AlternateContent>
  <workbookProtection workbookAlgorithmName="SHA-512" workbookHashValue="he385nkOfnpsWXIuTC3NifCB39wfL73DPExMygzUES0tnolMhCYbi5rUFzlCV2Pb1aMzDO0x29cHMwKjVTD8+Q==" workbookSaltValue="UrhaZ5TEwDOdlWhKQV4S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<sst xmlns="http://schemas.openxmlformats.org/spreadsheetml/2006/main" count="301" uniqueCount="116">
  <si>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</si>
  <si>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</si>
  <si>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</si>
  <si>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</si>
  <si>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</si>
  <si>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</si>
  <si>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</si>
  <si>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</si>
  <si>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</si>
  <si>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</si>
  <si>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</si>
  <si>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</si>
  <si>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</si>
  <si>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</si>
  <si>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</si>
  <si>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</si>
  <si>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</si>
  <si>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</si>
  <si>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</si>
  <si>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</si>
  <si>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</si>
  <si>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</si>
  <si>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</si>
  <si>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</si>
  <si>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</si>
  <si>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</si>
  <si>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</si>
  <si>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</si>
  <si>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</si>
  <si>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</si>
  <si>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</si>
  <si>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</si>
  <si>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</si>
  <si>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</si>
  <si>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</si>
  <si>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</si>
  <si>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</si>
  <si>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</si>
  <si>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</si>
  <si>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</si>
  <si>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</si>
  <si>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</si>
  <si>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</si>
  <si>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</si>
  <si>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</si>
  <si>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</si>
  <si>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</si>
  <si>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</si>
  <si>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</si>
  <si>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</si>
  <si>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</si>
  <si>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</si>
  <si>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</si>
  <si>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</si>
  <si>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</si>
  <si>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</si>
  <si>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</si>
  <si>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</si>
  <si>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</si>
  <si>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</si>
  <si>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</si>
  <si>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</si>
  <si>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</si>
  <si>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</si>
  <si>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</si>
  <si>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</si>
  <si>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</si>
  <si>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</si>
  <si>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</si>
  <si>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</si>
  <si>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</si>
  <si>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</si>
  <si>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</si>
  <si>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</si>
  <si>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</si>
  <si>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</si>
  <si>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</si>
  <si>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</si>
  <si>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</si>
  <si>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</si>
  <si>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</si>
  <si>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</si>
  <si>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</si>
  <si>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</si>
  <si>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</si>
  <si>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</si>
  <si>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</si>
  <si>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</si>
  <si>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</si>
  <si>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</si>
  <si>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</si>
  <si>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</si>
  <si>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</si>
  <si>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</si>
  <si>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</si>
  <si>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</si>
  <si>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府中町</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</si>
  <si>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</si>
  <si>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</si>
  <si>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</si>
  <si>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</si>
  <si>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</si>
  <si>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</si>
  <si>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</si>
  <si>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</si>
  <si>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</si>
  <si>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</si>
  <si>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</si>
  <si>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</si>
  <si>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</si>
  <si>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</si>
  <si>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</si>
  <si>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</si>
  <si>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令和元年度から公営企業会計へ移行したため、減価償却の実績がなく低い数値となっている。　
③管渠改善率
　前年度より低下しているものの、類似団体平均より高い数値となっている。現時点では耐用年数を超える施設はない。
　雨水施設については、町内にある４か所のポンプ場の内、１か所は平成23年に改築済みであり、残りのポンプ場については平成28年度に府中町下水道ストックマネジメント計画を国に提出し改築事業を実施している。今後も引き続き雨水管渠及びポンプ場施設の長寿命化を図っていく予定である。
　汚水施設については、令和７年度末に概ねの整備が完了する見込みであり、今後は汚水管渠のテレビカメラ調査等の結果に基づき、順次改築・更新を図っていく必要がある。　</t>
    <rPh sb="66" eb="69">
      <t>ゼンネンド</t>
    </rPh>
    <rPh sb="91" eb="93">
      <t>スウチ</t>
    </rPh>
    <phoneticPr fontId="4"/>
  </si>
  <si>
    <t>　建設改良費等に充てられた企業債残高が多いといった特徴があり、今後償還が進むことにより数値が改善することが考えられる。また、供用開始区域拡大と水洗化率向上を進めるとともに、継続して効率化を図ることで、経営の健全性・効率性の向上を進めることとする。
　今後は、令和７年度末には事業計画区域の整備をほぼ完了し、下水道処理人口普及率概ね100％を達成する予定である。その後は敷設から40年を経過する汚水管渠が増加してくるため、府中町下水道ストックマネジメント計画に基づいて調査を行い、施設の更新及び老朽化対策を講じていくことが事業の主体となってくる。</t>
    <rPh sb="1" eb="3">
      <t>ケンセツ</t>
    </rPh>
    <rPh sb="3" eb="5">
      <t>カイリョウ</t>
    </rPh>
    <rPh sb="5" eb="6">
      <t>ヒ</t>
    </rPh>
    <rPh sb="6" eb="7">
      <t>トウ</t>
    </rPh>
    <rPh sb="8" eb="9">
      <t>ア</t>
    </rPh>
    <rPh sb="13" eb="15">
      <t>キギョウ</t>
    </rPh>
    <rPh sb="15" eb="16">
      <t>サイ</t>
    </rPh>
    <rPh sb="16" eb="18">
      <t>ザンダカ</t>
    </rPh>
    <rPh sb="19" eb="20">
      <t>オオ</t>
    </rPh>
    <rPh sb="25" eb="27">
      <t>トクチョウ</t>
    </rPh>
    <rPh sb="31" eb="33">
      <t>コンゴ</t>
    </rPh>
    <rPh sb="33" eb="35">
      <t>ショウカン</t>
    </rPh>
    <rPh sb="36" eb="37">
      <t>スス</t>
    </rPh>
    <rPh sb="43" eb="45">
      <t>スウチ</t>
    </rPh>
    <rPh sb="46" eb="48">
      <t>カイゼン</t>
    </rPh>
    <rPh sb="53" eb="54">
      <t>カンガ</t>
    </rPh>
    <rPh sb="62" eb="64">
      <t>キョウヨウ</t>
    </rPh>
    <rPh sb="64" eb="66">
      <t>カイシ</t>
    </rPh>
    <rPh sb="66" eb="68">
      <t>クイキ</t>
    </rPh>
    <rPh sb="68" eb="70">
      <t>カクダイ</t>
    </rPh>
    <rPh sb="71" eb="74">
      <t>スイセンカ</t>
    </rPh>
    <rPh sb="74" eb="75">
      <t>リツ</t>
    </rPh>
    <rPh sb="75" eb="77">
      <t>コウジョウ</t>
    </rPh>
    <rPh sb="78" eb="79">
      <t>スス</t>
    </rPh>
    <rPh sb="86" eb="88">
      <t>ケイゾク</t>
    </rPh>
    <rPh sb="90" eb="93">
      <t>コウリツカ</t>
    </rPh>
    <rPh sb="94" eb="95">
      <t>ハカ</t>
    </rPh>
    <rPh sb="100" eb="102">
      <t>ケイエイ</t>
    </rPh>
    <rPh sb="103" eb="106">
      <t>ケンゼンセイ</t>
    </rPh>
    <rPh sb="107" eb="110">
      <t>コウリツセイ</t>
    </rPh>
    <rPh sb="111" eb="113">
      <t>コウジョウ</t>
    </rPh>
    <rPh sb="114" eb="115">
      <t>スス</t>
    </rPh>
    <rPh sb="125" eb="127">
      <t>コンゴ</t>
    </rPh>
    <phoneticPr fontId="4"/>
  </si>
  <si>
    <t>①経常収支比率
　100％を上回り、前年度より上昇しているものの、全国平均及び類似団体平均を下回っている。今後も効率化を図り、健全経営に努める必要がある。
②累積欠損金比率
　欠損金が発生していないため、０％である。　
③流動比率
　前年度から上昇しているものの、全国平均及び類似団体平均を大幅に下回っている。なお、短期債務には建設改良費等に充てられた企業債も含まれている。
④企業債残高対事業規模比率
　全国平均及び類似団体平均に比して高い水準にあるものの、前年度から低下しており、今後も企業債残高は減少していく見通しである。
⑤経費回収率
　前年度から低下しており、全国平均及び類似団体平均に比しても低い値となっている。今後は企業債の償還が進む一方、経年による管路補修・維持管理コストも増加してくることから、計画的な管理運営に努める必要がある。
⑥汚水処理原価
　前年度から上昇し、全国平均及び類似団体平均と比べても依然として高い値を示している。今後は供用開始区域拡大と水洗化率の向上に伴う有収水量増加が見込まれるが、節水化等により有収水量が減少する可能性もあるため、動向を注視し、流域下水処理場の管理団体により適切な運営を働きかける必要性がある。
⑧水洗化率
　全国平均及び類似団体平均と比べて下回っているものの、前年度から上昇しており、着実に向上しているところである。</t>
    <rPh sb="18" eb="20">
      <t>ゼンネン</t>
    </rPh>
    <rPh sb="20" eb="21">
      <t>ド</t>
    </rPh>
    <rPh sb="23" eb="25">
      <t>ジョウショウ</t>
    </rPh>
    <rPh sb="117" eb="119">
      <t>ゼンネン</t>
    </rPh>
    <rPh sb="122" eb="124">
      <t>ジョウショウ</t>
    </rPh>
    <rPh sb="230" eb="232">
      <t>ゼンネン</t>
    </rPh>
    <rPh sb="235" eb="237">
      <t>テイカ</t>
    </rPh>
    <rPh sb="245" eb="247">
      <t>キギョウ</t>
    </rPh>
    <rPh sb="247" eb="248">
      <t>サイ</t>
    </rPh>
    <rPh sb="248" eb="250">
      <t>ザンダカ</t>
    </rPh>
    <rPh sb="273" eb="275">
      <t>ゼンネン</t>
    </rPh>
    <rPh sb="278" eb="280">
      <t>テイカ</t>
    </rPh>
    <rPh sb="312" eb="314">
      <t>コンゴ</t>
    </rPh>
    <rPh sb="322" eb="323">
      <t>スス</t>
    </rPh>
    <rPh sb="324" eb="326">
      <t>イッポウ</t>
    </rPh>
    <rPh sb="389" eb="391">
      <t>ジョウショウ</t>
    </rPh>
    <rPh sb="425" eb="427">
      <t>コンゴ</t>
    </rPh>
    <rPh sb="521" eb="522">
      <t>セイ</t>
    </rPh>
    <rPh sb="560" eb="563">
      <t>ゼンネンド</t>
    </rPh>
    <rPh sb="565" eb="56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</si>
</sst>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0.11</c:v>
                </c:pt>
                <c:pt idx="4">
                  <c:v>7.0000000000000007E-2</c:v>
                </c:pt>
              </c:numCache>
            </c:numRef>
          </c:val>
          <c:extLst>
            <c:ext xmlns:c16="http://schemas.microsoft.com/office/drawing/2014/chart" uri="{C3380CC4-5D6E-409C-BE32-E72D297353CC}">
              <c16:uniqueId val="{00000000-B687-4B1C-AE99-209C39483B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0.02</c:v>
                </c:pt>
              </c:numCache>
            </c:numRef>
          </c:val>
          <c:smooth val="0"/>
          <c:extLst>
            <c:ext xmlns:c16="http://schemas.microsoft.com/office/drawing/2014/chart" uri="{C3380CC4-5D6E-409C-BE32-E72D297353CC}">
              <c16:uniqueId val="{00000001-B687-4B1C-AE99-209C39483B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1E-4C13-B50E-36998FEEFB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1E-4C13-B50E-36998FEEFB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92.51</c:v>
                </c:pt>
                <c:pt idx="4">
                  <c:v>92.92</c:v>
                </c:pt>
              </c:numCache>
            </c:numRef>
          </c:val>
          <c:extLst>
            <c:ext xmlns:c16="http://schemas.microsoft.com/office/drawing/2014/chart" uri="{C3380CC4-5D6E-409C-BE32-E72D297353CC}">
              <c16:uniqueId val="{00000000-87E3-4474-A050-BA3DC64461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96.8</c:v>
                </c:pt>
                <c:pt idx="4">
                  <c:v>97.53</c:v>
                </c:pt>
              </c:numCache>
            </c:numRef>
          </c:val>
          <c:smooth val="0"/>
          <c:extLst>
            <c:ext xmlns:c16="http://schemas.microsoft.com/office/drawing/2014/chart" uri="{C3380CC4-5D6E-409C-BE32-E72D297353CC}">
              <c16:uniqueId val="{00000001-87E3-4474-A050-BA3DC64461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101.04</c:v>
                </c:pt>
                <c:pt idx="4">
                  <c:v>101.8</c:v>
                </c:pt>
              </c:numCache>
            </c:numRef>
          </c:val>
          <c:extLst>
            <c:ext xmlns:c16="http://schemas.microsoft.com/office/drawing/2014/chart" uri="{C3380CC4-5D6E-409C-BE32-E72D297353CC}">
              <c16:uniqueId val="{00000000-4063-49B4-9009-D95E2E3715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104.85</c:v>
                </c:pt>
                <c:pt idx="4">
                  <c:v>107.21</c:v>
                </c:pt>
              </c:numCache>
            </c:numRef>
          </c:val>
          <c:smooth val="0"/>
          <c:extLst>
            <c:ext xmlns:c16="http://schemas.microsoft.com/office/drawing/2014/chart" uri="{C3380CC4-5D6E-409C-BE32-E72D297353CC}">
              <c16:uniqueId val="{00000001-4063-49B4-9009-D95E2E3715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3.39</c:v>
                </c:pt>
                <c:pt idx="4">
                  <c:v>6.64</c:v>
                </c:pt>
              </c:numCache>
            </c:numRef>
          </c:val>
          <c:extLst>
            <c:ext xmlns:c16="http://schemas.microsoft.com/office/drawing/2014/chart" uri="{C3380CC4-5D6E-409C-BE32-E72D297353CC}">
              <c16:uniqueId val="{00000000-4DE1-4B86-9EF6-885E3B4A7D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14.72</c:v>
                </c:pt>
                <c:pt idx="4">
                  <c:v>11.11</c:v>
                </c:pt>
              </c:numCache>
            </c:numRef>
          </c:val>
          <c:smooth val="0"/>
          <c:extLst>
            <c:ext xmlns:c16="http://schemas.microsoft.com/office/drawing/2014/chart" uri="{C3380CC4-5D6E-409C-BE32-E72D297353CC}">
              <c16:uniqueId val="{00000001-4DE1-4B86-9EF6-885E3B4A7D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A7C-4BC0-BF2C-A1C3E4CBCA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1.01</c:v>
                </c:pt>
                <c:pt idx="4">
                  <c:v>1.6</c:v>
                </c:pt>
              </c:numCache>
            </c:numRef>
          </c:val>
          <c:smooth val="0"/>
          <c:extLst>
            <c:ext xmlns:c16="http://schemas.microsoft.com/office/drawing/2014/chart" uri="{C3380CC4-5D6E-409C-BE32-E72D297353CC}">
              <c16:uniqueId val="{00000001-2A7C-4BC0-BF2C-A1C3E4CBCA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A07-48B5-86AD-2DE9692D5E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1.31</c:v>
                </c:pt>
              </c:numCache>
            </c:numRef>
          </c:val>
          <c:smooth val="0"/>
          <c:extLst>
            <c:ext xmlns:c16="http://schemas.microsoft.com/office/drawing/2014/chart" uri="{C3380CC4-5D6E-409C-BE32-E72D297353CC}">
              <c16:uniqueId val="{00000001-4A07-48B5-86AD-2DE9692D5E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28.4</c:v>
                </c:pt>
                <c:pt idx="4">
                  <c:v>38.14</c:v>
                </c:pt>
              </c:numCache>
            </c:numRef>
          </c:val>
          <c:extLst>
            <c:ext xmlns:c16="http://schemas.microsoft.com/office/drawing/2014/chart" uri="{C3380CC4-5D6E-409C-BE32-E72D297353CC}">
              <c16:uniqueId val="{00000000-D40F-4427-8223-2BDCE903B6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53.32</c:v>
                </c:pt>
                <c:pt idx="4">
                  <c:v>78.55</c:v>
                </c:pt>
              </c:numCache>
            </c:numRef>
          </c:val>
          <c:smooth val="0"/>
          <c:extLst>
            <c:ext xmlns:c16="http://schemas.microsoft.com/office/drawing/2014/chart" uri="{C3380CC4-5D6E-409C-BE32-E72D297353CC}">
              <c16:uniqueId val="{00000001-D40F-4427-8223-2BDCE903B6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947.51</c:v>
                </c:pt>
                <c:pt idx="4">
                  <c:v>874.99</c:v>
                </c:pt>
              </c:numCache>
            </c:numRef>
          </c:val>
          <c:extLst>
            <c:ext xmlns:c16="http://schemas.microsoft.com/office/drawing/2014/chart" uri="{C3380CC4-5D6E-409C-BE32-E72D297353CC}">
              <c16:uniqueId val="{00000000-6A8D-465A-9B89-58DB650A8B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719.63</c:v>
                </c:pt>
                <c:pt idx="4">
                  <c:v>479.51</c:v>
                </c:pt>
              </c:numCache>
            </c:numRef>
          </c:val>
          <c:smooth val="0"/>
          <c:extLst>
            <c:ext xmlns:c16="http://schemas.microsoft.com/office/drawing/2014/chart" uri="{C3380CC4-5D6E-409C-BE32-E72D297353CC}">
              <c16:uniqueId val="{00000001-6A8D-465A-9B89-58DB650A8B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93.9</c:v>
                </c:pt>
                <c:pt idx="4">
                  <c:v>90.18</c:v>
                </c:pt>
              </c:numCache>
            </c:numRef>
          </c:val>
          <c:extLst>
            <c:ext xmlns:c16="http://schemas.microsoft.com/office/drawing/2014/chart" uri="{C3380CC4-5D6E-409C-BE32-E72D297353CC}">
              <c16:uniqueId val="{00000000-0099-4E90-91DE-EEF07A421C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97.9</c:v>
                </c:pt>
                <c:pt idx="4">
                  <c:v>97.75</c:v>
                </c:pt>
              </c:numCache>
            </c:numRef>
          </c:val>
          <c:smooth val="0"/>
          <c:extLst>
            <c:ext xmlns:c16="http://schemas.microsoft.com/office/drawing/2014/chart" uri="{C3380CC4-5D6E-409C-BE32-E72D297353CC}">
              <c16:uniqueId val="{00000001-0099-4E90-91DE-EEF07A421C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141.72</c:v>
                </c:pt>
                <c:pt idx="4">
                  <c:v>146.91</c:v>
                </c:pt>
              </c:numCache>
            </c:numRef>
          </c:val>
          <c:extLst>
            <c:ext xmlns:c16="http://schemas.microsoft.com/office/drawing/2014/chart" uri="{C3380CC4-5D6E-409C-BE32-E72D297353CC}">
              <c16:uniqueId val="{00000000-FEC2-42B6-A1B3-A2015A0ED0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112.77</c:v>
                </c:pt>
                <c:pt idx="4">
                  <c:v>105.3</c:v>
                </c:pt>
              </c:numCache>
            </c:numRef>
          </c:val>
          <c:smooth val="0"/>
          <c:extLst>
            <c:ext xmlns:c16="http://schemas.microsoft.com/office/drawing/2014/chart" uri="{C3380CC4-5D6E-409C-BE32-E72D297353CC}">
              <c16:uniqueId val="{00000001-FEC2-42B6-A1B3-A2015A0ED0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府中町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Ba</v>
      </c>
      <c r="X8" s="49"/>
      <c r="Y8" s="49"/>
      <c r="Z8" s="49"/>
      <c r="AA8" s="49"/>
      <c r="AB8" s="49"/>
      <c r="AC8" s="49"/>
      <c r="AD8" s="50" t="str">
        <f>データ!$M$6</f>
        <v>非設置</v>
      </c>
      <c r="AE8" s="50"/>
      <c r="AF8" s="50"/>
      <c r="AG8" s="50"/>
      <c r="AH8" s="50"/>
      <c r="AI8" s="50"/>
      <c r="AJ8" s="50"/>
      <c r="AK8" s="3"/>
      <c r="AL8" s="51">
        <f>データ!S6</f>
        <v>52101</v>
      </c>
      <c r="AM8" s="51"/>
      <c r="AN8" s="51"/>
      <c r="AO8" s="51"/>
      <c r="AP8" s="51"/>
      <c r="AQ8" s="51"/>
      <c r="AR8" s="51"/>
      <c r="AS8" s="51"/>
      <c r="AT8" s="46">
        <f>データ!T6</f>
        <v>10.41</v>
      </c>
      <c r="AU8" s="46"/>
      <c r="AV8" s="46"/>
      <c r="AW8" s="46"/>
      <c r="AX8" s="46"/>
      <c r="AY8" s="46"/>
      <c r="AZ8" s="46"/>
      <c r="BA8" s="46"/>
      <c r="BB8" s="46">
        <f>データ!U6</f>
        <v>5004.8999999999996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61.05</v>
      </c>
      <c r="J10" s="46"/>
      <c r="K10" s="46"/>
      <c r="L10" s="46"/>
      <c r="M10" s="46"/>
      <c r="N10" s="46"/>
      <c r="O10" s="46"/>
      <c r="P10" s="46">
        <f>データ!P6</f>
        <v>98.54</v>
      </c>
      <c r="Q10" s="46"/>
      <c r="R10" s="46"/>
      <c r="S10" s="46"/>
      <c r="T10" s="46"/>
      <c r="U10" s="46"/>
      <c r="V10" s="46"/>
      <c r="W10" s="46">
        <f>データ!Q6</f>
        <v>100</v>
      </c>
      <c r="X10" s="46"/>
      <c r="Y10" s="46"/>
      <c r="Z10" s="46"/>
      <c r="AA10" s="46"/>
      <c r="AB10" s="46"/>
      <c r="AC10" s="46"/>
      <c r="AD10" s="51">
        <f>データ!R6</f>
        <v>2260</v>
      </c>
      <c r="AE10" s="51"/>
      <c r="AF10" s="51"/>
      <c r="AG10" s="51"/>
      <c r="AH10" s="51"/>
      <c r="AI10" s="51"/>
      <c r="AJ10" s="51"/>
      <c r="AK10" s="2"/>
      <c r="AL10" s="51">
        <f>データ!V6</f>
        <v>51587</v>
      </c>
      <c r="AM10" s="51"/>
      <c r="AN10" s="51"/>
      <c r="AO10" s="51"/>
      <c r="AP10" s="51"/>
      <c r="AQ10" s="51"/>
      <c r="AR10" s="51"/>
      <c r="AS10" s="51"/>
      <c r="AT10" s="46">
        <f>データ!W6</f>
        <v>5.0599999999999996</v>
      </c>
      <c r="AU10" s="46"/>
      <c r="AV10" s="46"/>
      <c r="AW10" s="46"/>
      <c r="AX10" s="46"/>
      <c r="AY10" s="46"/>
      <c r="AZ10" s="46"/>
      <c r="BA10" s="46"/>
      <c r="BB10" s="46">
        <f>データ!X6</f>
        <v>10195.06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uTTy4Bql4HzBr+dsFCJCcDbQK74YEv6uOBK6gPIXe75QElxTHdCq3IzyPhJy9ohArwRxMgorAJzHBboHHG6WA==" saltValue="H1ahNVl5s0jO3iHV5/Id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343021</v>
      </c>
      <c r="D6" s="33">
        <f t="shared" si="3"/>
        <v>46</v>
      </c>
      <c r="E6" s="33">
        <f t="shared" si="3"/>
        <v>17</v>
      </c>
      <c r="F6" s="33">
        <f t="shared" si="3"/>
        <v>1</v>
      </c>
      <c r="G6" s="33">
        <f t="shared" si="3"/>
        <v>0</v>
      </c>
      <c r="H6" s="33" t="str">
        <f t="shared" si="3"/>
        <v>広島県　府中町</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61.05</v>
      </c>
      <c r="P6" s="34">
        <f t="shared" si="3"/>
        <v>98.54</v>
      </c>
      <c r="Q6" s="34">
        <f t="shared" si="3"/>
        <v>100</v>
      </c>
      <c r="R6" s="34">
        <f t="shared" si="3"/>
        <v>2260</v>
      </c>
      <c r="S6" s="34">
        <f t="shared" si="3"/>
        <v>52101</v>
      </c>
      <c r="T6" s="34">
        <f t="shared" si="3"/>
        <v>10.41</v>
      </c>
      <c r="U6" s="34">
        <f t="shared" si="3"/>
        <v>5004.8999999999996</v>
      </c>
      <c r="V6" s="34">
        <f t="shared" si="3"/>
        <v>51587</v>
      </c>
      <c r="W6" s="34">
        <f t="shared" si="3"/>
        <v>5.0599999999999996</v>
      </c>
      <c r="X6" s="34">
        <f t="shared" si="3"/>
        <v>10195.06</v>
      </c>
      <c r="Y6" s="35" t="str">
        <f>IF(Y7="",NA(),Y7)</f>
        <v>-</v>
      </c>
      <c r="Z6" s="35" t="str">
        <f t="shared" ref="Z6:AH6" si="4">IF(Z7="",NA(),Z7)</f>
        <v>-</v>
      </c>
      <c r="AA6" s="35" t="str">
        <f t="shared" si="4"/>
        <v>-</v>
      </c>
      <c r="AB6" s="35">
        <f t="shared" si="4"/>
        <v>101.04</v>
      </c>
      <c r="AC6" s="35">
        <f t="shared" si="4"/>
        <v>101.8</v>
      </c>
      <c r="AD6" s="35" t="str">
        <f t="shared" si="4"/>
        <v>-</v>
      </c>
      <c r="AE6" s="35" t="str">
        <f t="shared" si="4"/>
        <v>-</v>
      </c>
      <c r="AF6" s="35" t="str">
        <f t="shared" si="4"/>
        <v>-</v>
      </c>
      <c r="AG6" s="35">
        <f t="shared" si="4"/>
        <v>104.85</v>
      </c>
      <c r="AH6" s="35">
        <f t="shared" si="4"/>
        <v>107.21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1.31</v>
      </c>
      <c r="AT6" s="34" t="str">
        <f>IF(AT7="","",IF(AT7="-","【-】","【"&amp;SUBSTITUTE(TEXT(AT7,"#,##0.00"),"-","△")&amp;"】"))</f>
        <v>【3.64】</v>
      </c>
      <c r="AU6" s="35" t="str">
        <f>IF(AU7="",NA(),AU7)</f>
        <v>-</v>
      </c>
      <c r="AV6" s="35" t="str">
        <f t="shared" ref="AV6:BD6" si="6">IF(AV7="",NA(),AV7)</f>
        <v>-</v>
      </c>
      <c r="AW6" s="35" t="str">
        <f t="shared" si="6"/>
        <v>-</v>
      </c>
      <c r="AX6" s="35">
        <f t="shared" si="6"/>
        <v>28.4</v>
      </c>
      <c r="AY6" s="35">
        <f t="shared" si="6"/>
        <v>38.14</v>
      </c>
      <c r="AZ6" s="35" t="str">
        <f t="shared" si="6"/>
        <v>-</v>
      </c>
      <c r="BA6" s="35" t="str">
        <f t="shared" si="6"/>
        <v>-</v>
      </c>
      <c r="BB6" s="35" t="str">
        <f t="shared" si="6"/>
        <v>-</v>
      </c>
      <c r="BC6" s="35">
        <f t="shared" si="6"/>
        <v>53.32</v>
      </c>
      <c r="BD6" s="35">
        <f t="shared" si="6"/>
        <v>78.55</v>
      </c>
      <c r="BE6" s="34" t="str">
        <f>IF(BE7="","",IF(BE7="-","【-】","【"&amp;SUBSTITUTE(TEXT(BE7,"#,##0.00"),"-","△")&amp;"】"))</f>
        <v>【67.52】</v>
      </c>
      <c r="BF6" s="35" t="str">
        <f>IF(BF7="",NA(),BF7)</f>
        <v>-</v>
      </c>
      <c r="BG6" s="35" t="str">
        <f t="shared" ref="BG6:BO6" si="7">IF(BG7="",NA(),BG7)</f>
        <v>-</v>
      </c>
      <c r="BH6" s="35" t="str">
        <f t="shared" si="7"/>
        <v>-</v>
      </c>
      <c r="BI6" s="35">
        <f t="shared" si="7"/>
        <v>947.51</v>
      </c>
      <c r="BJ6" s="35">
        <f t="shared" si="7"/>
        <v>874.99</v>
      </c>
      <c r="BK6" s="35" t="str">
        <f t="shared" si="7"/>
        <v>-</v>
      </c>
      <c r="BL6" s="35" t="str">
        <f t="shared" si="7"/>
        <v>-</v>
      </c>
      <c r="BM6" s="35" t="str">
        <f t="shared" si="7"/>
        <v>-</v>
      </c>
      <c r="BN6" s="35">
        <f t="shared" si="7"/>
        <v>719.63</v>
      </c>
      <c r="BO6" s="35">
        <f t="shared" si="7"/>
        <v>479.51</v>
      </c>
      <c r="BP6" s="34" t="str">
        <f>IF(BP7="","",IF(BP7="-","【-】","【"&amp;SUBSTITUTE(TEXT(BP7,"#,##0.00"),"-","△")&amp;"】"))</f>
        <v>【705.21】</v>
      </c>
      <c r="BQ6" s="35" t="str">
        <f>IF(BQ7="",NA(),BQ7)</f>
        <v>-</v>
      </c>
      <c r="BR6" s="35" t="str">
        <f t="shared" ref="BR6:BZ6" si="8">IF(BR7="",NA(),BR7)</f>
        <v>-</v>
      </c>
      <c r="BS6" s="35" t="str">
        <f t="shared" si="8"/>
        <v>-</v>
      </c>
      <c r="BT6" s="35">
        <f t="shared" si="8"/>
        <v>93.9</v>
      </c>
      <c r="BU6" s="35">
        <f t="shared" si="8"/>
        <v>90.18</v>
      </c>
      <c r="BV6" s="35" t="str">
        <f t="shared" si="8"/>
        <v>-</v>
      </c>
      <c r="BW6" s="35" t="str">
        <f t="shared" si="8"/>
        <v>-</v>
      </c>
      <c r="BX6" s="35" t="str">
        <f t="shared" si="8"/>
        <v>-</v>
      </c>
      <c r="BY6" s="35">
        <f t="shared" si="8"/>
        <v>97.9</v>
      </c>
      <c r="BZ6" s="35">
        <f t="shared" si="8"/>
        <v>97.75</v>
      </c>
      <c r="CA6" s="34" t="str">
        <f>IF(CA7="","",IF(CA7="-","【-】","【"&amp;SUBSTITUTE(TEXT(CA7,"#,##0.00"),"-","△")&amp;"】"))</f>
        <v>【98.96】</v>
      </c>
      <c r="CB6" s="35" t="str">
        <f>IF(CB7="",NA(),CB7)</f>
        <v>-</v>
      </c>
      <c r="CC6" s="35" t="str">
        <f t="shared" ref="CC6:CK6" si="9">IF(CC7="",NA(),CC7)</f>
        <v>-</v>
      </c>
      <c r="CD6" s="35" t="str">
        <f t="shared" si="9"/>
        <v>-</v>
      </c>
      <c r="CE6" s="35">
        <f t="shared" si="9"/>
        <v>141.72</v>
      </c>
      <c r="CF6" s="35">
        <f t="shared" si="9"/>
        <v>146.91</v>
      </c>
      <c r="CG6" s="35" t="str">
        <f t="shared" si="9"/>
        <v>-</v>
      </c>
      <c r="CH6" s="35" t="str">
        <f t="shared" si="9"/>
        <v>-</v>
      </c>
      <c r="CI6" s="35" t="str">
        <f t="shared" si="9"/>
        <v>-</v>
      </c>
      <c r="CJ6" s="35">
        <f t="shared" si="9"/>
        <v>112.77</v>
      </c>
      <c r="CK6" s="35">
        <f t="shared" si="9"/>
        <v>105.3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t="str">
        <f>IF(CX7="",NA(),CX7)</f>
        <v>-</v>
      </c>
      <c r="CY6" s="35" t="str">
        <f t="shared" ref="CY6:DG6" si="11">IF(CY7="",NA(),CY7)</f>
        <v>-</v>
      </c>
      <c r="CZ6" s="35" t="str">
        <f t="shared" si="11"/>
        <v>-</v>
      </c>
      <c r="DA6" s="35">
        <f t="shared" si="11"/>
        <v>92.51</v>
      </c>
      <c r="DB6" s="35">
        <f t="shared" si="11"/>
        <v>92.92</v>
      </c>
      <c r="DC6" s="35" t="str">
        <f t="shared" si="11"/>
        <v>-</v>
      </c>
      <c r="DD6" s="35" t="str">
        <f t="shared" si="11"/>
        <v>-</v>
      </c>
      <c r="DE6" s="35" t="str">
        <f t="shared" si="11"/>
        <v>-</v>
      </c>
      <c r="DF6" s="35">
        <f t="shared" si="11"/>
        <v>96.8</v>
      </c>
      <c r="DG6" s="35">
        <f t="shared" si="11"/>
        <v>97.53</v>
      </c>
      <c r="DH6" s="34" t="str">
        <f>IF(DH7="","",IF(DH7="-","【-】","【"&amp;SUBSTITUTE(TEXT(DH7,"#,##0.00"),"-","△")&amp;"】"))</f>
        <v>【95.57】</v>
      </c>
      <c r="DI6" s="35" t="str">
        <f>IF(DI7="",NA(),DI7)</f>
        <v>-</v>
      </c>
      <c r="DJ6" s="35" t="str">
        <f t="shared" ref="DJ6:DR6" si="12">IF(DJ7="",NA(),DJ7)</f>
        <v>-</v>
      </c>
      <c r="DK6" s="35" t="str">
        <f t="shared" si="12"/>
        <v>-</v>
      </c>
      <c r="DL6" s="35">
        <f t="shared" si="12"/>
        <v>3.39</v>
      </c>
      <c r="DM6" s="35">
        <f t="shared" si="12"/>
        <v>6.64</v>
      </c>
      <c r="DN6" s="35" t="str">
        <f t="shared" si="12"/>
        <v>-</v>
      </c>
      <c r="DO6" s="35" t="str">
        <f t="shared" si="12"/>
        <v>-</v>
      </c>
      <c r="DP6" s="35" t="str">
        <f t="shared" si="12"/>
        <v>-</v>
      </c>
      <c r="DQ6" s="35">
        <f t="shared" si="12"/>
        <v>14.72</v>
      </c>
      <c r="DR6" s="35">
        <f t="shared" si="12"/>
        <v>11.11</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1.01</v>
      </c>
      <c r="EC6" s="35">
        <f t="shared" si="13"/>
        <v>1.6</v>
      </c>
      <c r="ED6" s="34" t="str">
        <f>IF(ED7="","",IF(ED7="-","【-】","【"&amp;SUBSTITUTE(TEXT(ED7,"#,##0.00"),"-","△")&amp;"】"))</f>
        <v>【5.72】</v>
      </c>
      <c r="EE6" s="35" t="str">
        <f>IF(EE7="",NA(),EE7)</f>
        <v>-</v>
      </c>
      <c r="EF6" s="35" t="str">
        <f t="shared" ref="EF6:EN6" si="14">IF(EF7="",NA(),EF7)</f>
        <v>-</v>
      </c>
      <c r="EG6" s="35" t="str">
        <f t="shared" si="14"/>
        <v>-</v>
      </c>
      <c r="EH6" s="35">
        <f t="shared" si="14"/>
        <v>0.11</v>
      </c>
      <c r="EI6" s="35">
        <f t="shared" si="14"/>
        <v>7.0000000000000007E-2</v>
      </c>
      <c r="EJ6" s="35" t="str">
        <f t="shared" si="14"/>
        <v>-</v>
      </c>
      <c r="EK6" s="35" t="str">
        <f t="shared" si="14"/>
        <v>-</v>
      </c>
      <c r="EL6" s="35" t="str">
        <f t="shared" si="14"/>
        <v>-</v>
      </c>
      <c r="EM6" s="35">
        <f t="shared" si="14"/>
        <v>0.06</v>
      </c>
      <c r="EN6" s="35">
        <f t="shared" si="14"/>
        <v>0.02</v>
      </c>
      <c r="EO6" s="34" t="str">
        <f>IF(EO7="","",IF(EO7="-","【-】","【"&amp;SUBSTITUTE(TEXT(EO7,"#,##0.00"),"-","△")&amp;"】"))</f>
        <v>【0.30】</v>
      </c>
    </row>
    <row r="7" spans="1:148" s="36" customFormat="1" x14ac:dyDescent="0.15">
      <c r="A7" s="28"/>
      <c r="B7" s="37">
        <v>2020</v>
      </c>
      <c r="C7" s="37">
        <v>343021</v>
      </c>
      <c r="D7" s="37">
        <v>46</v>
      </c>
      <c r="E7" s="37">
        <v>17</v>
      </c>
      <c r="F7" s="37">
        <v>1</v>
      </c>
      <c r="G7" s="37">
        <v>0</v>
      </c>
      <c r="H7" s="37" t="s">
        <v>96</v>
      </c>
      <c r="I7" s="37" t="s">
        <v>97</v>
      </c>
      <c r="J7" s="37" t="s">
        <v>98</v>
      </c>
      <c r="K7" s="37" t="s">
        <v>99</v>
      </c>
      <c r="L7" s="37" t="s">
        <v>100</v>
      </c>
      <c r="M7" s="37" t="s">
        <v>101</v>
      </c>
      <c r="N7" s="38" t="s">
        <v>102</v>
      </c>
      <c r="O7" s="38">
        <v>61.05</v>
      </c>
      <c r="P7" s="38">
        <v>98.54</v>
      </c>
      <c r="Q7" s="38">
        <v>100</v>
      </c>
      <c r="R7" s="38">
        <v>2260</v>
      </c>
      <c r="S7" s="38">
        <v>52101</v>
      </c>
      <c r="T7" s="38">
        <v>10.41</v>
      </c>
      <c r="U7" s="38">
        <v>5004.8999999999996</v>
      </c>
      <c r="V7" s="38">
        <v>51587</v>
      </c>
      <c r="W7" s="38">
        <v>5.0599999999999996</v>
      </c>
      <c r="X7" s="38">
        <v>10195.06</v>
      </c>
      <c r="Y7" s="38" t="s">
        <v>102</v>
      </c>
      <c r="Z7" s="38" t="s">
        <v>102</v>
      </c>
      <c r="AA7" s="38" t="s">
        <v>102</v>
      </c>
      <c r="AB7" s="38">
        <v>101.04</v>
      </c>
      <c r="AC7" s="38">
        <v>101.8</v>
      </c>
      <c r="AD7" s="38" t="s">
        <v>102</v>
      </c>
      <c r="AE7" s="38" t="s">
        <v>102</v>
      </c>
      <c r="AF7" s="38" t="s">
        <v>102</v>
      </c>
      <c r="AG7" s="38">
        <v>104.85</v>
      </c>
      <c r="AH7" s="38">
        <v>107.21</v>
      </c>
      <c r="AI7" s="38">
        <v>106.67</v>
      </c>
      <c r="AJ7" s="38" t="s">
        <v>102</v>
      </c>
      <c r="AK7" s="38" t="s">
        <v>102</v>
      </c>
      <c r="AL7" s="38" t="s">
        <v>102</v>
      </c>
      <c r="AM7" s="38">
        <v>0</v>
      </c>
      <c r="AN7" s="38">
        <v>0</v>
      </c>
      <c r="AO7" s="38" t="s">
        <v>102</v>
      </c>
      <c r="AP7" s="38" t="s">
        <v>102</v>
      </c>
      <c r="AQ7" s="38" t="s">
        <v>102</v>
      </c>
      <c r="AR7" s="38">
        <v>0</v>
      </c>
      <c r="AS7" s="38">
        <v>1.31</v>
      </c>
      <c r="AT7" s="38">
        <v>3.64</v>
      </c>
      <c r="AU7" s="38" t="s">
        <v>102</v>
      </c>
      <c r="AV7" s="38" t="s">
        <v>102</v>
      </c>
      <c r="AW7" s="38" t="s">
        <v>102</v>
      </c>
      <c r="AX7" s="38">
        <v>28.4</v>
      </c>
      <c r="AY7" s="38">
        <v>38.14</v>
      </c>
      <c r="AZ7" s="38" t="s">
        <v>102</v>
      </c>
      <c r="BA7" s="38" t="s">
        <v>102</v>
      </c>
      <c r="BB7" s="38" t="s">
        <v>102</v>
      </c>
      <c r="BC7" s="38">
        <v>53.32</v>
      </c>
      <c r="BD7" s="38">
        <v>78.55</v>
      </c>
      <c r="BE7" s="38">
        <v>67.52</v>
      </c>
      <c r="BF7" s="38" t="s">
        <v>102</v>
      </c>
      <c r="BG7" s="38" t="s">
        <v>102</v>
      </c>
      <c r="BH7" s="38" t="s">
        <v>102</v>
      </c>
      <c r="BI7" s="38">
        <v>947.51</v>
      </c>
      <c r="BJ7" s="38">
        <v>874.99</v>
      </c>
      <c r="BK7" s="38" t="s">
        <v>102</v>
      </c>
      <c r="BL7" s="38" t="s">
        <v>102</v>
      </c>
      <c r="BM7" s="38" t="s">
        <v>102</v>
      </c>
      <c r="BN7" s="38">
        <v>719.63</v>
      </c>
      <c r="BO7" s="38">
        <v>479.51</v>
      </c>
      <c r="BP7" s="38">
        <v>705.21</v>
      </c>
      <c r="BQ7" s="38" t="s">
        <v>102</v>
      </c>
      <c r="BR7" s="38" t="s">
        <v>102</v>
      </c>
      <c r="BS7" s="38" t="s">
        <v>102</v>
      </c>
      <c r="BT7" s="38">
        <v>93.9</v>
      </c>
      <c r="BU7" s="38">
        <v>90.18</v>
      </c>
      <c r="BV7" s="38" t="s">
        <v>102</v>
      </c>
      <c r="BW7" s="38" t="s">
        <v>102</v>
      </c>
      <c r="BX7" s="38" t="s">
        <v>102</v>
      </c>
      <c r="BY7" s="38">
        <v>97.9</v>
      </c>
      <c r="BZ7" s="38">
        <v>97.75</v>
      </c>
      <c r="CA7" s="38">
        <v>98.96</v>
      </c>
      <c r="CB7" s="38" t="s">
        <v>102</v>
      </c>
      <c r="CC7" s="38" t="s">
        <v>102</v>
      </c>
      <c r="CD7" s="38" t="s">
        <v>102</v>
      </c>
      <c r="CE7" s="38">
        <v>141.72</v>
      </c>
      <c r="CF7" s="38">
        <v>146.91</v>
      </c>
      <c r="CG7" s="38" t="s">
        <v>102</v>
      </c>
      <c r="CH7" s="38" t="s">
        <v>102</v>
      </c>
      <c r="CI7" s="38" t="s">
        <v>102</v>
      </c>
      <c r="CJ7" s="38">
        <v>112.77</v>
      </c>
      <c r="CK7" s="38">
        <v>105.3</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t="s">
        <v>102</v>
      </c>
      <c r="CY7" s="38" t="s">
        <v>102</v>
      </c>
      <c r="CZ7" s="38" t="s">
        <v>102</v>
      </c>
      <c r="DA7" s="38">
        <v>92.51</v>
      </c>
      <c r="DB7" s="38">
        <v>92.92</v>
      </c>
      <c r="DC7" s="38" t="s">
        <v>102</v>
      </c>
      <c r="DD7" s="38" t="s">
        <v>102</v>
      </c>
      <c r="DE7" s="38" t="s">
        <v>102</v>
      </c>
      <c r="DF7" s="38">
        <v>96.8</v>
      </c>
      <c r="DG7" s="38">
        <v>97.53</v>
      </c>
      <c r="DH7" s="38">
        <v>95.57</v>
      </c>
      <c r="DI7" s="38" t="s">
        <v>102</v>
      </c>
      <c r="DJ7" s="38" t="s">
        <v>102</v>
      </c>
      <c r="DK7" s="38" t="s">
        <v>102</v>
      </c>
      <c r="DL7" s="38">
        <v>3.39</v>
      </c>
      <c r="DM7" s="38">
        <v>6.64</v>
      </c>
      <c r="DN7" s="38" t="s">
        <v>102</v>
      </c>
      <c r="DO7" s="38" t="s">
        <v>102</v>
      </c>
      <c r="DP7" s="38" t="s">
        <v>102</v>
      </c>
      <c r="DQ7" s="38">
        <v>14.72</v>
      </c>
      <c r="DR7" s="38">
        <v>11.11</v>
      </c>
      <c r="DS7" s="38">
        <v>36.520000000000003</v>
      </c>
      <c r="DT7" s="38" t="s">
        <v>102</v>
      </c>
      <c r="DU7" s="38" t="s">
        <v>102</v>
      </c>
      <c r="DV7" s="38" t="s">
        <v>102</v>
      </c>
      <c r="DW7" s="38">
        <v>0</v>
      </c>
      <c r="DX7" s="38">
        <v>0</v>
      </c>
      <c r="DY7" s="38" t="s">
        <v>102</v>
      </c>
      <c r="DZ7" s="38" t="s">
        <v>102</v>
      </c>
      <c r="EA7" s="38" t="s">
        <v>102</v>
      </c>
      <c r="EB7" s="38">
        <v>1.01</v>
      </c>
      <c r="EC7" s="38">
        <v>1.6</v>
      </c>
      <c r="ED7" s="38">
        <v>5.72</v>
      </c>
      <c r="EE7" s="38" t="s">
        <v>102</v>
      </c>
      <c r="EF7" s="38" t="s">
        <v>102</v>
      </c>
      <c r="EG7" s="38" t="s">
        <v>102</v>
      </c>
      <c r="EH7" s="38">
        <v>0.11</v>
      </c>
      <c r="EI7" s="38">
        <v>7.0000000000000007E-2</v>
      </c>
      <c r="EJ7" s="38" t="s">
        <v>102</v>
      </c>
      <c r="EK7" s="38" t="s">
        <v>102</v>
      </c>
      <c r="EL7" s="38" t="s">
        <v>102</v>
      </c>
      <c r="EM7" s="38">
        <v>0.06</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fuchu</cp:lastModifiedBy>
  <cp:lastPrinted>2022-01-18T07:30:10Z</cp:lastPrinted>
  <dcterms:created xsi:type="dcterms:W3CDTF">2021-12-03T07:17:32Z</dcterms:created>
  <dcterms:modified xsi:type="dcterms:W3CDTF">2022-01-18T07:30:12Z</dcterms:modified>
  <cp:category/>
</cp:coreProperties>
</file>