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共有：上下水道課\R03\受信メール（下水道）\市　財政課\R04.01.12　 Fwd Fwd 安芸高田市【0201〆】公営企業に係る経営比較分析表（R2年度決算）の分析等について（依頼）\提出\"/>
    </mc:Choice>
  </mc:AlternateContent>
  <workbookProtection workbookAlgorithmName="SHA-512" workbookHashValue="xS+eDTvctMERQuk7iCcOKpVwyREXUk8dMgHO42tuACTbxE/z3lfnSRAVGD/RDFDSETE/MUrp69uzPTR8Fl1H7w==" workbookSaltValue="McAliXjbBrSRZIHBBc+zx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S6" i="5"/>
  <c r="R6" i="5"/>
  <c r="Q6" i="5"/>
  <c r="P6" i="5"/>
  <c r="O6" i="5"/>
  <c r="N6" i="5"/>
  <c r="M6" i="5"/>
  <c r="AD8" i="4" s="1"/>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P10" i="4"/>
  <c r="I10" i="4"/>
  <c r="B10" i="4"/>
  <c r="BB8" i="4"/>
  <c r="AT8" i="4"/>
  <c r="AL8" i="4"/>
  <c r="P8" i="4"/>
  <c r="I8" i="4"/>
  <c r="B8" i="4"/>
</calcChain>
</file>

<file path=xl/sharedStrings.xml><?xml version="1.0" encoding="utf-8"?>
<sst xmlns="http://schemas.openxmlformats.org/spreadsheetml/2006/main" count="247" uniqueCount="122">
  <si>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</si>
  <si>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</si>
  <si>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</si>
  <si>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</si>
  <si>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</si>
  <si>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</si>
  <si>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</si>
  <si>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</si>
  <si>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</si>
  <si>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</si>
  <si>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</si>
  <si>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</si>
  <si>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</si>
  <si>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</si>
  <si>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</si>
  <si>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</si>
  <si>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</si>
  <si>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</si>
  <si>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</si>
  <si>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</si>
  <si>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</si>
  <si>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</si>
  <si>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</si>
  <si>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</si>
  <si>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</si>
  <si>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</si>
  <si>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</si>
  <si>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</si>
  <si>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</si>
  <si>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</si>
  <si>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</si>
  <si>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</si>
  <si>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</si>
  <si>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</si>
  <si>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</si>
  <si>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</si>
  <si>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</si>
  <si>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</si>
  <si>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</si>
  <si>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</si>
  <si>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</si>
  <si>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</si>
  <si>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</si>
  <si>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</si>
  <si>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</si>
  <si>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</si>
  <si>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</si>
  <si>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</si>
  <si>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</si>
  <si>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</si>
  <si>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</si>
  <si>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</si>
  <si>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</si>
  <si>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</si>
  <si>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</si>
  <si>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</si>
  <si>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</si>
  <si>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</si>
  <si>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</si>
  <si>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</si>
  <si>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</si>
  <si>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</si>
  <si>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</si>
  <si>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</si>
  <si>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</si>
  <si>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</si>
  <si>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</si>
  <si>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</si>
  <si>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</si>
  <si>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</si>
  <si>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</si>
  <si>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</si>
  <si>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</si>
  <si>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</si>
  <si>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</si>
  <si>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</si>
  <si>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</si>
  <si>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</si>
  <si>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</si>
  <si>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</si>
  <si>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</si>
  <si>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</si>
  <si>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</si>
  <si>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</si>
  <si>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</si>
  <si>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</si>
  <si>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</si>
  <si>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</si>
  <si>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</si>
  <si>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</si>
  <si>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</si>
  <si>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</si>
  <si>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</si>
  <si>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</si>
  <si>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</si>
  <si>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</si>
  <si>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</si>
  <si>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</si>
  <si>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</si>
  <si>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</si>
  <si>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</si>
  <si>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</si>
  <si>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</si>
  <si>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</si>
  <si>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</si>
  <si>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</si>
  <si>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</si>
  <si>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</si>
  <si>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</si>
  <si>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</si>
  <si>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</si>
  <si>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</si>
  <si>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</si>
  <si>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</si>
  <si>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</si>
  <si>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</si>
  <si>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</si>
  <si>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</si>
  <si>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</si>
  <si>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平成12年度から供用開始しており、定期点検を実施しているが経年劣化等による修繕が増加している。今後は状況に応じた計画的な管理や更新を検討していく。</t>
    <phoneticPr fontId="4"/>
  </si>
  <si>
    <t>　平成28年度から年次更新している経営戦略から経営状況を把握し、事業の継続を目的として効率性・健全性を高めていく。また、使用料改定による収入確保に努め、老朽化している施設の計画的な更新を実施していく必要がある。</t>
    <phoneticPr fontId="4"/>
  </si>
  <si>
    <t>単年度の収支を表す「①収益的収支比率」は98.36％と90％代を推移している。設置する基数と人口減少のバランスからこの範囲で推移している。
　「⑤経費回収率」「⑥汚水処理原価」「⑦施設利用率」については率の上昇や原価の上昇傾向がみられる。これらの要因として中山間地域の地理的条件から事業対象区域の人口減少率が高いためその影響が出ていると思われる。
　なお、「⑧水洗化率」の大幅な減少については、決算統計における「現在排水区域内人口」の訂正を行ったことによるものであり、訂正数値により算出した水洗化率は上昇傾向にある。
（参考：訂正数値により算出した水洗化率）  　　
現在排水区域内人口
　H26　 　H27　 　H28　　 H29　　 H30　　 
　15,344　15,041　14,838　14,639　14,460
  R1　　　R2
　14,097　13,824
現在水洗便所設置済人口
　H26　　 H27     H28     H29     H30
　7,962   8,104   8,266   8,393   8,506　 
  R1　　　R2
  8,594　 8,571
水洗化率
  H26     H27     H28     H29     H30
  51.89%　53.88%　55.71%　57.33%　58.82%  
  R1　　　R2
  60.96%　62.00%</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</si>
</sst>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0FF-4098-84A4-105A7B583AC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0FF-4098-84A4-105A7B583AC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55.56</c:v>
                </c:pt>
                <c:pt idx="1">
                  <c:v>53.32</c:v>
                </c:pt>
                <c:pt idx="2">
                  <c:v>46.22</c:v>
                </c:pt>
                <c:pt idx="3">
                  <c:v>46.13</c:v>
                </c:pt>
                <c:pt idx="4">
                  <c:v>47.26</c:v>
                </c:pt>
              </c:numCache>
            </c:numRef>
          </c:val>
          <c:extLst>
            <c:ext xmlns:c16="http://schemas.microsoft.com/office/drawing/2014/chart" uri="{C3380CC4-5D6E-409C-BE32-E72D297353CC}">
              <c16:uniqueId val="{00000000-897F-4F70-9110-356765B5D88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61.94</c:v>
                </c:pt>
                <c:pt idx="1">
                  <c:v>61.79</c:v>
                </c:pt>
                <c:pt idx="2">
                  <c:v>59.94</c:v>
                </c:pt>
                <c:pt idx="3">
                  <c:v>59.64</c:v>
                </c:pt>
                <c:pt idx="4">
                  <c:v>58.19</c:v>
                </c:pt>
              </c:numCache>
            </c:numRef>
          </c:val>
          <c:smooth val="0"/>
          <c:extLst>
            <c:ext xmlns:c16="http://schemas.microsoft.com/office/drawing/2014/chart" uri="{C3380CC4-5D6E-409C-BE32-E72D297353CC}">
              <c16:uniqueId val="{00000001-897F-4F70-9110-356765B5D88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58.82</c:v>
                </c:pt>
                <c:pt idx="3">
                  <c:v>60.96</c:v>
                </c:pt>
                <c:pt idx="4">
                  <c:v>62</c:v>
                </c:pt>
              </c:numCache>
            </c:numRef>
          </c:val>
          <c:extLst>
            <c:ext xmlns:c16="http://schemas.microsoft.com/office/drawing/2014/chart" uri="{C3380CC4-5D6E-409C-BE32-E72D297353CC}">
              <c16:uniqueId val="{00000000-20F2-4409-9247-0FD7A84F42B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94.14</c:v>
                </c:pt>
                <c:pt idx="1">
                  <c:v>92.44</c:v>
                </c:pt>
                <c:pt idx="2">
                  <c:v>89.66</c:v>
                </c:pt>
                <c:pt idx="3">
                  <c:v>90.63</c:v>
                </c:pt>
                <c:pt idx="4">
                  <c:v>87.8</c:v>
                </c:pt>
              </c:numCache>
            </c:numRef>
          </c:val>
          <c:smooth val="0"/>
          <c:extLst>
            <c:ext xmlns:c16="http://schemas.microsoft.com/office/drawing/2014/chart" uri="{C3380CC4-5D6E-409C-BE32-E72D297353CC}">
              <c16:uniqueId val="{00000001-20F2-4409-9247-0FD7A84F42B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95.53</c:v>
                </c:pt>
                <c:pt idx="1">
                  <c:v>93.04</c:v>
                </c:pt>
                <c:pt idx="2">
                  <c:v>94.9</c:v>
                </c:pt>
                <c:pt idx="3">
                  <c:v>96.24</c:v>
                </c:pt>
                <c:pt idx="4">
                  <c:v>98.36</c:v>
                </c:pt>
              </c:numCache>
            </c:numRef>
          </c:val>
          <c:extLst>
            <c:ext xmlns:c16="http://schemas.microsoft.com/office/drawing/2014/chart" uri="{C3380CC4-5D6E-409C-BE32-E72D297353CC}">
              <c16:uniqueId val="{00000000-7C73-40DD-A6D5-D28D5C97050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C73-40DD-A6D5-D28D5C97050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DC5-4C71-8E7E-75CF368945E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DC5-4C71-8E7E-75CF368945E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1F9-4EFE-9F5A-D93C2DF140D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1F9-4EFE-9F5A-D93C2DF140D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95C-4644-B844-2437FF75C63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95C-4644-B844-2437FF75C63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6FE-4899-9C26-D1F98E8628E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6FE-4899-9C26-D1F98E8628E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97D-40DF-B0EB-7C3E9396CCB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248.44</c:v>
                </c:pt>
                <c:pt idx="1">
                  <c:v>244.85</c:v>
                </c:pt>
                <c:pt idx="2">
                  <c:v>296.89</c:v>
                </c:pt>
                <c:pt idx="3">
                  <c:v>270.57</c:v>
                </c:pt>
                <c:pt idx="4">
                  <c:v>294.27</c:v>
                </c:pt>
              </c:numCache>
            </c:numRef>
          </c:val>
          <c:smooth val="0"/>
          <c:extLst>
            <c:ext xmlns:c16="http://schemas.microsoft.com/office/drawing/2014/chart" uri="{C3380CC4-5D6E-409C-BE32-E72D297353CC}">
              <c16:uniqueId val="{00000001-D97D-40DF-B0EB-7C3E9396CCB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51.3</c:v>
                </c:pt>
                <c:pt idx="1">
                  <c:v>51.41</c:v>
                </c:pt>
                <c:pt idx="2">
                  <c:v>52.53</c:v>
                </c:pt>
                <c:pt idx="3">
                  <c:v>56.58</c:v>
                </c:pt>
                <c:pt idx="4">
                  <c:v>57.08</c:v>
                </c:pt>
              </c:numCache>
            </c:numRef>
          </c:val>
          <c:extLst>
            <c:ext xmlns:c16="http://schemas.microsoft.com/office/drawing/2014/chart" uri="{C3380CC4-5D6E-409C-BE32-E72D297353CC}">
              <c16:uniqueId val="{00000000-E54D-4E1C-A3F2-F9B5AE29019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66.73</c:v>
                </c:pt>
                <c:pt idx="1">
                  <c:v>64.78</c:v>
                </c:pt>
                <c:pt idx="2">
                  <c:v>63.06</c:v>
                </c:pt>
                <c:pt idx="3">
                  <c:v>62.5</c:v>
                </c:pt>
                <c:pt idx="4">
                  <c:v>60.59</c:v>
                </c:pt>
              </c:numCache>
            </c:numRef>
          </c:val>
          <c:smooth val="0"/>
          <c:extLst>
            <c:ext xmlns:c16="http://schemas.microsoft.com/office/drawing/2014/chart" uri="{C3380CC4-5D6E-409C-BE32-E72D297353CC}">
              <c16:uniqueId val="{00000001-E54D-4E1C-A3F2-F9B5AE29019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292.08999999999997</c:v>
                </c:pt>
                <c:pt idx="1">
                  <c:v>309.54000000000002</c:v>
                </c:pt>
                <c:pt idx="2">
                  <c:v>359.03</c:v>
                </c:pt>
                <c:pt idx="3">
                  <c:v>368.61</c:v>
                </c:pt>
                <c:pt idx="4">
                  <c:v>371.68</c:v>
                </c:pt>
              </c:numCache>
            </c:numRef>
          </c:val>
          <c:extLst>
            <c:ext xmlns:c16="http://schemas.microsoft.com/office/drawing/2014/chart" uri="{C3380CC4-5D6E-409C-BE32-E72D297353CC}">
              <c16:uniqueId val="{00000000-46C4-4F34-AEFB-AB9BA732DB7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241.29</c:v>
                </c:pt>
                <c:pt idx="1">
                  <c:v>250.21</c:v>
                </c:pt>
                <c:pt idx="2">
                  <c:v>264.77</c:v>
                </c:pt>
                <c:pt idx="3">
                  <c:v>269.33</c:v>
                </c:pt>
                <c:pt idx="4">
                  <c:v>280.23</c:v>
                </c:pt>
              </c:numCache>
            </c:numRef>
          </c:val>
          <c:smooth val="0"/>
          <c:extLst>
            <c:ext xmlns:c16="http://schemas.microsoft.com/office/drawing/2014/chart" uri="{C3380CC4-5D6E-409C-BE32-E72D297353CC}">
              <c16:uniqueId val="{00000001-46C4-4F34-AEFB-AB9BA732DB7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16" zoomScale="80" zoomScaleNormal="80" workbookViewId="0">
      <selection activeCell="BL16" sqref="BL16:BZ44"/>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広島県　安芸高田市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法非適用</v>
      </c>
      <c r="C8" s="78"/>
      <c r="D8" s="78"/>
      <c r="E8" s="78"/>
      <c r="F8" s="78"/>
      <c r="G8" s="78"/>
      <c r="H8" s="78"/>
      <c r="I8" s="78" t="str">
        <f>データ!J6</f>
        <v>下水道事業</v>
      </c>
      <c r="J8" s="78"/>
      <c r="K8" s="78"/>
      <c r="L8" s="78"/>
      <c r="M8" s="78"/>
      <c r="N8" s="78"/>
      <c r="O8" s="78"/>
      <c r="P8" s="78" t="str">
        <f>データ!K6</f>
        <v>特定地域生活排水処理</v>
      </c>
      <c r="Q8" s="78"/>
      <c r="R8" s="78"/>
      <c r="S8" s="78"/>
      <c r="T8" s="78"/>
      <c r="U8" s="78"/>
      <c r="V8" s="78"/>
      <c r="W8" s="78" t="str">
        <f>データ!L6</f>
        <v>K2</v>
      </c>
      <c r="X8" s="78"/>
      <c r="Y8" s="78"/>
      <c r="Z8" s="78"/>
      <c r="AA8" s="78"/>
      <c r="AB8" s="78"/>
      <c r="AC8" s="78"/>
      <c r="AD8" s="79" t="str">
        <f>データ!$M$6</f>
        <v>非設置</v>
      </c>
      <c r="AE8" s="79"/>
      <c r="AF8" s="79"/>
      <c r="AG8" s="79"/>
      <c r="AH8" s="79"/>
      <c r="AI8" s="79"/>
      <c r="AJ8" s="79"/>
      <c r="AK8" s="3"/>
      <c r="AL8" s="75">
        <f>データ!S6</f>
        <v>28044</v>
      </c>
      <c r="AM8" s="75"/>
      <c r="AN8" s="75"/>
      <c r="AO8" s="75"/>
      <c r="AP8" s="75"/>
      <c r="AQ8" s="75"/>
      <c r="AR8" s="75"/>
      <c r="AS8" s="75"/>
      <c r="AT8" s="74">
        <f>データ!T6</f>
        <v>537.71</v>
      </c>
      <c r="AU8" s="74"/>
      <c r="AV8" s="74"/>
      <c r="AW8" s="74"/>
      <c r="AX8" s="74"/>
      <c r="AY8" s="74"/>
      <c r="AZ8" s="74"/>
      <c r="BA8" s="74"/>
      <c r="BB8" s="74">
        <f>データ!U6</f>
        <v>52.15</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t="str">
        <f>データ!O6</f>
        <v>該当数値なし</v>
      </c>
      <c r="J10" s="74"/>
      <c r="K10" s="74"/>
      <c r="L10" s="74"/>
      <c r="M10" s="74"/>
      <c r="N10" s="74"/>
      <c r="O10" s="74"/>
      <c r="P10" s="74">
        <f>データ!P6</f>
        <v>49.59</v>
      </c>
      <c r="Q10" s="74"/>
      <c r="R10" s="74"/>
      <c r="S10" s="74"/>
      <c r="T10" s="74"/>
      <c r="U10" s="74"/>
      <c r="V10" s="74"/>
      <c r="W10" s="74">
        <f>データ!Q6</f>
        <v>100</v>
      </c>
      <c r="X10" s="74"/>
      <c r="Y10" s="74"/>
      <c r="Z10" s="74"/>
      <c r="AA10" s="74"/>
      <c r="AB10" s="74"/>
      <c r="AC10" s="74"/>
      <c r="AD10" s="75">
        <f>データ!R6</f>
        <v>3911</v>
      </c>
      <c r="AE10" s="75"/>
      <c r="AF10" s="75"/>
      <c r="AG10" s="75"/>
      <c r="AH10" s="75"/>
      <c r="AI10" s="75"/>
      <c r="AJ10" s="75"/>
      <c r="AK10" s="2"/>
      <c r="AL10" s="75">
        <f>データ!V6</f>
        <v>13824</v>
      </c>
      <c r="AM10" s="75"/>
      <c r="AN10" s="75"/>
      <c r="AO10" s="75"/>
      <c r="AP10" s="75"/>
      <c r="AQ10" s="75"/>
      <c r="AR10" s="75"/>
      <c r="AS10" s="75"/>
      <c r="AT10" s="74">
        <f>データ!W6</f>
        <v>36.130000000000003</v>
      </c>
      <c r="AU10" s="74"/>
      <c r="AV10" s="74"/>
      <c r="AW10" s="74"/>
      <c r="AX10" s="74"/>
      <c r="AY10" s="74"/>
      <c r="AZ10" s="74"/>
      <c r="BA10" s="74"/>
      <c r="BB10" s="74">
        <f>データ!X6</f>
        <v>382.62</v>
      </c>
      <c r="BC10" s="74"/>
      <c r="BD10" s="74"/>
      <c r="BE10" s="74"/>
      <c r="BF10" s="74"/>
      <c r="BG10" s="74"/>
      <c r="BH10" s="74"/>
      <c r="BI10" s="74"/>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121</v>
      </c>
      <c r="BM16" s="66"/>
      <c r="BN16" s="66"/>
      <c r="BO16" s="66"/>
      <c r="BP16" s="66"/>
      <c r="BQ16" s="66"/>
      <c r="BR16" s="66"/>
      <c r="BS16" s="66"/>
      <c r="BT16" s="66"/>
      <c r="BU16" s="66"/>
      <c r="BV16" s="66"/>
      <c r="BW16" s="66"/>
      <c r="BX16" s="66"/>
      <c r="BY16" s="66"/>
      <c r="BZ16" s="6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5"/>
      <c r="BM34" s="66"/>
      <c r="BN34" s="66"/>
      <c r="BO34" s="66"/>
      <c r="BP34" s="66"/>
      <c r="BQ34" s="66"/>
      <c r="BR34" s="66"/>
      <c r="BS34" s="66"/>
      <c r="BT34" s="66"/>
      <c r="BU34" s="66"/>
      <c r="BV34" s="66"/>
      <c r="BW34" s="66"/>
      <c r="BX34" s="66"/>
      <c r="BY34" s="66"/>
      <c r="BZ34" s="6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5"/>
      <c r="BM35" s="66"/>
      <c r="BN35" s="66"/>
      <c r="BO35" s="66"/>
      <c r="BP35" s="66"/>
      <c r="BQ35" s="66"/>
      <c r="BR35" s="66"/>
      <c r="BS35" s="66"/>
      <c r="BT35" s="66"/>
      <c r="BU35" s="66"/>
      <c r="BV35" s="66"/>
      <c r="BW35" s="66"/>
      <c r="BX35" s="66"/>
      <c r="BY35" s="66"/>
      <c r="BZ35" s="6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119</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120</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【314.13】</v>
      </c>
      <c r="I86" s="26" t="str">
        <f>データ!CA6</f>
        <v>【58.42】</v>
      </c>
      <c r="J86" s="26" t="str">
        <f>データ!CL6</f>
        <v>【282.28】</v>
      </c>
      <c r="K86" s="26" t="str">
        <f>データ!CW6</f>
        <v>【57.83】</v>
      </c>
      <c r="L86" s="26" t="str">
        <f>データ!DH6</f>
        <v>【77.67】</v>
      </c>
      <c r="M86" s="26" t="s">
        <v>44</v>
      </c>
      <c r="N86" s="26" t="s">
        <v>45</v>
      </c>
      <c r="O86" s="26" t="str">
        <f>データ!EO6</f>
        <v>【-】</v>
      </c>
    </row>
  </sheetData>
  <sheetProtection algorithmName="SHA-512" hashValue="AuawdmErCN0yDXxi2yrA+wBNLB0LciIc1iBL0zWpkXkpZ6Ed78Ja8RuLdhdG9toeC8kNIu5QvVmlTCLurh/Zpg==" saltValue="RNX3+LCT7e9ulb8s/evfz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5546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83" t="s">
        <v>55</v>
      </c>
      <c r="I3" s="84"/>
      <c r="J3" s="84"/>
      <c r="K3" s="84"/>
      <c r="L3" s="84"/>
      <c r="M3" s="84"/>
      <c r="N3" s="84"/>
      <c r="O3" s="84"/>
      <c r="P3" s="84"/>
      <c r="Q3" s="84"/>
      <c r="R3" s="84"/>
      <c r="S3" s="84"/>
      <c r="T3" s="84"/>
      <c r="U3" s="84"/>
      <c r="V3" s="84"/>
      <c r="W3" s="84"/>
      <c r="X3" s="85"/>
      <c r="Y3" s="89" t="s">
        <v>56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58</v>
      </c>
      <c r="B4" s="30"/>
      <c r="C4" s="30"/>
      <c r="D4" s="30"/>
      <c r="E4" s="30"/>
      <c r="F4" s="30"/>
      <c r="G4" s="30"/>
      <c r="H4" s="86"/>
      <c r="I4" s="87"/>
      <c r="J4" s="87"/>
      <c r="K4" s="87"/>
      <c r="L4" s="87"/>
      <c r="M4" s="87"/>
      <c r="N4" s="87"/>
      <c r="O4" s="87"/>
      <c r="P4" s="87"/>
      <c r="Q4" s="87"/>
      <c r="R4" s="87"/>
      <c r="S4" s="87"/>
      <c r="T4" s="87"/>
      <c r="U4" s="87"/>
      <c r="V4" s="87"/>
      <c r="W4" s="87"/>
      <c r="X4" s="88"/>
      <c r="Y4" s="82" t="s">
        <v>59</v>
      </c>
      <c r="Z4" s="82"/>
      <c r="AA4" s="82"/>
      <c r="AB4" s="82"/>
      <c r="AC4" s="82"/>
      <c r="AD4" s="82"/>
      <c r="AE4" s="82"/>
      <c r="AF4" s="82"/>
      <c r="AG4" s="82"/>
      <c r="AH4" s="82"/>
      <c r="AI4" s="82"/>
      <c r="AJ4" s="82" t="s">
        <v>60</v>
      </c>
      <c r="AK4" s="82"/>
      <c r="AL4" s="82"/>
      <c r="AM4" s="82"/>
      <c r="AN4" s="82"/>
      <c r="AO4" s="82"/>
      <c r="AP4" s="82"/>
      <c r="AQ4" s="82"/>
      <c r="AR4" s="82"/>
      <c r="AS4" s="82"/>
      <c r="AT4" s="82"/>
      <c r="AU4" s="82" t="s">
        <v>61</v>
      </c>
      <c r="AV4" s="82"/>
      <c r="AW4" s="82"/>
      <c r="AX4" s="82"/>
      <c r="AY4" s="82"/>
      <c r="AZ4" s="82"/>
      <c r="BA4" s="82"/>
      <c r="BB4" s="82"/>
      <c r="BC4" s="82"/>
      <c r="BD4" s="82"/>
      <c r="BE4" s="82"/>
      <c r="BF4" s="82" t="s">
        <v>62</v>
      </c>
      <c r="BG4" s="82"/>
      <c r="BH4" s="82"/>
      <c r="BI4" s="82"/>
      <c r="BJ4" s="82"/>
      <c r="BK4" s="82"/>
      <c r="BL4" s="82"/>
      <c r="BM4" s="82"/>
      <c r="BN4" s="82"/>
      <c r="BO4" s="82"/>
      <c r="BP4" s="82"/>
      <c r="BQ4" s="82" t="s">
        <v>63</v>
      </c>
      <c r="BR4" s="82"/>
      <c r="BS4" s="82"/>
      <c r="BT4" s="82"/>
      <c r="BU4" s="82"/>
      <c r="BV4" s="82"/>
      <c r="BW4" s="82"/>
      <c r="BX4" s="82"/>
      <c r="BY4" s="82"/>
      <c r="BZ4" s="82"/>
      <c r="CA4" s="82"/>
      <c r="CB4" s="82" t="s">
        <v>64</v>
      </c>
      <c r="CC4" s="82"/>
      <c r="CD4" s="82"/>
      <c r="CE4" s="82"/>
      <c r="CF4" s="82"/>
      <c r="CG4" s="82"/>
      <c r="CH4" s="82"/>
      <c r="CI4" s="82"/>
      <c r="CJ4" s="82"/>
      <c r="CK4" s="82"/>
      <c r="CL4" s="82"/>
      <c r="CM4" s="82" t="s">
        <v>65</v>
      </c>
      <c r="CN4" s="82"/>
      <c r="CO4" s="82"/>
      <c r="CP4" s="82"/>
      <c r="CQ4" s="82"/>
      <c r="CR4" s="82"/>
      <c r="CS4" s="82"/>
      <c r="CT4" s="82"/>
      <c r="CU4" s="82"/>
      <c r="CV4" s="82"/>
      <c r="CW4" s="82"/>
      <c r="CX4" s="82" t="s">
        <v>66</v>
      </c>
      <c r="CY4" s="82"/>
      <c r="CZ4" s="82"/>
      <c r="DA4" s="82"/>
      <c r="DB4" s="82"/>
      <c r="DC4" s="82"/>
      <c r="DD4" s="82"/>
      <c r="DE4" s="82"/>
      <c r="DF4" s="82"/>
      <c r="DG4" s="82"/>
      <c r="DH4" s="82"/>
      <c r="DI4" s="82" t="s">
        <v>67</v>
      </c>
      <c r="DJ4" s="82"/>
      <c r="DK4" s="82"/>
      <c r="DL4" s="82"/>
      <c r="DM4" s="82"/>
      <c r="DN4" s="82"/>
      <c r="DO4" s="82"/>
      <c r="DP4" s="82"/>
      <c r="DQ4" s="82"/>
      <c r="DR4" s="82"/>
      <c r="DS4" s="82"/>
      <c r="DT4" s="82" t="s">
        <v>68</v>
      </c>
      <c r="DU4" s="82"/>
      <c r="DV4" s="82"/>
      <c r="DW4" s="82"/>
      <c r="DX4" s="82"/>
      <c r="DY4" s="82"/>
      <c r="DZ4" s="82"/>
      <c r="EA4" s="82"/>
      <c r="EB4" s="82"/>
      <c r="EC4" s="82"/>
      <c r="ED4" s="82"/>
      <c r="EE4" s="82" t="s">
        <v>69</v>
      </c>
      <c r="EF4" s="82"/>
      <c r="EG4" s="82"/>
      <c r="EH4" s="82"/>
      <c r="EI4" s="82"/>
      <c r="EJ4" s="82"/>
      <c r="EK4" s="82"/>
      <c r="EL4" s="82"/>
      <c r="EM4" s="82"/>
      <c r="EN4" s="82"/>
      <c r="EO4" s="82"/>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2020</v>
      </c>
      <c r="C6" s="33">
        <f t="shared" ref="C6:X6" si="3">C7</f>
        <v>342149</v>
      </c>
      <c r="D6" s="33">
        <f t="shared" si="3"/>
        <v>47</v>
      </c>
      <c r="E6" s="33">
        <f t="shared" si="3"/>
        <v>18</v>
      </c>
      <c r="F6" s="33">
        <f t="shared" si="3"/>
        <v>0</v>
      </c>
      <c r="G6" s="33">
        <f t="shared" si="3"/>
        <v>0</v>
      </c>
      <c r="H6" s="33" t="str">
        <f t="shared" si="3"/>
        <v>広島県　安芸高田市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49.59</v>
      </c>
      <c r="Q6" s="34">
        <f t="shared" si="3"/>
        <v>100</v>
      </c>
      <c r="R6" s="34">
        <f t="shared" si="3"/>
        <v>3911</v>
      </c>
      <c r="S6" s="34">
        <f t="shared" si="3"/>
        <v>28044</v>
      </c>
      <c r="T6" s="34">
        <f t="shared" si="3"/>
        <v>537.71</v>
      </c>
      <c r="U6" s="34">
        <f t="shared" si="3"/>
        <v>52.15</v>
      </c>
      <c r="V6" s="34">
        <f t="shared" si="3"/>
        <v>13824</v>
      </c>
      <c r="W6" s="34">
        <f t="shared" si="3"/>
        <v>36.130000000000003</v>
      </c>
      <c r="X6" s="34">
        <f t="shared" si="3"/>
        <v>382.62</v>
      </c>
      <c r="Y6" s="35">
        <f>IF(Y7="",NA(),Y7)</f>
        <v>95.53</v>
      </c>
      <c r="Z6" s="35">
        <f t="shared" ref="Z6:AH6" si="4">IF(Z7="",NA(),Z7)</f>
        <v>93.04</v>
      </c>
      <c r="AA6" s="35">
        <f t="shared" si="4"/>
        <v>94.9</v>
      </c>
      <c r="AB6" s="35">
        <f t="shared" si="4"/>
        <v>96.24</v>
      </c>
      <c r="AC6" s="35">
        <f t="shared" si="4"/>
        <v>98.36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248.44</v>
      </c>
      <c r="BL6" s="35">
        <f t="shared" si="7"/>
        <v>244.85</v>
      </c>
      <c r="BM6" s="35">
        <f t="shared" si="7"/>
        <v>296.89</v>
      </c>
      <c r="BN6" s="35">
        <f t="shared" si="7"/>
        <v>270.57</v>
      </c>
      <c r="BO6" s="35">
        <f t="shared" si="7"/>
        <v>294.27</v>
      </c>
      <c r="BP6" s="34" t="str">
        <f>IF(BP7="","",IF(BP7="-","【-】","【"&amp;SUBSTITUTE(TEXT(BP7,"#,##0.00"),"-","△")&amp;"】"))</f>
        <v>【314.13】</v>
      </c>
      <c r="BQ6" s="35">
        <f>IF(BQ7="",NA(),BQ7)</f>
        <v>51.3</v>
      </c>
      <c r="BR6" s="35">
        <f t="shared" ref="BR6:BZ6" si="8">IF(BR7="",NA(),BR7)</f>
        <v>51.41</v>
      </c>
      <c r="BS6" s="35">
        <f t="shared" si="8"/>
        <v>52.53</v>
      </c>
      <c r="BT6" s="35">
        <f t="shared" si="8"/>
        <v>56.58</v>
      </c>
      <c r="BU6" s="35">
        <f t="shared" si="8"/>
        <v>57.08</v>
      </c>
      <c r="BV6" s="35">
        <f t="shared" si="8"/>
        <v>66.73</v>
      </c>
      <c r="BW6" s="35">
        <f t="shared" si="8"/>
        <v>64.78</v>
      </c>
      <c r="BX6" s="35">
        <f t="shared" si="8"/>
        <v>63.06</v>
      </c>
      <c r="BY6" s="35">
        <f t="shared" si="8"/>
        <v>62.5</v>
      </c>
      <c r="BZ6" s="35">
        <f t="shared" si="8"/>
        <v>60.59</v>
      </c>
      <c r="CA6" s="34" t="str">
        <f>IF(CA7="","",IF(CA7="-","【-】","【"&amp;SUBSTITUTE(TEXT(CA7,"#,##0.00"),"-","△")&amp;"】"))</f>
        <v>【58.42】</v>
      </c>
      <c r="CB6" s="35">
        <f>IF(CB7="",NA(),CB7)</f>
        <v>292.08999999999997</v>
      </c>
      <c r="CC6" s="35">
        <f t="shared" ref="CC6:CK6" si="9">IF(CC7="",NA(),CC7)</f>
        <v>309.54000000000002</v>
      </c>
      <c r="CD6" s="35">
        <f t="shared" si="9"/>
        <v>359.03</v>
      </c>
      <c r="CE6" s="35">
        <f t="shared" si="9"/>
        <v>368.61</v>
      </c>
      <c r="CF6" s="35">
        <f t="shared" si="9"/>
        <v>371.68</v>
      </c>
      <c r="CG6" s="35">
        <f t="shared" si="9"/>
        <v>241.29</v>
      </c>
      <c r="CH6" s="35">
        <f t="shared" si="9"/>
        <v>250.21</v>
      </c>
      <c r="CI6" s="35">
        <f t="shared" si="9"/>
        <v>264.77</v>
      </c>
      <c r="CJ6" s="35">
        <f t="shared" si="9"/>
        <v>269.33</v>
      </c>
      <c r="CK6" s="35">
        <f t="shared" si="9"/>
        <v>280.23</v>
      </c>
      <c r="CL6" s="34" t="str">
        <f>IF(CL7="","",IF(CL7="-","【-】","【"&amp;SUBSTITUTE(TEXT(CL7,"#,##0.00"),"-","△")&amp;"】"))</f>
        <v>【282.28】</v>
      </c>
      <c r="CM6" s="35">
        <f>IF(CM7="",NA(),CM7)</f>
        <v>55.56</v>
      </c>
      <c r="CN6" s="35">
        <f t="shared" ref="CN6:CV6" si="10">IF(CN7="",NA(),CN7)</f>
        <v>53.32</v>
      </c>
      <c r="CO6" s="35">
        <f t="shared" si="10"/>
        <v>46.22</v>
      </c>
      <c r="CP6" s="35">
        <f t="shared" si="10"/>
        <v>46.13</v>
      </c>
      <c r="CQ6" s="35">
        <f t="shared" si="10"/>
        <v>47.26</v>
      </c>
      <c r="CR6" s="35">
        <f t="shared" si="10"/>
        <v>61.94</v>
      </c>
      <c r="CS6" s="35">
        <f t="shared" si="10"/>
        <v>61.79</v>
      </c>
      <c r="CT6" s="35">
        <f t="shared" si="10"/>
        <v>59.94</v>
      </c>
      <c r="CU6" s="35">
        <f t="shared" si="10"/>
        <v>59.64</v>
      </c>
      <c r="CV6" s="35">
        <f t="shared" si="10"/>
        <v>58.19</v>
      </c>
      <c r="CW6" s="34" t="str">
        <f>IF(CW7="","",IF(CW7="-","【-】","【"&amp;SUBSTITUTE(TEXT(CW7,"#,##0.00"),"-","△")&amp;"】"))</f>
        <v>【57.83】</v>
      </c>
      <c r="CX6" s="35">
        <f>IF(CX7="",NA(),CX7)</f>
        <v>100</v>
      </c>
      <c r="CY6" s="35">
        <f t="shared" ref="CY6:DG6" si="11">IF(CY7="",NA(),CY7)</f>
        <v>100</v>
      </c>
      <c r="CZ6" s="35">
        <f t="shared" si="11"/>
        <v>58.82</v>
      </c>
      <c r="DA6" s="35">
        <f t="shared" si="11"/>
        <v>60.96</v>
      </c>
      <c r="DB6" s="35">
        <f t="shared" si="11"/>
        <v>62</v>
      </c>
      <c r="DC6" s="35">
        <f t="shared" si="11"/>
        <v>94.14</v>
      </c>
      <c r="DD6" s="35">
        <f t="shared" si="11"/>
        <v>92.44</v>
      </c>
      <c r="DE6" s="35">
        <f t="shared" si="11"/>
        <v>89.66</v>
      </c>
      <c r="DF6" s="35">
        <f t="shared" si="11"/>
        <v>90.63</v>
      </c>
      <c r="DG6" s="35">
        <f t="shared" si="11"/>
        <v>87.8</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342149</v>
      </c>
      <c r="D7" s="37">
        <v>47</v>
      </c>
      <c r="E7" s="37">
        <v>18</v>
      </c>
      <c r="F7" s="37">
        <v>0</v>
      </c>
      <c r="G7" s="37">
        <v>0</v>
      </c>
      <c r="H7" s="37" t="s">
        <v>99</v>
      </c>
      <c r="I7" s="37" t="s">
        <v>100</v>
      </c>
      <c r="J7" s="37" t="s">
        <v>101</v>
      </c>
      <c r="K7" s="37" t="s">
        <v>102</v>
      </c>
      <c r="L7" s="37" t="s">
        <v>103</v>
      </c>
      <c r="M7" s="37" t="s">
        <v>104</v>
      </c>
      <c r="N7" s="38" t="s">
        <v>105</v>
      </c>
      <c r="O7" s="38" t="s">
        <v>106</v>
      </c>
      <c r="P7" s="38">
        <v>49.59</v>
      </c>
      <c r="Q7" s="38">
        <v>100</v>
      </c>
      <c r="R7" s="38">
        <v>3911</v>
      </c>
      <c r="S7" s="38">
        <v>28044</v>
      </c>
      <c r="T7" s="38">
        <v>537.71</v>
      </c>
      <c r="U7" s="38">
        <v>52.15</v>
      </c>
      <c r="V7" s="38">
        <v>13824</v>
      </c>
      <c r="W7" s="38">
        <v>36.130000000000003</v>
      </c>
      <c r="X7" s="38">
        <v>382.62</v>
      </c>
      <c r="Y7" s="38">
        <v>95.53</v>
      </c>
      <c r="Z7" s="38">
        <v>93.04</v>
      </c>
      <c r="AA7" s="38">
        <v>94.9</v>
      </c>
      <c r="AB7" s="38">
        <v>96.24</v>
      </c>
      <c r="AC7" s="38">
        <v>98.36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248.44</v>
      </c>
      <c r="BL7" s="38">
        <v>244.85</v>
      </c>
      <c r="BM7" s="38">
        <v>296.89</v>
      </c>
      <c r="BN7" s="38">
        <v>270.57</v>
      </c>
      <c r="BO7" s="38">
        <v>294.27</v>
      </c>
      <c r="BP7" s="38">
        <v>314.13</v>
      </c>
      <c r="BQ7" s="38">
        <v>51.3</v>
      </c>
      <c r="BR7" s="38">
        <v>51.41</v>
      </c>
      <c r="BS7" s="38">
        <v>52.53</v>
      </c>
      <c r="BT7" s="38">
        <v>56.58</v>
      </c>
      <c r="BU7" s="38">
        <v>57.08</v>
      </c>
      <c r="BV7" s="38">
        <v>66.73</v>
      </c>
      <c r="BW7" s="38">
        <v>64.78</v>
      </c>
      <c r="BX7" s="38">
        <v>63.06</v>
      </c>
      <c r="BY7" s="38">
        <v>62.5</v>
      </c>
      <c r="BZ7" s="38">
        <v>60.59</v>
      </c>
      <c r="CA7" s="38">
        <v>58.42</v>
      </c>
      <c r="CB7" s="38">
        <v>292.08999999999997</v>
      </c>
      <c r="CC7" s="38">
        <v>309.54000000000002</v>
      </c>
      <c r="CD7" s="38">
        <v>359.03</v>
      </c>
      <c r="CE7" s="38">
        <v>368.61</v>
      </c>
      <c r="CF7" s="38">
        <v>371.68</v>
      </c>
      <c r="CG7" s="38">
        <v>241.29</v>
      </c>
      <c r="CH7" s="38">
        <v>250.21</v>
      </c>
      <c r="CI7" s="38">
        <v>264.77</v>
      </c>
      <c r="CJ7" s="38">
        <v>269.33</v>
      </c>
      <c r="CK7" s="38">
        <v>280.23</v>
      </c>
      <c r="CL7" s="38">
        <v>282.27999999999997</v>
      </c>
      <c r="CM7" s="38">
        <v>55.56</v>
      </c>
      <c r="CN7" s="38">
        <v>53.32</v>
      </c>
      <c r="CO7" s="38">
        <v>46.22</v>
      </c>
      <c r="CP7" s="38">
        <v>46.13</v>
      </c>
      <c r="CQ7" s="38">
        <v>47.26</v>
      </c>
      <c r="CR7" s="38">
        <v>61.94</v>
      </c>
      <c r="CS7" s="38">
        <v>61.79</v>
      </c>
      <c r="CT7" s="38">
        <v>59.94</v>
      </c>
      <c r="CU7" s="38">
        <v>59.64</v>
      </c>
      <c r="CV7" s="38">
        <v>58.19</v>
      </c>
      <c r="CW7" s="38">
        <v>57.83</v>
      </c>
      <c r="CX7" s="38">
        <v>100</v>
      </c>
      <c r="CY7" s="38">
        <v>100</v>
      </c>
      <c r="CZ7" s="38">
        <v>58.82</v>
      </c>
      <c r="DA7" s="38">
        <v>60.96</v>
      </c>
      <c r="DB7" s="38">
        <v>62</v>
      </c>
      <c r="DC7" s="38">
        <v>94.14</v>
      </c>
      <c r="DD7" s="38">
        <v>92.44</v>
      </c>
      <c r="DE7" s="38">
        <v>89.66</v>
      </c>
      <c r="DF7" s="38">
        <v>90.63</v>
      </c>
      <c r="DG7" s="38">
        <v>87.8</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105</v>
      </c>
      <c r="EF7" s="38" t="s">
        <v>105</v>
      </c>
      <c r="EG7" s="38" t="s">
        <v>105</v>
      </c>
      <c r="EH7" s="38" t="s">
        <v>105</v>
      </c>
      <c r="EI7" s="38" t="s">
        <v>105</v>
      </c>
      <c r="EJ7" s="38" t="s">
        <v>105</v>
      </c>
      <c r="EK7" s="38" t="s">
        <v>105</v>
      </c>
      <c r="EL7" s="38" t="s">
        <v>105</v>
      </c>
      <c r="EM7" s="38" t="s">
        <v>105</v>
      </c>
      <c r="EN7" s="38" t="s">
        <v>105</v>
      </c>
      <c r="EO7" s="38" t="s">
        <v>105</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112</v>
      </c>
    </row>
    <row r="12" spans="1:145" x14ac:dyDescent="0.15">
      <c r="B12">
        <v>1</v>
      </c>
      <c r="C12">
        <v>1</v>
      </c>
      <c r="D12">
        <v>1</v>
      </c>
      <c r="E12">
        <v>1</v>
      </c>
      <c r="F12">
        <v>2</v>
      </c>
      <c r="G12" t="s">
        <v>113</v>
      </c>
    </row>
    <row r="13" spans="1:145" x14ac:dyDescent="0.15">
      <c r="B13" t="s">
        <v>114</v>
      </c>
      <c r="C13" t="s">
        <v>114</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田中 要</cp:lastModifiedBy>
  <cp:lastPrinted>2022-01-29T03:44:19Z</cp:lastPrinted>
  <dcterms:created xsi:type="dcterms:W3CDTF">2021-12-03T08:11:23Z</dcterms:created>
  <dcterms:modified xsi:type="dcterms:W3CDTF">2022-01-29T03:44:22Z</dcterms:modified>
  <cp:category/>
</cp:coreProperties>
</file>