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CtIs2w3NhKcby8XHq+GOCiU5fQTG/P023maYWA1ECaSy/Q+yhLmEDoexWPbb5FJPIgEoKOis78LingeCHK96A==" workbookSaltValue="OIkJ6WmLrxJWT91WDS/D0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<sst xmlns="http://schemas.openxmlformats.org/spreadsheetml/2006/main" xmlns:r="http://schemas.openxmlformats.org/officeDocument/2006/relationships" count="112" uniqueCount="112">
  <si>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</si>
  <si>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</si>
  <si>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</si>
  <si>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</si>
  <si>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</si>
  <si>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</si>
  <si>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</si>
  <si>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</si>
  <si>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</si>
  <si>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</si>
  <si>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</si>
  <si>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</si>
  <si>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</si>
  <si>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</si>
  <si>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</si>
  <si>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</si>
  <si>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</si>
  <si>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</si>
  <si>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</si>
  <si>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</si>
  <si>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</si>
  <si>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</si>
  <si>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</si>
  <si>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</si>
  <si>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</si>
  <si>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</si>
  <si>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</si>
  <si>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</si>
  <si>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</si>
  <si>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</si>
  <si>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</si>
  <si>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</si>
  <si>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</si>
  <si>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</si>
  <si>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</si>
  <si>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</si>
  <si>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</si>
  <si>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</si>
  <si>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</si>
  <si>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</si>
  <si>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</si>
  <si>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</si>
  <si>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</si>
  <si>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</si>
  <si>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</si>
  <si>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</si>
  <si>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</si>
  <si>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</si>
  <si>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</si>
  <si>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</si>
  <si>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</si>
  <si>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</si>
  <si>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</si>
  <si>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</si>
  <si>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</si>
  <si>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</si>
  <si>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</si>
  <si>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</si>
  <si>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</si>
  <si>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</si>
  <si>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</si>
  <si>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</si>
  <si>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</si>
  <si>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</si>
  <si>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</si>
  <si>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</si>
  <si>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</si>
  <si>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</si>
  <si>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</si>
  <si>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</si>
  <si>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</si>
  <si>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</si>
  <si>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</si>
  <si>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</si>
  <si>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</si>
  <si>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</si>
  <si>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</si>
  <si>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</si>
  <si>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</si>
  <si>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</si>
  <si>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</si>
  <si>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</si>
  <si>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</si>
  <si>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</si>
  <si>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</si>
  <si>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</si>
  <si>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</si>
  <si>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</si>
  <si>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</si>
  <si>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</si>
  <si>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</si>
  <si>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</si>
  <si>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</si>
  <si>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広島県　廿日市市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</si>
  <si>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</si>
  <si>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</si>
  <si>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</si>
  <si>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</si>
  <si>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</si>
  <si>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</si>
  <si>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</si>
  <si>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</si>
  <si>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</si>
  <si>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</si>
  <si>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</si>
  <si>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</si>
  <si>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</si>
  <si>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</si>
  <si>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</si>
  <si>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令和2年度から吉和・宮島簡易水道事業を会計統合したことなどにより、佐伯地域の簡易水道事業を上水道統合した平成29年度以降から比較しても、若干、決算状況が悪化している。
　①、④、⑤、⑥等の数値については、類似団体平均値と比較しても、良好なものでないため収益性の改善や経常費用の継続的な縮減に取り組む必要がある。　　　　　　　　　　　　　　　　　　　　　　　　　　　　　　　　　　　　　　　　　　　　　　　　　　　　　　　　　　　　　　　　　　　　　　　　　　　　　　　　　　　　　　　　　　　　　　　　　　　　　　　　　　　　　　　　　　　　　　　　　　　　　　　　　　　　　　　　　　　　　　　　　　　　　　　　　　　　　　　　　　　　　　　　　　　　　　　　　　　　　　　　　　
　また今後、更新費用も増加していく見込であることから、更新の平準化を図り、計画的な資金計画の策定を検討する。　　</t>
    <rPh sb="1" eb="3">
      <t>レイワ</t>
    </rPh>
    <rPh sb="34" eb="36">
      <t>サエキ</t>
    </rPh>
    <rPh sb="36" eb="38">
      <t>チイキ</t>
    </rPh>
    <rPh sb="53" eb="55">
      <t>ヘイセイ</t>
    </rPh>
    <rPh sb="59" eb="61">
      <t>イコウ</t>
    </rPh>
    <rPh sb="63" eb="65">
      <t>ヒカク</t>
    </rPh>
    <rPh sb="69" eb="71">
      <t>ジャッカン</t>
    </rPh>
    <rPh sb="72" eb="74">
      <t>ケッサン</t>
    </rPh>
    <rPh sb="77" eb="79">
      <t>アッカ</t>
    </rPh>
    <rPh sb="354" eb="356">
      <t>ゾウカ</t>
    </rPh>
    <rPh sb="360" eb="362">
      <t>ミコ</t>
    </rPh>
    <phoneticPr fontId="1"/>
  </si>
  <si>
    <t>①②有形固定資産減価償却率及び管路経年化率の高さは、昭和50年代に行われた大規模開発に伴う管路の拡張事業に起因しており、施設の更新を計画的に進める必要がある。
③令和２年度の管路更新率は、令和元年度に対し若干上昇したが、引き続き計画的に更新を進める必要がある。</t>
    <rPh sb="95" eb="97">
      <t>レイワ</t>
    </rPh>
    <rPh sb="97" eb="98">
      <t>ゲン</t>
    </rPh>
    <rPh sb="105" eb="107">
      <t>ジョウショウ</t>
    </rPh>
    <phoneticPr fontId="1"/>
  </si>
  <si>
    <t>①経常収支比率は、継続的に100％を超えて経営できているが、平成29年度に佐伯地域の簡易水道事業を上水道統合し、令和2年度から吉和・宮島簡易水道事業を会計統合したため、令和28年度以前に比べて、数値が若干、悪化している。　　　　　　　　　　　　　　　　　　　　　　　　　　　　　　　　　　　　　　　　　　　　　　　　　　　　　　　　　　　　　　　　　　　　　　　　　　　　②累積欠損金は発生していない。　　　　　　　　　　　　　　　　　　　　　　　　　　　　　　　　　　　　　　　　　　　　　　　　　　　　　　　　　　　　　　　　　　　　　　　　　　　　　　　　　　　　　　　　　　　　　　　　　　　　　③100％及び類似団体平均値を上回り、支払い能力は十分であるといえる。　　　　　　　　　　　　　　　　　　　　　　　　　　　　　　　　　　　　　　　　　　　　　　　　　　　　　　　　　　　　　　　　　　　　　　　　　　　　　　　　　　　　　　　　　　　④平成29年度から佐伯地域の簡易水道事業を上水道統合し、統合前簡易水道事業の企業債を承継したため、比率が大きく増加している。今後は、老朽化した施設の更新時期が到来し、その経費の増加も見込まれることから、経営改善を図り、投資規模の適正化に繋げていく。　　　　　　　　　　　　　　　　　　　　　　　　　　　　　　　　　　　　　　　　　　　　　　　　　　　　　　　　　　　　　　　　　　　　　　　　　　　　　　　　　　　　　　　　　⑤⑥平成29年度からの佐伯地域簡易水道事業の上水道統合及び令和2年度からの吉和・宮島簡易水道事業の会計統合に伴う費用増によって、給水原価の数値が悪化している。料金回収率も同様の傾向にあるが、令和2年度の数値が特に悪化している要因については、新型コロナウイルス感染症対応地方創生臨時交付金を活用した市民、事業者への水道料金減免の支援を行ったため、供給単価が特に小さかったことによる。今後も経常費用の継続的な縮減が必要である。　　　　　　　　　　　　　　　　　　　　　　　　　　　　　　　　　　　　　　　　　　　　　　　　　　　　　　　　　　　　　　　　　　　　　　　　　　　　　　　　　　　　　　　　　　　　　　　　　　　　　　　　　　　　　　　　　　　　　　　　　　　　　　　　　　　　　　　　　　　　　　　　　　　　　　　　　　　　　　　　　　　　　　　　　　　　　　　　　　　　　　　　　　　　　　　　　　　　　　　　　　　　　　　　　　　　　　　　　　　　　　　　　　　　　　　　　　　　　　　　　　　　　　　　　　　　　　　　　　　　　　　　　　　　　　　　　　　　　　　　　　　　　　　　　　　　　　　　　　　　　　　　　　　　　　　　　　　　　　　　　　　　　　　　　　　　　　　　　　　　　　　　　　　　　　　　　　　　　　　　　　　　　　　　　　　　　　　　　　　　　　　　　　　　　　　　　　　　　　　　　　　　　　　　　　　　　　　　　　　　　　　　　　　　　　　　　　　　　　　　　　　　　　　　　　　　　　　　　　　　　　　　　　　　　　　　　　　　　　　　　　　　　　　　　　　　　　　　　　　　　　　　　　　　　　　　　　　　　　　　　　　　　　　　　　　　　　　　　　　　　　　　　　　　　　　　　　　　　　　　　　　　　　　　　　　　　　　　　　　　　　　　　　　　　　　　　　　　　　　　　　　　　　　　　　　　　　　　　　　　　　　　　　　　　　　　　　　　　　　　　　　　　　　　　　　　　　　　　　　　　　　　　　　　　　　　　　　　　　　　　　　　　　　　　　　　　　　　　　　　　　　　　　　　　　　　　　　　　　　　　　　　　　　　　　　　　　　　　　　　　　　　　　　　　　　　　　　　　　　　　　　　　　　　　　　　　　　　　　　　　　　　　　　　　　　　　　　　　　　　　　　　　　　　　　　　　　　　　　　　　　　　　　　　　　　　　　　　　　　　　　　　　　　　　　　　　　　　　　　　　　　　　　　　　　　　　　　　　　　　　　　　　　　　　　　　　　
⑦施設利用率は昨年度以前から、ほぼ横ばいであり、平均値を上回る率で推移している。　　　　　　　　　　　　　　　　　　　　　　　　　　　　　　　　　　　　　　　　　　　　　　　　　　　　　　　　　　　　　　　　　　　　　　　　　　　　　　　　　　　　　　　　　　　　　　　　　　　　　　　　　　　　　　　⑧平成29年度の佐伯地域簡易水道事業の上水道統合により有収率が減少した。漏水調査に基づく配水管の更新整備の効果もあり、その後に大きな減少はない状況であったが、令和2年度は、吉和・宮島簡易水道事業の会計統合や新型コロナウイルス感染症に伴う水需要の影響もあり、微減となっている。　　　　　　　　　　　　　　　　　　　</t>
    <rPh sb="18" eb="19">
      <t>コ</t>
    </rPh>
    <rPh sb="56" eb="58">
      <t>レイワ</t>
    </rPh>
    <rPh sb="59" eb="61">
      <t>ネンド</t>
    </rPh>
    <rPh sb="63" eb="65">
      <t>ヨシワ</t>
    </rPh>
    <rPh sb="66" eb="68">
      <t>ミヤジマ</t>
    </rPh>
    <rPh sb="68" eb="70">
      <t>カンイ</t>
    </rPh>
    <rPh sb="70" eb="72">
      <t>スイドウ</t>
    </rPh>
    <rPh sb="72" eb="74">
      <t>ジギョウ</t>
    </rPh>
    <rPh sb="75" eb="77">
      <t>カイケイ</t>
    </rPh>
    <rPh sb="77" eb="79">
      <t>トウゴウ</t>
    </rPh>
    <rPh sb="84" eb="86">
      <t>レイワ</t>
    </rPh>
    <rPh sb="88" eb="90">
      <t>ネンド</t>
    </rPh>
    <rPh sb="90" eb="92">
      <t>イゼン</t>
    </rPh>
    <rPh sb="93" eb="94">
      <t>クラ</t>
    </rPh>
    <rPh sb="97" eb="99">
      <t>スウチ</t>
    </rPh>
    <rPh sb="100" eb="102">
      <t>ジャッカン</t>
    </rPh>
    <rPh sb="103" eb="105">
      <t>アッカ</t>
    </rPh>
    <rPh sb="307" eb="308">
      <t>オヨ</t>
    </rPh>
    <rPh sb="309" eb="311">
      <t>ルイジ</t>
    </rPh>
    <rPh sb="311" eb="313">
      <t>ダンタイ</t>
    </rPh>
    <rPh sb="313" eb="316">
      <t>ヘイキンチ</t>
    </rPh>
    <rPh sb="317" eb="319">
      <t>ウワマワ</t>
    </rPh>
    <rPh sb="668" eb="669">
      <t>オヨ</t>
    </rPh>
    <rPh sb="670" eb="672">
      <t>レイワ</t>
    </rPh>
    <rPh sb="673" eb="675">
      <t>ネンド</t>
    </rPh>
    <rPh sb="678" eb="680">
      <t>ヨシワ</t>
    </rPh>
    <rPh sb="681" eb="683">
      <t>ミヤジマ</t>
    </rPh>
    <rPh sb="683" eb="685">
      <t>カンイ</t>
    </rPh>
    <rPh sb="685" eb="689">
      <t>スイドウジギョウ</t>
    </rPh>
    <rPh sb="690" eb="692">
      <t>カイケイ</t>
    </rPh>
    <rPh sb="692" eb="694">
      <t>トウゴウ</t>
    </rPh>
    <rPh sb="705" eb="707">
      <t>キュウスイ</t>
    </rPh>
    <rPh sb="707" eb="709">
      <t>ゲンカ</t>
    </rPh>
    <rPh sb="720" eb="722">
      <t>リョウキン</t>
    </rPh>
    <rPh sb="722" eb="724">
      <t>カイシュウ</t>
    </rPh>
    <rPh sb="724" eb="725">
      <t>リツ</t>
    </rPh>
    <rPh sb="726" eb="728">
      <t>ドウヨウ</t>
    </rPh>
    <rPh sb="729" eb="731">
      <t>ケイコウ</t>
    </rPh>
    <rPh sb="736" eb="738">
      <t>レイワ</t>
    </rPh>
    <rPh sb="739" eb="741">
      <t>ネンド</t>
    </rPh>
    <rPh sb="742" eb="744">
      <t>スウチ</t>
    </rPh>
    <rPh sb="745" eb="746">
      <t>トク</t>
    </rPh>
    <rPh sb="747" eb="749">
      <t>アッカ</t>
    </rPh>
    <rPh sb="753" eb="755">
      <t>ヨウイン</t>
    </rPh>
    <rPh sb="761" eb="763">
      <t>シンガタ</t>
    </rPh>
    <rPh sb="770" eb="773">
      <t>カンセンショウ</t>
    </rPh>
    <rPh sb="773" eb="775">
      <t>タイオウ</t>
    </rPh>
    <rPh sb="775" eb="777">
      <t>チホウ</t>
    </rPh>
    <rPh sb="777" eb="779">
      <t>ソウセイ</t>
    </rPh>
    <rPh sb="779" eb="781">
      <t>リンジ</t>
    </rPh>
    <rPh sb="781" eb="784">
      <t>コウフキン</t>
    </rPh>
    <rPh sb="785" eb="787">
      <t>カツヨウ</t>
    </rPh>
    <rPh sb="789" eb="791">
      <t>シミン</t>
    </rPh>
    <rPh sb="792" eb="795">
      <t>ジギョウシャ</t>
    </rPh>
    <rPh sb="797" eb="799">
      <t>スイドウ</t>
    </rPh>
    <rPh sb="799" eb="801">
      <t>リョウキン</t>
    </rPh>
    <rPh sb="801" eb="803">
      <t>ゲンメン</t>
    </rPh>
    <rPh sb="804" eb="806">
      <t>シエン</t>
    </rPh>
    <rPh sb="807" eb="808">
      <t>オコナ</t>
    </rPh>
    <rPh sb="813" eb="815">
      <t>キョウキュウ</t>
    </rPh>
    <rPh sb="815" eb="817">
      <t>タンカ</t>
    </rPh>
    <rPh sb="818" eb="819">
      <t>トク</t>
    </rPh>
    <rPh sb="820" eb="821">
      <t>チイ</t>
    </rPh>
    <rPh sb="1925" eb="1927">
      <t>ユウシュウ</t>
    </rPh>
    <rPh sb="1927" eb="1928">
      <t>リツ</t>
    </rPh>
    <rPh sb="1929" eb="1931">
      <t>ゲンショウ</t>
    </rPh>
    <rPh sb="1934" eb="1936">
      <t>ロウスイ</t>
    </rPh>
    <rPh sb="1951" eb="1953">
      <t>コウカ</t>
    </rPh>
    <rPh sb="1959" eb="1960">
      <t>ゴ</t>
    </rPh>
    <rPh sb="1961" eb="1962">
      <t>オオ</t>
    </rPh>
    <rPh sb="1969" eb="1971">
      <t>ジョウキョウ</t>
    </rPh>
    <rPh sb="2014" eb="2015">
      <t>トモナ</t>
    </rPh>
    <rPh sb="2016" eb="2017">
      <t>ミズ</t>
    </rPh>
    <rPh sb="2017" eb="2019">
      <t>ジュヨウ</t>
    </rPh>
    <rPh sb="2020" eb="2022">
      <t>エイキョウ</t>
    </rPh>
    <rPh sb="2026" eb="2028">
      <t>ビゲン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</si>
</sst>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7">
    <fill>
      <patternFill patternType="none"/>
    </fill>
    <fill>
      <patternFill patternType="gray125"/>
    </fill>
    <fill>
      <patternFill patternType="solid">
        <fgColor rgb="FFFCD5B4"/>
        <bgColor indexed="64"/>
      </patternFill>
    </fill>
    <fill>
      <patternFill patternType="solid">
        <fgColor theme="0"/>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3" borderId="4" xfId="0" applyFont="1" applyFill="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3" borderId="0"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3" borderId="11" xfId="0" applyFont="1" applyFill="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4" borderId="9" xfId="0" applyFill="1" applyBorder="1">
      <alignment vertical="center"/>
    </xf>
    <xf numFmtId="0" fontId="0" fillId="5" borderId="9" xfId="0" applyFill="1" applyBorder="1">
      <alignment vertical="center"/>
    </xf>
    <xf numFmtId="0" fontId="0" fillId="4" borderId="13" xfId="0" applyFill="1" applyBorder="1">
      <alignment vertical="center"/>
    </xf>
    <xf numFmtId="0" fontId="0" fillId="4" borderId="14" xfId="0" applyFill="1" applyBorder="1">
      <alignment vertical="center"/>
    </xf>
    <xf numFmtId="0" fontId="0" fillId="4" borderId="15" xfId="0" applyFill="1" applyBorder="1">
      <alignment vertical="center"/>
    </xf>
    <xf numFmtId="0" fontId="0" fillId="6"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4" borderId="9" xfId="0" applyFill="1" applyBorder="1" applyAlignment="1">
      <alignment vertical="center" shrinkToFit="1"/>
    </xf>
    <xf numFmtId="0" fontId="0" fillId="4" borderId="7" xfId="0" applyFill="1" applyBorder="1" applyAlignment="1">
      <alignment horizontal="center" vertical="center"/>
    </xf>
    <xf numFmtId="0" fontId="0" fillId="4" borderId="1" xfId="0" applyFill="1" applyBorder="1" applyAlignment="1">
      <alignment horizontal="center" vertical="center"/>
    </xf>
    <xf numFmtId="176" fontId="0" fillId="6"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9" xfId="0" applyFill="1" applyBorder="1" applyAlignment="1">
      <alignment horizontal="center" vertical="center" wrapText="1"/>
    </xf>
    <xf numFmtId="0" fontId="0" fillId="4" borderId="9" xfId="0" applyFill="1" applyBorder="1" applyAlignment="1">
      <alignment horizontal="center" vertical="center"/>
    </xf>
    <xf numFmtId="180" fontId="0" fillId="6"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1.1499999999999999</c:v>
                </c:pt>
                <c:pt idx="1">
                  <c:v>0.73</c:v>
                </c:pt>
                <c:pt idx="2">
                  <c:v>0.62</c:v>
                </c:pt>
                <c:pt idx="3">
                  <c:v>0.49</c:v>
                </c:pt>
                <c:pt idx="4">
                  <c:v>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0.74</c:v>
                </c:pt>
                <c:pt idx="2">
                  <c:v>0.72</c:v>
                </c:pt>
                <c:pt idx="3">
                  <c:v>0.66</c:v>
                </c:pt>
                <c:pt idx="4">
                  <c:v>0.67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76.489999999999995</c:v>
                </c:pt>
                <c:pt idx="1">
                  <c:v>80.989999999999995</c:v>
                </c:pt>
                <c:pt idx="2">
                  <c:v>81.11</c:v>
                </c:pt>
                <c:pt idx="3">
                  <c:v>79.209999999999994</c:v>
                </c:pt>
                <c:pt idx="4">
                  <c:v>76.650000000000006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c:v>
                </c:pt>
                <c:pt idx="1">
                  <c:v>62.38</c:v>
                </c:pt>
                <c:pt idx="2">
                  <c:v>62.83</c:v>
                </c:pt>
                <c:pt idx="3">
                  <c:v>62.05</c:v>
                </c:pt>
                <c:pt idx="4">
                  <c:v>63.23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91.87</c:v>
                </c:pt>
                <c:pt idx="1">
                  <c:v>91</c:v>
                </c:pt>
                <c:pt idx="2">
                  <c:v>90.99</c:v>
                </c:pt>
                <c:pt idx="3">
                  <c:v>91.05</c:v>
                </c:pt>
                <c:pt idx="4">
                  <c:v>90.33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89.52</c:v>
                </c:pt>
                <c:pt idx="1">
                  <c:v>89.17</c:v>
                </c:pt>
                <c:pt idx="2">
                  <c:v>88.86</c:v>
                </c:pt>
                <c:pt idx="3">
                  <c:v>89.11</c:v>
                </c:pt>
                <c:pt idx="4">
                  <c:v>89.35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113.82</c:v>
                </c:pt>
                <c:pt idx="1">
                  <c:v>109</c:v>
                </c:pt>
                <c:pt idx="2">
                  <c:v>106.05</c:v>
                </c:pt>
                <c:pt idx="3">
                  <c:v>109.67</c:v>
                </c:pt>
                <c:pt idx="4">
                  <c:v>106.23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c:v>
                </c:pt>
                <c:pt idx="1">
                  <c:v>113.68</c:v>
                </c:pt>
                <c:pt idx="2">
                  <c:v>113.82</c:v>
                </c:pt>
                <c:pt idx="3">
                  <c:v>112.82</c:v>
                </c:pt>
                <c:pt idx="4">
                  <c:v>111.21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46.78</c:v>
                </c:pt>
                <c:pt idx="1">
                  <c:v>45.49</c:v>
                </c:pt>
                <c:pt idx="2">
                  <c:v>46.37</c:v>
                </c:pt>
                <c:pt idx="3">
                  <c:v>47.97</c:v>
                </c:pt>
                <c:pt idx="4">
                  <c:v>49.31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46.58</c:v>
                </c:pt>
                <c:pt idx="1">
                  <c:v>46.99</c:v>
                </c:pt>
                <c:pt idx="2">
                  <c:v>47.89</c:v>
                </c:pt>
                <c:pt idx="3">
                  <c:v>48.69</c:v>
                </c:pt>
                <c:pt idx="4">
                  <c:v>49.62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21.7</c:v>
                </c:pt>
                <c:pt idx="1">
                  <c:v>18.14</c:v>
                </c:pt>
                <c:pt idx="2">
                  <c:v>15.01</c:v>
                </c:pt>
                <c:pt idx="3">
                  <c:v>18.05</c:v>
                </c:pt>
                <c:pt idx="4">
                  <c:v>24.43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14.45</c:v>
                </c:pt>
                <c:pt idx="1">
                  <c:v>15.83</c:v>
                </c:pt>
                <c:pt idx="2">
                  <c:v>16.899999999999999</c:v>
                </c:pt>
                <c:pt idx="3">
                  <c:v>18.260000000000002</c:v>
                </c:pt>
                <c:pt idx="4">
                  <c:v>19.510000000000002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0.23</c:v>
                </c:pt>
                <c:pt idx="1" formatCode="#,##0.00;&quot;△&quot;#,##0.00;&quot;-&quot;">
                  <c:v>3.e-002</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511.53</c:v>
                </c:pt>
                <c:pt idx="1">
                  <c:v>527.74</c:v>
                </c:pt>
                <c:pt idx="2">
                  <c:v>451.31</c:v>
                </c:pt>
                <c:pt idx="3">
                  <c:v>543.82000000000005</c:v>
                </c:pt>
                <c:pt idx="4">
                  <c:v>447.13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349.04</c:v>
                </c:pt>
                <c:pt idx="1">
                  <c:v>337.49</c:v>
                </c:pt>
                <c:pt idx="2">
                  <c:v>335.6</c:v>
                </c:pt>
                <c:pt idx="3">
                  <c:v>358.91</c:v>
                </c:pt>
                <c:pt idx="4">
                  <c:v>360.96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85.79</c:v>
                </c:pt>
                <c:pt idx="1">
                  <c:v>229.63</c:v>
                </c:pt>
                <c:pt idx="2">
                  <c:v>223.98</c:v>
                </c:pt>
                <c:pt idx="3">
                  <c:v>220.46</c:v>
                </c:pt>
                <c:pt idx="4">
                  <c:v>244.87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254.54</c:v>
                </c:pt>
                <c:pt idx="1">
                  <c:v>265.92</c:v>
                </c:pt>
                <c:pt idx="2">
                  <c:v>258.26</c:v>
                </c:pt>
                <c:pt idx="3">
                  <c:v>247.27</c:v>
                </c:pt>
                <c:pt idx="4">
                  <c:v>239.18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106.36</c:v>
                </c:pt>
                <c:pt idx="1">
                  <c:v>96.74</c:v>
                </c:pt>
                <c:pt idx="2">
                  <c:v>92.9</c:v>
                </c:pt>
                <c:pt idx="3">
                  <c:v>95.37</c:v>
                </c:pt>
                <c:pt idx="4">
                  <c:v>85.59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106.52</c:v>
                </c:pt>
                <c:pt idx="1">
                  <c:v>105.86</c:v>
                </c:pt>
                <c:pt idx="2">
                  <c:v>106.07</c:v>
                </c:pt>
                <c:pt idx="3">
                  <c:v>105.34</c:v>
                </c:pt>
                <c:pt idx="4">
                  <c:v>101.89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165.84</c:v>
                </c:pt>
                <c:pt idx="1">
                  <c:v>183.19</c:v>
                </c:pt>
                <c:pt idx="2">
                  <c:v>190.27</c:v>
                </c:pt>
                <c:pt idx="3">
                  <c:v>184.68</c:v>
                </c:pt>
                <c:pt idx="4">
                  <c:v>194.61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155.80000000000001</c:v>
                </c:pt>
                <c:pt idx="1">
                  <c:v>158.58000000000001</c:v>
                </c:pt>
                <c:pt idx="2">
                  <c:v>159.22</c:v>
                </c:pt>
                <c:pt idx="3">
                  <c:v>159.6</c:v>
                </c:pt>
                <c:pt idx="4">
                  <c:v>156.32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M1" workbookViewId="0">
      <selection activeCell="CB15" sqref="CB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廿日市市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117045</v>
      </c>
      <c r="AM8" s="31"/>
      <c r="AN8" s="31"/>
      <c r="AO8" s="31"/>
      <c r="AP8" s="31"/>
      <c r="AQ8" s="31"/>
      <c r="AR8" s="31"/>
      <c r="AS8" s="31"/>
      <c r="AT8" s="7">
        <f>データ!$S$6</f>
        <v>489.49</v>
      </c>
      <c r="AU8" s="15"/>
      <c r="AV8" s="15"/>
      <c r="AW8" s="15"/>
      <c r="AX8" s="15"/>
      <c r="AY8" s="15"/>
      <c r="AZ8" s="15"/>
      <c r="BA8" s="15"/>
      <c r="BB8" s="29">
        <f>データ!$T$6</f>
        <v>239.12</v>
      </c>
      <c r="BC8" s="29"/>
      <c r="BD8" s="29"/>
      <c r="BE8" s="29"/>
      <c r="BF8" s="29"/>
      <c r="BG8" s="29"/>
      <c r="BH8" s="29"/>
      <c r="BI8" s="29"/>
      <c r="BJ8" s="3"/>
      <c r="BK8" s="3"/>
      <c r="BL8" s="38" t="s">
        <v>13</v>
      </c>
      <c r="BM8" s="49"/>
      <c r="BN8" s="57" t="s">
        <v>21</v>
      </c>
      <c r="BO8" s="60"/>
      <c r="BP8" s="60"/>
      <c r="BQ8" s="60"/>
      <c r="BR8" s="60"/>
      <c r="BS8" s="60"/>
      <c r="BT8" s="60"/>
      <c r="BU8" s="60"/>
      <c r="BV8" s="60"/>
      <c r="BW8" s="60"/>
      <c r="BX8" s="60"/>
      <c r="BY8" s="64"/>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50"/>
      <c r="BN9" s="58" t="s">
        <v>33</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76.75</v>
      </c>
      <c r="J10" s="15"/>
      <c r="K10" s="15"/>
      <c r="L10" s="15"/>
      <c r="M10" s="15"/>
      <c r="N10" s="15"/>
      <c r="O10" s="26"/>
      <c r="P10" s="29">
        <f>データ!$P$6</f>
        <v>95.53</v>
      </c>
      <c r="Q10" s="29"/>
      <c r="R10" s="29"/>
      <c r="S10" s="29"/>
      <c r="T10" s="29"/>
      <c r="U10" s="29"/>
      <c r="V10" s="29"/>
      <c r="W10" s="31">
        <f>データ!$Q$6</f>
        <v>3277</v>
      </c>
      <c r="X10" s="31"/>
      <c r="Y10" s="31"/>
      <c r="Z10" s="31"/>
      <c r="AA10" s="31"/>
      <c r="AB10" s="31"/>
      <c r="AC10" s="31"/>
      <c r="AD10" s="2"/>
      <c r="AE10" s="2"/>
      <c r="AF10" s="2"/>
      <c r="AG10" s="2"/>
      <c r="AH10" s="18"/>
      <c r="AI10" s="18"/>
      <c r="AJ10" s="18"/>
      <c r="AK10" s="18"/>
      <c r="AL10" s="31">
        <f>データ!$U$6</f>
        <v>111646</v>
      </c>
      <c r="AM10" s="31"/>
      <c r="AN10" s="31"/>
      <c r="AO10" s="31"/>
      <c r="AP10" s="31"/>
      <c r="AQ10" s="31"/>
      <c r="AR10" s="31"/>
      <c r="AS10" s="31"/>
      <c r="AT10" s="7">
        <f>データ!$V$6</f>
        <v>52.33</v>
      </c>
      <c r="AU10" s="15"/>
      <c r="AV10" s="15"/>
      <c r="AW10" s="15"/>
      <c r="AX10" s="15"/>
      <c r="AY10" s="15"/>
      <c r="AZ10" s="15"/>
      <c r="BA10" s="15"/>
      <c r="BB10" s="29">
        <f>データ!$W$6</f>
        <v>2133.5</v>
      </c>
      <c r="BC10" s="29"/>
      <c r="BD10" s="29"/>
      <c r="BE10" s="29"/>
      <c r="BF10" s="29"/>
      <c r="BG10" s="29"/>
      <c r="BH10" s="29"/>
      <c r="BI10" s="29"/>
      <c r="BJ10" s="2"/>
      <c r="BK10" s="2"/>
      <c r="BL10" s="40" t="s">
        <v>35</v>
      </c>
      <c r="BM10" s="51"/>
      <c r="BN10" s="59" t="s">
        <v>37</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111</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110</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109</v>
      </c>
      <c r="BM66" s="54"/>
      <c r="BN66" s="54"/>
      <c r="BO66" s="54"/>
      <c r="BP66" s="54"/>
      <c r="BQ66" s="54"/>
      <c r="BR66" s="54"/>
      <c r="BS66" s="54"/>
      <c r="BT66" s="54"/>
      <c r="BU66" s="54"/>
      <c r="BV66" s="54"/>
      <c r="BW66" s="54"/>
      <c r="BX66" s="54"/>
      <c r="BY66" s="54"/>
      <c r="BZ66" s="69"/>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4"/>
      <c r="BN67" s="54"/>
      <c r="BO67" s="54"/>
      <c r="BP67" s="54"/>
      <c r="BQ67" s="54"/>
      <c r="BR67" s="54"/>
      <c r="BS67" s="54"/>
      <c r="BT67" s="54"/>
      <c r="BU67" s="54"/>
      <c r="BV67" s="54"/>
      <c r="BW67" s="54"/>
      <c r="BX67" s="54"/>
      <c r="BY67" s="54"/>
      <c r="BZ67" s="69"/>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4"/>
      <c r="BN68" s="54"/>
      <c r="BO68" s="54"/>
      <c r="BP68" s="54"/>
      <c r="BQ68" s="54"/>
      <c r="BR68" s="54"/>
      <c r="BS68" s="54"/>
      <c r="BT68" s="54"/>
      <c r="BU68" s="54"/>
      <c r="BV68" s="54"/>
      <c r="BW68" s="54"/>
      <c r="BX68" s="54"/>
      <c r="BY68" s="54"/>
      <c r="BZ68" s="69"/>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4"/>
      <c r="BN69" s="54"/>
      <c r="BO69" s="54"/>
      <c r="BP69" s="54"/>
      <c r="BQ69" s="54"/>
      <c r="BR69" s="54"/>
      <c r="BS69" s="54"/>
      <c r="BT69" s="54"/>
      <c r="BU69" s="54"/>
      <c r="BV69" s="54"/>
      <c r="BW69" s="54"/>
      <c r="BX69" s="54"/>
      <c r="BY69" s="54"/>
      <c r="BZ69" s="69"/>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4"/>
      <c r="BN70" s="54"/>
      <c r="BO70" s="54"/>
      <c r="BP70" s="54"/>
      <c r="BQ70" s="54"/>
      <c r="BR70" s="54"/>
      <c r="BS70" s="54"/>
      <c r="BT70" s="54"/>
      <c r="BU70" s="54"/>
      <c r="BV70" s="54"/>
      <c r="BW70" s="54"/>
      <c r="BX70" s="54"/>
      <c r="BY70" s="54"/>
      <c r="BZ70" s="69"/>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4"/>
      <c r="BN71" s="54"/>
      <c r="BO71" s="54"/>
      <c r="BP71" s="54"/>
      <c r="BQ71" s="54"/>
      <c r="BR71" s="54"/>
      <c r="BS71" s="54"/>
      <c r="BT71" s="54"/>
      <c r="BU71" s="54"/>
      <c r="BV71" s="54"/>
      <c r="BW71" s="54"/>
      <c r="BX71" s="54"/>
      <c r="BY71" s="54"/>
      <c r="BZ71" s="69"/>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4"/>
      <c r="BN72" s="54"/>
      <c r="BO72" s="54"/>
      <c r="BP72" s="54"/>
      <c r="BQ72" s="54"/>
      <c r="BR72" s="54"/>
      <c r="BS72" s="54"/>
      <c r="BT72" s="54"/>
      <c r="BU72" s="54"/>
      <c r="BV72" s="54"/>
      <c r="BW72" s="54"/>
      <c r="BX72" s="54"/>
      <c r="BY72" s="54"/>
      <c r="BZ72" s="69"/>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4"/>
      <c r="BN73" s="54"/>
      <c r="BO73" s="54"/>
      <c r="BP73" s="54"/>
      <c r="BQ73" s="54"/>
      <c r="BR73" s="54"/>
      <c r="BS73" s="54"/>
      <c r="BT73" s="54"/>
      <c r="BU73" s="54"/>
      <c r="BV73" s="54"/>
      <c r="BW73" s="54"/>
      <c r="BX73" s="54"/>
      <c r="BY73" s="54"/>
      <c r="BZ73" s="69"/>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4"/>
      <c r="BN74" s="54"/>
      <c r="BO74" s="54"/>
      <c r="BP74" s="54"/>
      <c r="BQ74" s="54"/>
      <c r="BR74" s="54"/>
      <c r="BS74" s="54"/>
      <c r="BT74" s="54"/>
      <c r="BU74" s="54"/>
      <c r="BV74" s="54"/>
      <c r="BW74" s="54"/>
      <c r="BX74" s="54"/>
      <c r="BY74" s="54"/>
      <c r="BZ74" s="69"/>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4"/>
      <c r="BN75" s="54"/>
      <c r="BO75" s="54"/>
      <c r="BP75" s="54"/>
      <c r="BQ75" s="54"/>
      <c r="BR75" s="54"/>
      <c r="BS75" s="54"/>
      <c r="BT75" s="54"/>
      <c r="BU75" s="54"/>
      <c r="BV75" s="54"/>
      <c r="BW75" s="54"/>
      <c r="BX75" s="54"/>
      <c r="BY75" s="54"/>
      <c r="BZ75" s="69"/>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4"/>
      <c r="BN76" s="54"/>
      <c r="BO76" s="54"/>
      <c r="BP76" s="54"/>
      <c r="BQ76" s="54"/>
      <c r="BR76" s="54"/>
      <c r="BS76" s="54"/>
      <c r="BT76" s="54"/>
      <c r="BU76" s="54"/>
      <c r="BV76" s="54"/>
      <c r="BW76" s="54"/>
      <c r="BX76" s="54"/>
      <c r="BY76" s="54"/>
      <c r="BZ76" s="69"/>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4"/>
      <c r="BN77" s="54"/>
      <c r="BO77" s="54"/>
      <c r="BP77" s="54"/>
      <c r="BQ77" s="54"/>
      <c r="BR77" s="54"/>
      <c r="BS77" s="54"/>
      <c r="BT77" s="54"/>
      <c r="BU77" s="54"/>
      <c r="BV77" s="54"/>
      <c r="BW77" s="54"/>
      <c r="BX77" s="54"/>
      <c r="BY77" s="54"/>
      <c r="BZ77" s="69"/>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4"/>
      <c r="BN78" s="54"/>
      <c r="BO78" s="54"/>
      <c r="BP78" s="54"/>
      <c r="BQ78" s="54"/>
      <c r="BR78" s="54"/>
      <c r="BS78" s="54"/>
      <c r="BT78" s="54"/>
      <c r="BU78" s="54"/>
      <c r="BV78" s="54"/>
      <c r="BW78" s="54"/>
      <c r="BX78" s="54"/>
      <c r="BY78" s="54"/>
      <c r="BZ78" s="69"/>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4"/>
      <c r="BN79" s="54"/>
      <c r="BO79" s="54"/>
      <c r="BP79" s="54"/>
      <c r="BQ79" s="54"/>
      <c r="BR79" s="54"/>
      <c r="BS79" s="54"/>
      <c r="BT79" s="54"/>
      <c r="BU79" s="54"/>
      <c r="BV79" s="54"/>
      <c r="BW79" s="54"/>
      <c r="BX79" s="54"/>
      <c r="BY79" s="54"/>
      <c r="BZ79" s="69"/>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4"/>
      <c r="BN80" s="54"/>
      <c r="BO80" s="54"/>
      <c r="BP80" s="54"/>
      <c r="BQ80" s="54"/>
      <c r="BR80" s="54"/>
      <c r="BS80" s="54"/>
      <c r="BT80" s="54"/>
      <c r="BU80" s="54"/>
      <c r="BV80" s="54"/>
      <c r="BW80" s="54"/>
      <c r="BX80" s="54"/>
      <c r="BY80" s="54"/>
      <c r="BZ80" s="69"/>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4"/>
      <c r="BN81" s="54"/>
      <c r="BO81" s="54"/>
      <c r="BP81" s="54"/>
      <c r="BQ81" s="54"/>
      <c r="BR81" s="54"/>
      <c r="BS81" s="54"/>
      <c r="BT81" s="54"/>
      <c r="BU81" s="54"/>
      <c r="BV81" s="54"/>
      <c r="BW81" s="54"/>
      <c r="BX81" s="54"/>
      <c r="BY81" s="54"/>
      <c r="BZ81" s="69"/>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44</v>
      </c>
      <c r="C84" s="12"/>
      <c r="D84" s="12"/>
      <c r="E84" s="12" t="s">
        <v>1</v>
      </c>
      <c r="F84" s="12" t="s">
        <v>45</v>
      </c>
      <c r="G84" s="12" t="s">
        <v>47</v>
      </c>
      <c r="H84" s="12" t="s">
        <v>43</v>
      </c>
      <c r="I84" s="12" t="s">
        <v>11</v>
      </c>
      <c r="J84" s="12" t="s">
        <v>27</v>
      </c>
      <c r="K84" s="12" t="s">
        <v>48</v>
      </c>
      <c r="L84" s="12" t="s">
        <v>49</v>
      </c>
      <c r="M84" s="12" t="s">
        <v>34</v>
      </c>
      <c r="N84" s="12" t="s">
        <v>51</v>
      </c>
      <c r="O84" s="12" t="s">
        <v>53</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5om2MutY3HBQy4YqVZucbnvCCkf39m37NOZBjR8snphn4Re5qXX/ajtvrrcxH48xRXFlwRNH5V5cwLT+qX4cDw==" saltValue="8D5i0o+Feb9CieCEpMV4P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55</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20</v>
      </c>
      <c r="B3" s="75" t="s">
        <v>50</v>
      </c>
      <c r="C3" s="75" t="s">
        <v>57</v>
      </c>
      <c r="D3" s="75" t="s">
        <v>58</v>
      </c>
      <c r="E3" s="75" t="s">
        <v>6</v>
      </c>
      <c r="F3" s="75" t="s">
        <v>5</v>
      </c>
      <c r="G3" s="75" t="s">
        <v>26</v>
      </c>
      <c r="H3" s="83" t="s">
        <v>31</v>
      </c>
      <c r="I3" s="86"/>
      <c r="J3" s="86"/>
      <c r="K3" s="86"/>
      <c r="L3" s="86"/>
      <c r="M3" s="86"/>
      <c r="N3" s="86"/>
      <c r="O3" s="86"/>
      <c r="P3" s="86"/>
      <c r="Q3" s="86"/>
      <c r="R3" s="86"/>
      <c r="S3" s="86"/>
      <c r="T3" s="86"/>
      <c r="U3" s="86"/>
      <c r="V3" s="86"/>
      <c r="W3" s="90"/>
      <c r="X3" s="92" t="s">
        <v>54</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9</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59</v>
      </c>
      <c r="B4" s="76"/>
      <c r="C4" s="76"/>
      <c r="D4" s="76"/>
      <c r="E4" s="76"/>
      <c r="F4" s="76"/>
      <c r="G4" s="76"/>
      <c r="H4" s="84"/>
      <c r="I4" s="87"/>
      <c r="J4" s="87"/>
      <c r="K4" s="87"/>
      <c r="L4" s="87"/>
      <c r="M4" s="87"/>
      <c r="N4" s="87"/>
      <c r="O4" s="87"/>
      <c r="P4" s="87"/>
      <c r="Q4" s="87"/>
      <c r="R4" s="87"/>
      <c r="S4" s="87"/>
      <c r="T4" s="87"/>
      <c r="U4" s="87"/>
      <c r="V4" s="87"/>
      <c r="W4" s="91"/>
      <c r="X4" s="93" t="s">
        <v>52</v>
      </c>
      <c r="Y4" s="93"/>
      <c r="Z4" s="93"/>
      <c r="AA4" s="93"/>
      <c r="AB4" s="93"/>
      <c r="AC4" s="93"/>
      <c r="AD4" s="93"/>
      <c r="AE4" s="93"/>
      <c r="AF4" s="93"/>
      <c r="AG4" s="93"/>
      <c r="AH4" s="93"/>
      <c r="AI4" s="93" t="s">
        <v>0</v>
      </c>
      <c r="AJ4" s="93"/>
      <c r="AK4" s="93"/>
      <c r="AL4" s="93"/>
      <c r="AM4" s="93"/>
      <c r="AN4" s="93"/>
      <c r="AO4" s="93"/>
      <c r="AP4" s="93"/>
      <c r="AQ4" s="93"/>
      <c r="AR4" s="93"/>
      <c r="AS4" s="93"/>
      <c r="AT4" s="93" t="s">
        <v>40</v>
      </c>
      <c r="AU4" s="93"/>
      <c r="AV4" s="93"/>
      <c r="AW4" s="93"/>
      <c r="AX4" s="93"/>
      <c r="AY4" s="93"/>
      <c r="AZ4" s="93"/>
      <c r="BA4" s="93"/>
      <c r="BB4" s="93"/>
      <c r="BC4" s="93"/>
      <c r="BD4" s="93"/>
      <c r="BE4" s="93" t="s">
        <v>60</v>
      </c>
      <c r="BF4" s="93"/>
      <c r="BG4" s="93"/>
      <c r="BH4" s="93"/>
      <c r="BI4" s="93"/>
      <c r="BJ4" s="93"/>
      <c r="BK4" s="93"/>
      <c r="BL4" s="93"/>
      <c r="BM4" s="93"/>
      <c r="BN4" s="93"/>
      <c r="BO4" s="93"/>
      <c r="BP4" s="93" t="s">
        <v>36</v>
      </c>
      <c r="BQ4" s="93"/>
      <c r="BR4" s="93"/>
      <c r="BS4" s="93"/>
      <c r="BT4" s="93"/>
      <c r="BU4" s="93"/>
      <c r="BV4" s="93"/>
      <c r="BW4" s="93"/>
      <c r="BX4" s="93"/>
      <c r="BY4" s="93"/>
      <c r="BZ4" s="93"/>
      <c r="CA4" s="93" t="s">
        <v>62</v>
      </c>
      <c r="CB4" s="93"/>
      <c r="CC4" s="93"/>
      <c r="CD4" s="93"/>
      <c r="CE4" s="93"/>
      <c r="CF4" s="93"/>
      <c r="CG4" s="93"/>
      <c r="CH4" s="93"/>
      <c r="CI4" s="93"/>
      <c r="CJ4" s="93"/>
      <c r="CK4" s="93"/>
      <c r="CL4" s="93" t="s">
        <v>64</v>
      </c>
      <c r="CM4" s="93"/>
      <c r="CN4" s="93"/>
      <c r="CO4" s="93"/>
      <c r="CP4" s="93"/>
      <c r="CQ4" s="93"/>
      <c r="CR4" s="93"/>
      <c r="CS4" s="93"/>
      <c r="CT4" s="93"/>
      <c r="CU4" s="93"/>
      <c r="CV4" s="93"/>
      <c r="CW4" s="93" t="s">
        <v>65</v>
      </c>
      <c r="CX4" s="93"/>
      <c r="CY4" s="93"/>
      <c r="CZ4" s="93"/>
      <c r="DA4" s="93"/>
      <c r="DB4" s="93"/>
      <c r="DC4" s="93"/>
      <c r="DD4" s="93"/>
      <c r="DE4" s="93"/>
      <c r="DF4" s="93"/>
      <c r="DG4" s="93"/>
      <c r="DH4" s="93" t="s">
        <v>66</v>
      </c>
      <c r="DI4" s="93"/>
      <c r="DJ4" s="93"/>
      <c r="DK4" s="93"/>
      <c r="DL4" s="93"/>
      <c r="DM4" s="93"/>
      <c r="DN4" s="93"/>
      <c r="DO4" s="93"/>
      <c r="DP4" s="93"/>
      <c r="DQ4" s="93"/>
      <c r="DR4" s="93"/>
      <c r="DS4" s="93" t="s">
        <v>61</v>
      </c>
      <c r="DT4" s="93"/>
      <c r="DU4" s="93"/>
      <c r="DV4" s="93"/>
      <c r="DW4" s="93"/>
      <c r="DX4" s="93"/>
      <c r="DY4" s="93"/>
      <c r="DZ4" s="93"/>
      <c r="EA4" s="93"/>
      <c r="EB4" s="93"/>
      <c r="EC4" s="93"/>
      <c r="ED4" s="93" t="s">
        <v>67</v>
      </c>
      <c r="EE4" s="93"/>
      <c r="EF4" s="93"/>
      <c r="EG4" s="93"/>
      <c r="EH4" s="93"/>
      <c r="EI4" s="93"/>
      <c r="EJ4" s="93"/>
      <c r="EK4" s="93"/>
      <c r="EL4" s="93"/>
      <c r="EM4" s="93"/>
      <c r="EN4" s="93"/>
    </row>
    <row r="5" spans="1:144">
      <c r="A5" s="73" t="s">
        <v>29</v>
      </c>
      <c r="B5" s="77"/>
      <c r="C5" s="77"/>
      <c r="D5" s="77"/>
      <c r="E5" s="77"/>
      <c r="F5" s="77"/>
      <c r="G5" s="77"/>
      <c r="H5" s="85" t="s">
        <v>56</v>
      </c>
      <c r="I5" s="85" t="s">
        <v>68</v>
      </c>
      <c r="J5" s="85" t="s">
        <v>69</v>
      </c>
      <c r="K5" s="85" t="s">
        <v>70</v>
      </c>
      <c r="L5" s="85" t="s">
        <v>71</v>
      </c>
      <c r="M5" s="85" t="s">
        <v>7</v>
      </c>
      <c r="N5" s="85" t="s">
        <v>72</v>
      </c>
      <c r="O5" s="85" t="s">
        <v>73</v>
      </c>
      <c r="P5" s="85" t="s">
        <v>74</v>
      </c>
      <c r="Q5" s="85" t="s">
        <v>75</v>
      </c>
      <c r="R5" s="85" t="s">
        <v>76</v>
      </c>
      <c r="S5" s="85" t="s">
        <v>77</v>
      </c>
      <c r="T5" s="85" t="s">
        <v>63</v>
      </c>
      <c r="U5" s="85" t="s">
        <v>78</v>
      </c>
      <c r="V5" s="85" t="s">
        <v>79</v>
      </c>
      <c r="W5" s="85" t="s">
        <v>80</v>
      </c>
      <c r="X5" s="85" t="s">
        <v>81</v>
      </c>
      <c r="Y5" s="85" t="s">
        <v>82</v>
      </c>
      <c r="Z5" s="85" t="s">
        <v>83</v>
      </c>
      <c r="AA5" s="85" t="s">
        <v>84</v>
      </c>
      <c r="AB5" s="85" t="s">
        <v>85</v>
      </c>
      <c r="AC5" s="85" t="s">
        <v>86</v>
      </c>
      <c r="AD5" s="85" t="s">
        <v>88</v>
      </c>
      <c r="AE5" s="85" t="s">
        <v>89</v>
      </c>
      <c r="AF5" s="85" t="s">
        <v>90</v>
      </c>
      <c r="AG5" s="85" t="s">
        <v>91</v>
      </c>
      <c r="AH5" s="85" t="s">
        <v>44</v>
      </c>
      <c r="AI5" s="85" t="s">
        <v>81</v>
      </c>
      <c r="AJ5" s="85" t="s">
        <v>82</v>
      </c>
      <c r="AK5" s="85" t="s">
        <v>83</v>
      </c>
      <c r="AL5" s="85" t="s">
        <v>84</v>
      </c>
      <c r="AM5" s="85" t="s">
        <v>85</v>
      </c>
      <c r="AN5" s="85" t="s">
        <v>86</v>
      </c>
      <c r="AO5" s="85" t="s">
        <v>88</v>
      </c>
      <c r="AP5" s="85" t="s">
        <v>89</v>
      </c>
      <c r="AQ5" s="85" t="s">
        <v>90</v>
      </c>
      <c r="AR5" s="85" t="s">
        <v>91</v>
      </c>
      <c r="AS5" s="85" t="s">
        <v>87</v>
      </c>
      <c r="AT5" s="85" t="s">
        <v>81</v>
      </c>
      <c r="AU5" s="85" t="s">
        <v>82</v>
      </c>
      <c r="AV5" s="85" t="s">
        <v>83</v>
      </c>
      <c r="AW5" s="85" t="s">
        <v>84</v>
      </c>
      <c r="AX5" s="85" t="s">
        <v>85</v>
      </c>
      <c r="AY5" s="85" t="s">
        <v>86</v>
      </c>
      <c r="AZ5" s="85" t="s">
        <v>88</v>
      </c>
      <c r="BA5" s="85" t="s">
        <v>89</v>
      </c>
      <c r="BB5" s="85" t="s">
        <v>90</v>
      </c>
      <c r="BC5" s="85" t="s">
        <v>91</v>
      </c>
      <c r="BD5" s="85" t="s">
        <v>87</v>
      </c>
      <c r="BE5" s="85" t="s">
        <v>81</v>
      </c>
      <c r="BF5" s="85" t="s">
        <v>82</v>
      </c>
      <c r="BG5" s="85" t="s">
        <v>83</v>
      </c>
      <c r="BH5" s="85" t="s">
        <v>84</v>
      </c>
      <c r="BI5" s="85" t="s">
        <v>85</v>
      </c>
      <c r="BJ5" s="85" t="s">
        <v>86</v>
      </c>
      <c r="BK5" s="85" t="s">
        <v>88</v>
      </c>
      <c r="BL5" s="85" t="s">
        <v>89</v>
      </c>
      <c r="BM5" s="85" t="s">
        <v>90</v>
      </c>
      <c r="BN5" s="85" t="s">
        <v>91</v>
      </c>
      <c r="BO5" s="85" t="s">
        <v>87</v>
      </c>
      <c r="BP5" s="85" t="s">
        <v>81</v>
      </c>
      <c r="BQ5" s="85" t="s">
        <v>82</v>
      </c>
      <c r="BR5" s="85" t="s">
        <v>83</v>
      </c>
      <c r="BS5" s="85" t="s">
        <v>84</v>
      </c>
      <c r="BT5" s="85" t="s">
        <v>85</v>
      </c>
      <c r="BU5" s="85" t="s">
        <v>86</v>
      </c>
      <c r="BV5" s="85" t="s">
        <v>88</v>
      </c>
      <c r="BW5" s="85" t="s">
        <v>89</v>
      </c>
      <c r="BX5" s="85" t="s">
        <v>90</v>
      </c>
      <c r="BY5" s="85" t="s">
        <v>91</v>
      </c>
      <c r="BZ5" s="85" t="s">
        <v>87</v>
      </c>
      <c r="CA5" s="85" t="s">
        <v>81</v>
      </c>
      <c r="CB5" s="85" t="s">
        <v>82</v>
      </c>
      <c r="CC5" s="85" t="s">
        <v>83</v>
      </c>
      <c r="CD5" s="85" t="s">
        <v>84</v>
      </c>
      <c r="CE5" s="85" t="s">
        <v>85</v>
      </c>
      <c r="CF5" s="85" t="s">
        <v>86</v>
      </c>
      <c r="CG5" s="85" t="s">
        <v>88</v>
      </c>
      <c r="CH5" s="85" t="s">
        <v>89</v>
      </c>
      <c r="CI5" s="85" t="s">
        <v>90</v>
      </c>
      <c r="CJ5" s="85" t="s">
        <v>91</v>
      </c>
      <c r="CK5" s="85" t="s">
        <v>87</v>
      </c>
      <c r="CL5" s="85" t="s">
        <v>81</v>
      </c>
      <c r="CM5" s="85" t="s">
        <v>82</v>
      </c>
      <c r="CN5" s="85" t="s">
        <v>83</v>
      </c>
      <c r="CO5" s="85" t="s">
        <v>84</v>
      </c>
      <c r="CP5" s="85" t="s">
        <v>85</v>
      </c>
      <c r="CQ5" s="85" t="s">
        <v>86</v>
      </c>
      <c r="CR5" s="85" t="s">
        <v>88</v>
      </c>
      <c r="CS5" s="85" t="s">
        <v>89</v>
      </c>
      <c r="CT5" s="85" t="s">
        <v>90</v>
      </c>
      <c r="CU5" s="85" t="s">
        <v>91</v>
      </c>
      <c r="CV5" s="85" t="s">
        <v>87</v>
      </c>
      <c r="CW5" s="85" t="s">
        <v>81</v>
      </c>
      <c r="CX5" s="85" t="s">
        <v>82</v>
      </c>
      <c r="CY5" s="85" t="s">
        <v>83</v>
      </c>
      <c r="CZ5" s="85" t="s">
        <v>84</v>
      </c>
      <c r="DA5" s="85" t="s">
        <v>85</v>
      </c>
      <c r="DB5" s="85" t="s">
        <v>86</v>
      </c>
      <c r="DC5" s="85" t="s">
        <v>88</v>
      </c>
      <c r="DD5" s="85" t="s">
        <v>89</v>
      </c>
      <c r="DE5" s="85" t="s">
        <v>90</v>
      </c>
      <c r="DF5" s="85" t="s">
        <v>91</v>
      </c>
      <c r="DG5" s="85" t="s">
        <v>87</v>
      </c>
      <c r="DH5" s="85" t="s">
        <v>81</v>
      </c>
      <c r="DI5" s="85" t="s">
        <v>82</v>
      </c>
      <c r="DJ5" s="85" t="s">
        <v>83</v>
      </c>
      <c r="DK5" s="85" t="s">
        <v>84</v>
      </c>
      <c r="DL5" s="85" t="s">
        <v>85</v>
      </c>
      <c r="DM5" s="85" t="s">
        <v>86</v>
      </c>
      <c r="DN5" s="85" t="s">
        <v>88</v>
      </c>
      <c r="DO5" s="85" t="s">
        <v>89</v>
      </c>
      <c r="DP5" s="85" t="s">
        <v>90</v>
      </c>
      <c r="DQ5" s="85" t="s">
        <v>91</v>
      </c>
      <c r="DR5" s="85" t="s">
        <v>87</v>
      </c>
      <c r="DS5" s="85" t="s">
        <v>81</v>
      </c>
      <c r="DT5" s="85" t="s">
        <v>82</v>
      </c>
      <c r="DU5" s="85" t="s">
        <v>83</v>
      </c>
      <c r="DV5" s="85" t="s">
        <v>84</v>
      </c>
      <c r="DW5" s="85" t="s">
        <v>85</v>
      </c>
      <c r="DX5" s="85" t="s">
        <v>86</v>
      </c>
      <c r="DY5" s="85" t="s">
        <v>88</v>
      </c>
      <c r="DZ5" s="85" t="s">
        <v>89</v>
      </c>
      <c r="EA5" s="85" t="s">
        <v>90</v>
      </c>
      <c r="EB5" s="85" t="s">
        <v>91</v>
      </c>
      <c r="EC5" s="85" t="s">
        <v>87</v>
      </c>
      <c r="ED5" s="85" t="s">
        <v>81</v>
      </c>
      <c r="EE5" s="85" t="s">
        <v>82</v>
      </c>
      <c r="EF5" s="85" t="s">
        <v>83</v>
      </c>
      <c r="EG5" s="85" t="s">
        <v>84</v>
      </c>
      <c r="EH5" s="85" t="s">
        <v>85</v>
      </c>
      <c r="EI5" s="85" t="s">
        <v>86</v>
      </c>
      <c r="EJ5" s="85" t="s">
        <v>88</v>
      </c>
      <c r="EK5" s="85" t="s">
        <v>89</v>
      </c>
      <c r="EL5" s="85" t="s">
        <v>90</v>
      </c>
      <c r="EM5" s="85" t="s">
        <v>91</v>
      </c>
      <c r="EN5" s="85" t="s">
        <v>87</v>
      </c>
    </row>
    <row r="6" spans="1:144" s="72" customFormat="1">
      <c r="A6" s="73" t="s">
        <v>92</v>
      </c>
      <c r="B6" s="78">
        <f t="shared" ref="B6:W6" si="1">B7</f>
        <v>2020</v>
      </c>
      <c r="C6" s="78">
        <f t="shared" si="1"/>
        <v>342131</v>
      </c>
      <c r="D6" s="78">
        <f t="shared" si="1"/>
        <v>46</v>
      </c>
      <c r="E6" s="78">
        <f t="shared" si="1"/>
        <v>1</v>
      </c>
      <c r="F6" s="78">
        <f t="shared" si="1"/>
        <v>0</v>
      </c>
      <c r="G6" s="78">
        <f t="shared" si="1"/>
        <v>1</v>
      </c>
      <c r="H6" s="78" t="str">
        <f t="shared" si="1"/>
        <v>広島県　廿日市市</v>
      </c>
      <c r="I6" s="78" t="str">
        <f t="shared" si="1"/>
        <v>法適用</v>
      </c>
      <c r="J6" s="78" t="str">
        <f t="shared" si="1"/>
        <v>水道事業</v>
      </c>
      <c r="K6" s="78" t="str">
        <f t="shared" si="1"/>
        <v>末端給水事業</v>
      </c>
      <c r="L6" s="78" t="str">
        <f t="shared" si="1"/>
        <v>A3</v>
      </c>
      <c r="M6" s="78" t="str">
        <f t="shared" si="1"/>
        <v>非設置</v>
      </c>
      <c r="N6" s="88" t="str">
        <f t="shared" si="1"/>
        <v>-</v>
      </c>
      <c r="O6" s="88">
        <f t="shared" si="1"/>
        <v>76.75</v>
      </c>
      <c r="P6" s="88">
        <f t="shared" si="1"/>
        <v>95.53</v>
      </c>
      <c r="Q6" s="88">
        <f t="shared" si="1"/>
        <v>3277</v>
      </c>
      <c r="R6" s="88">
        <f t="shared" si="1"/>
        <v>117045</v>
      </c>
      <c r="S6" s="88">
        <f t="shared" si="1"/>
        <v>489.49</v>
      </c>
      <c r="T6" s="88">
        <f t="shared" si="1"/>
        <v>239.12</v>
      </c>
      <c r="U6" s="88">
        <f t="shared" si="1"/>
        <v>111646</v>
      </c>
      <c r="V6" s="88">
        <f t="shared" si="1"/>
        <v>52.33</v>
      </c>
      <c r="W6" s="88">
        <f t="shared" si="1"/>
        <v>2133.5</v>
      </c>
      <c r="X6" s="94">
        <f t="shared" ref="X6:AG6" si="2">IF(X7="",NA(),X7)</f>
        <v>113.82</v>
      </c>
      <c r="Y6" s="94">
        <f t="shared" si="2"/>
        <v>109</v>
      </c>
      <c r="Z6" s="94">
        <f t="shared" si="2"/>
        <v>106.05</v>
      </c>
      <c r="AA6" s="94">
        <f t="shared" si="2"/>
        <v>109.67</v>
      </c>
      <c r="AB6" s="94">
        <f t="shared" si="2"/>
        <v>106.23</v>
      </c>
      <c r="AC6" s="94">
        <f t="shared" si="2"/>
        <v>114</v>
      </c>
      <c r="AD6" s="94">
        <f t="shared" si="2"/>
        <v>113.68</v>
      </c>
      <c r="AE6" s="94">
        <f t="shared" si="2"/>
        <v>113.82</v>
      </c>
      <c r="AF6" s="94">
        <f t="shared" si="2"/>
        <v>112.82</v>
      </c>
      <c r="AG6" s="94">
        <f t="shared" si="2"/>
        <v>111.21</v>
      </c>
      <c r="AH6" s="88" t="str">
        <f>IF(AH7="","",IF(AH7="-","【-】","【"&amp;SUBSTITUTE(TEXT(AH7,"#,##0.00"),"-","△")&amp;"】"))</f>
        <v>【110.27】</v>
      </c>
      <c r="AI6" s="88">
        <f t="shared" ref="AI6:AR6" si="3">IF(AI7="",NA(),AI7)</f>
        <v>0</v>
      </c>
      <c r="AJ6" s="88">
        <f t="shared" si="3"/>
        <v>0</v>
      </c>
      <c r="AK6" s="88">
        <f t="shared" si="3"/>
        <v>0</v>
      </c>
      <c r="AL6" s="88">
        <f t="shared" si="3"/>
        <v>0</v>
      </c>
      <c r="AM6" s="88">
        <f t="shared" si="3"/>
        <v>0</v>
      </c>
      <c r="AN6" s="94">
        <f t="shared" si="3"/>
        <v>0.23</v>
      </c>
      <c r="AO6" s="94">
        <f t="shared" si="3"/>
        <v>3.e-002</v>
      </c>
      <c r="AP6" s="88">
        <f t="shared" si="3"/>
        <v>0</v>
      </c>
      <c r="AQ6" s="88">
        <f t="shared" si="3"/>
        <v>0</v>
      </c>
      <c r="AR6" s="88">
        <f t="shared" si="3"/>
        <v>0</v>
      </c>
      <c r="AS6" s="88" t="str">
        <f>IF(AS7="","",IF(AS7="-","【-】","【"&amp;SUBSTITUTE(TEXT(AS7,"#,##0.00"),"-","△")&amp;"】"))</f>
        <v>【1.15】</v>
      </c>
      <c r="AT6" s="94">
        <f t="shared" ref="AT6:BC6" si="4">IF(AT7="",NA(),AT7)</f>
        <v>511.53</v>
      </c>
      <c r="AU6" s="94">
        <f t="shared" si="4"/>
        <v>527.74</v>
      </c>
      <c r="AV6" s="94">
        <f t="shared" si="4"/>
        <v>451.31</v>
      </c>
      <c r="AW6" s="94">
        <f t="shared" si="4"/>
        <v>543.82000000000005</v>
      </c>
      <c r="AX6" s="94">
        <f t="shared" si="4"/>
        <v>447.13</v>
      </c>
      <c r="AY6" s="94">
        <f t="shared" si="4"/>
        <v>349.04</v>
      </c>
      <c r="AZ6" s="94">
        <f t="shared" si="4"/>
        <v>337.49</v>
      </c>
      <c r="BA6" s="94">
        <f t="shared" si="4"/>
        <v>335.6</v>
      </c>
      <c r="BB6" s="94">
        <f t="shared" si="4"/>
        <v>358.91</v>
      </c>
      <c r="BC6" s="94">
        <f t="shared" si="4"/>
        <v>360.96</v>
      </c>
      <c r="BD6" s="88" t="str">
        <f>IF(BD7="","",IF(BD7="-","【-】","【"&amp;SUBSTITUTE(TEXT(BD7,"#,##0.00"),"-","△")&amp;"】"))</f>
        <v>【260.31】</v>
      </c>
      <c r="BE6" s="94">
        <f t="shared" ref="BE6:BN6" si="5">IF(BE7="",NA(),BE7)</f>
        <v>85.79</v>
      </c>
      <c r="BF6" s="94">
        <f t="shared" si="5"/>
        <v>229.63</v>
      </c>
      <c r="BG6" s="94">
        <f t="shared" si="5"/>
        <v>223.98</v>
      </c>
      <c r="BH6" s="94">
        <f t="shared" si="5"/>
        <v>220.46</v>
      </c>
      <c r="BI6" s="94">
        <f t="shared" si="5"/>
        <v>244.87</v>
      </c>
      <c r="BJ6" s="94">
        <f t="shared" si="5"/>
        <v>254.54</v>
      </c>
      <c r="BK6" s="94">
        <f t="shared" si="5"/>
        <v>265.92</v>
      </c>
      <c r="BL6" s="94">
        <f t="shared" si="5"/>
        <v>258.26</v>
      </c>
      <c r="BM6" s="94">
        <f t="shared" si="5"/>
        <v>247.27</v>
      </c>
      <c r="BN6" s="94">
        <f t="shared" si="5"/>
        <v>239.18</v>
      </c>
      <c r="BO6" s="88" t="str">
        <f>IF(BO7="","",IF(BO7="-","【-】","【"&amp;SUBSTITUTE(TEXT(BO7,"#,##0.00"),"-","△")&amp;"】"))</f>
        <v>【275.67】</v>
      </c>
      <c r="BP6" s="94">
        <f t="shared" ref="BP6:BY6" si="6">IF(BP7="",NA(),BP7)</f>
        <v>106.36</v>
      </c>
      <c r="BQ6" s="94">
        <f t="shared" si="6"/>
        <v>96.74</v>
      </c>
      <c r="BR6" s="94">
        <f t="shared" si="6"/>
        <v>92.9</v>
      </c>
      <c r="BS6" s="94">
        <f t="shared" si="6"/>
        <v>95.37</v>
      </c>
      <c r="BT6" s="94">
        <f t="shared" si="6"/>
        <v>85.59</v>
      </c>
      <c r="BU6" s="94">
        <f t="shared" si="6"/>
        <v>106.52</v>
      </c>
      <c r="BV6" s="94">
        <f t="shared" si="6"/>
        <v>105.86</v>
      </c>
      <c r="BW6" s="94">
        <f t="shared" si="6"/>
        <v>106.07</v>
      </c>
      <c r="BX6" s="94">
        <f t="shared" si="6"/>
        <v>105.34</v>
      </c>
      <c r="BY6" s="94">
        <f t="shared" si="6"/>
        <v>101.89</v>
      </c>
      <c r="BZ6" s="88" t="str">
        <f>IF(BZ7="","",IF(BZ7="-","【-】","【"&amp;SUBSTITUTE(TEXT(BZ7,"#,##0.00"),"-","△")&amp;"】"))</f>
        <v>【100.05】</v>
      </c>
      <c r="CA6" s="94">
        <f t="shared" ref="CA6:CJ6" si="7">IF(CA7="",NA(),CA7)</f>
        <v>165.84</v>
      </c>
      <c r="CB6" s="94">
        <f t="shared" si="7"/>
        <v>183.19</v>
      </c>
      <c r="CC6" s="94">
        <f t="shared" si="7"/>
        <v>190.27</v>
      </c>
      <c r="CD6" s="94">
        <f t="shared" si="7"/>
        <v>184.68</v>
      </c>
      <c r="CE6" s="94">
        <f t="shared" si="7"/>
        <v>194.61</v>
      </c>
      <c r="CF6" s="94">
        <f t="shared" si="7"/>
        <v>155.80000000000001</v>
      </c>
      <c r="CG6" s="94">
        <f t="shared" si="7"/>
        <v>158.58000000000001</v>
      </c>
      <c r="CH6" s="94">
        <f t="shared" si="7"/>
        <v>159.22</v>
      </c>
      <c r="CI6" s="94">
        <f t="shared" si="7"/>
        <v>159.6</v>
      </c>
      <c r="CJ6" s="94">
        <f t="shared" si="7"/>
        <v>156.32</v>
      </c>
      <c r="CK6" s="88" t="str">
        <f>IF(CK7="","",IF(CK7="-","【-】","【"&amp;SUBSTITUTE(TEXT(CK7,"#,##0.00"),"-","△")&amp;"】"))</f>
        <v>【166.40】</v>
      </c>
      <c r="CL6" s="94">
        <f t="shared" ref="CL6:CU6" si="8">IF(CL7="",NA(),CL7)</f>
        <v>76.489999999999995</v>
      </c>
      <c r="CM6" s="94">
        <f t="shared" si="8"/>
        <v>80.989999999999995</v>
      </c>
      <c r="CN6" s="94">
        <f t="shared" si="8"/>
        <v>81.11</v>
      </c>
      <c r="CO6" s="94">
        <f t="shared" si="8"/>
        <v>79.209999999999994</v>
      </c>
      <c r="CP6" s="94">
        <f t="shared" si="8"/>
        <v>76.650000000000006</v>
      </c>
      <c r="CQ6" s="94">
        <f t="shared" si="8"/>
        <v>62.1</v>
      </c>
      <c r="CR6" s="94">
        <f t="shared" si="8"/>
        <v>62.38</v>
      </c>
      <c r="CS6" s="94">
        <f t="shared" si="8"/>
        <v>62.83</v>
      </c>
      <c r="CT6" s="94">
        <f t="shared" si="8"/>
        <v>62.05</v>
      </c>
      <c r="CU6" s="94">
        <f t="shared" si="8"/>
        <v>63.23</v>
      </c>
      <c r="CV6" s="88" t="str">
        <f>IF(CV7="","",IF(CV7="-","【-】","【"&amp;SUBSTITUTE(TEXT(CV7,"#,##0.00"),"-","△")&amp;"】"))</f>
        <v>【60.69】</v>
      </c>
      <c r="CW6" s="94">
        <f t="shared" ref="CW6:DF6" si="9">IF(CW7="",NA(),CW7)</f>
        <v>91.87</v>
      </c>
      <c r="CX6" s="94">
        <f t="shared" si="9"/>
        <v>91</v>
      </c>
      <c r="CY6" s="94">
        <f t="shared" si="9"/>
        <v>90.99</v>
      </c>
      <c r="CZ6" s="94">
        <f t="shared" si="9"/>
        <v>91.05</v>
      </c>
      <c r="DA6" s="94">
        <f t="shared" si="9"/>
        <v>90.33</v>
      </c>
      <c r="DB6" s="94">
        <f t="shared" si="9"/>
        <v>89.52</v>
      </c>
      <c r="DC6" s="94">
        <f t="shared" si="9"/>
        <v>89.17</v>
      </c>
      <c r="DD6" s="94">
        <f t="shared" si="9"/>
        <v>88.86</v>
      </c>
      <c r="DE6" s="94">
        <f t="shared" si="9"/>
        <v>89.11</v>
      </c>
      <c r="DF6" s="94">
        <f t="shared" si="9"/>
        <v>89.35</v>
      </c>
      <c r="DG6" s="88" t="str">
        <f>IF(DG7="","",IF(DG7="-","【-】","【"&amp;SUBSTITUTE(TEXT(DG7,"#,##0.00"),"-","△")&amp;"】"))</f>
        <v>【89.82】</v>
      </c>
      <c r="DH6" s="94">
        <f t="shared" ref="DH6:DQ6" si="10">IF(DH7="",NA(),DH7)</f>
        <v>46.78</v>
      </c>
      <c r="DI6" s="94">
        <f t="shared" si="10"/>
        <v>45.49</v>
      </c>
      <c r="DJ6" s="94">
        <f t="shared" si="10"/>
        <v>46.37</v>
      </c>
      <c r="DK6" s="94">
        <f t="shared" si="10"/>
        <v>47.97</v>
      </c>
      <c r="DL6" s="94">
        <f t="shared" si="10"/>
        <v>49.31</v>
      </c>
      <c r="DM6" s="94">
        <f t="shared" si="10"/>
        <v>46.58</v>
      </c>
      <c r="DN6" s="94">
        <f t="shared" si="10"/>
        <v>46.99</v>
      </c>
      <c r="DO6" s="94">
        <f t="shared" si="10"/>
        <v>47.89</v>
      </c>
      <c r="DP6" s="94">
        <f t="shared" si="10"/>
        <v>48.69</v>
      </c>
      <c r="DQ6" s="94">
        <f t="shared" si="10"/>
        <v>49.62</v>
      </c>
      <c r="DR6" s="88" t="str">
        <f>IF(DR7="","",IF(DR7="-","【-】","【"&amp;SUBSTITUTE(TEXT(DR7,"#,##0.00"),"-","△")&amp;"】"))</f>
        <v>【50.19】</v>
      </c>
      <c r="DS6" s="94">
        <f t="shared" ref="DS6:EB6" si="11">IF(DS7="",NA(),DS7)</f>
        <v>21.7</v>
      </c>
      <c r="DT6" s="94">
        <f t="shared" si="11"/>
        <v>18.14</v>
      </c>
      <c r="DU6" s="94">
        <f t="shared" si="11"/>
        <v>15.01</v>
      </c>
      <c r="DV6" s="94">
        <f t="shared" si="11"/>
        <v>18.05</v>
      </c>
      <c r="DW6" s="94">
        <f t="shared" si="11"/>
        <v>24.43</v>
      </c>
      <c r="DX6" s="94">
        <f t="shared" si="11"/>
        <v>14.45</v>
      </c>
      <c r="DY6" s="94">
        <f t="shared" si="11"/>
        <v>15.83</v>
      </c>
      <c r="DZ6" s="94">
        <f t="shared" si="11"/>
        <v>16.899999999999999</v>
      </c>
      <c r="EA6" s="94">
        <f t="shared" si="11"/>
        <v>18.260000000000002</v>
      </c>
      <c r="EB6" s="94">
        <f t="shared" si="11"/>
        <v>19.510000000000002</v>
      </c>
      <c r="EC6" s="88" t="str">
        <f>IF(EC7="","",IF(EC7="-","【-】","【"&amp;SUBSTITUTE(TEXT(EC7,"#,##0.00"),"-","△")&amp;"】"))</f>
        <v>【20.63】</v>
      </c>
      <c r="ED6" s="94">
        <f t="shared" ref="ED6:EM6" si="12">IF(ED7="",NA(),ED7)</f>
        <v>1.1499999999999999</v>
      </c>
      <c r="EE6" s="94">
        <f t="shared" si="12"/>
        <v>0.73</v>
      </c>
      <c r="EF6" s="94">
        <f t="shared" si="12"/>
        <v>0.62</v>
      </c>
      <c r="EG6" s="94">
        <f t="shared" si="12"/>
        <v>0.49</v>
      </c>
      <c r="EH6" s="94">
        <f t="shared" si="12"/>
        <v>0.84</v>
      </c>
      <c r="EI6" s="94">
        <f t="shared" si="12"/>
        <v>0.74</v>
      </c>
      <c r="EJ6" s="94">
        <f t="shared" si="12"/>
        <v>0.74</v>
      </c>
      <c r="EK6" s="94">
        <f t="shared" si="12"/>
        <v>0.72</v>
      </c>
      <c r="EL6" s="94">
        <f t="shared" si="12"/>
        <v>0.66</v>
      </c>
      <c r="EM6" s="94">
        <f t="shared" si="12"/>
        <v>0.67</v>
      </c>
      <c r="EN6" s="88" t="str">
        <f>IF(EN7="","",IF(EN7="-","【-】","【"&amp;SUBSTITUTE(TEXT(EN7,"#,##0.00"),"-","△")&amp;"】"))</f>
        <v>【0.69】</v>
      </c>
    </row>
    <row r="7" spans="1:144" s="72" customFormat="1">
      <c r="A7" s="73"/>
      <c r="B7" s="79">
        <v>2020</v>
      </c>
      <c r="C7" s="79">
        <v>342131</v>
      </c>
      <c r="D7" s="79">
        <v>46</v>
      </c>
      <c r="E7" s="79">
        <v>1</v>
      </c>
      <c r="F7" s="79">
        <v>0</v>
      </c>
      <c r="G7" s="79">
        <v>1</v>
      </c>
      <c r="H7" s="79" t="s">
        <v>93</v>
      </c>
      <c r="I7" s="79" t="s">
        <v>94</v>
      </c>
      <c r="J7" s="79" t="s">
        <v>95</v>
      </c>
      <c r="K7" s="79" t="s">
        <v>96</v>
      </c>
      <c r="L7" s="79" t="s">
        <v>97</v>
      </c>
      <c r="M7" s="79" t="s">
        <v>16</v>
      </c>
      <c r="N7" s="89" t="s">
        <v>98</v>
      </c>
      <c r="O7" s="89">
        <v>76.75</v>
      </c>
      <c r="P7" s="89">
        <v>95.53</v>
      </c>
      <c r="Q7" s="89">
        <v>3277</v>
      </c>
      <c r="R7" s="89">
        <v>117045</v>
      </c>
      <c r="S7" s="89">
        <v>489.49</v>
      </c>
      <c r="T7" s="89">
        <v>239.12</v>
      </c>
      <c r="U7" s="89">
        <v>111646</v>
      </c>
      <c r="V7" s="89">
        <v>52.33</v>
      </c>
      <c r="W7" s="89">
        <v>2133.5</v>
      </c>
      <c r="X7" s="89">
        <v>113.82</v>
      </c>
      <c r="Y7" s="89">
        <v>109</v>
      </c>
      <c r="Z7" s="89">
        <v>106.05</v>
      </c>
      <c r="AA7" s="89">
        <v>109.67</v>
      </c>
      <c r="AB7" s="89">
        <v>106.23</v>
      </c>
      <c r="AC7" s="89">
        <v>114</v>
      </c>
      <c r="AD7" s="89">
        <v>113.68</v>
      </c>
      <c r="AE7" s="89">
        <v>113.82</v>
      </c>
      <c r="AF7" s="89">
        <v>112.82</v>
      </c>
      <c r="AG7" s="89">
        <v>111.21</v>
      </c>
      <c r="AH7" s="89">
        <v>110.27</v>
      </c>
      <c r="AI7" s="89">
        <v>0</v>
      </c>
      <c r="AJ7" s="89">
        <v>0</v>
      </c>
      <c r="AK7" s="89">
        <v>0</v>
      </c>
      <c r="AL7" s="89">
        <v>0</v>
      </c>
      <c r="AM7" s="89">
        <v>0</v>
      </c>
      <c r="AN7" s="89">
        <v>0.23</v>
      </c>
      <c r="AO7" s="89">
        <v>3.e-002</v>
      </c>
      <c r="AP7" s="89">
        <v>0</v>
      </c>
      <c r="AQ7" s="89">
        <v>0</v>
      </c>
      <c r="AR7" s="89">
        <v>0</v>
      </c>
      <c r="AS7" s="89">
        <v>1.1499999999999999</v>
      </c>
      <c r="AT7" s="89">
        <v>511.53</v>
      </c>
      <c r="AU7" s="89">
        <v>527.74</v>
      </c>
      <c r="AV7" s="89">
        <v>451.31</v>
      </c>
      <c r="AW7" s="89">
        <v>543.82000000000005</v>
      </c>
      <c r="AX7" s="89">
        <v>447.13</v>
      </c>
      <c r="AY7" s="89">
        <v>349.04</v>
      </c>
      <c r="AZ7" s="89">
        <v>337.49</v>
      </c>
      <c r="BA7" s="89">
        <v>335.6</v>
      </c>
      <c r="BB7" s="89">
        <v>358.91</v>
      </c>
      <c r="BC7" s="89">
        <v>360.96</v>
      </c>
      <c r="BD7" s="89">
        <v>260.31</v>
      </c>
      <c r="BE7" s="89">
        <v>85.79</v>
      </c>
      <c r="BF7" s="89">
        <v>229.63</v>
      </c>
      <c r="BG7" s="89">
        <v>223.98</v>
      </c>
      <c r="BH7" s="89">
        <v>220.46</v>
      </c>
      <c r="BI7" s="89">
        <v>244.87</v>
      </c>
      <c r="BJ7" s="89">
        <v>254.54</v>
      </c>
      <c r="BK7" s="89">
        <v>265.92</v>
      </c>
      <c r="BL7" s="89">
        <v>258.26</v>
      </c>
      <c r="BM7" s="89">
        <v>247.27</v>
      </c>
      <c r="BN7" s="89">
        <v>239.18</v>
      </c>
      <c r="BO7" s="89">
        <v>275.67</v>
      </c>
      <c r="BP7" s="89">
        <v>106.36</v>
      </c>
      <c r="BQ7" s="89">
        <v>96.74</v>
      </c>
      <c r="BR7" s="89">
        <v>92.9</v>
      </c>
      <c r="BS7" s="89">
        <v>95.37</v>
      </c>
      <c r="BT7" s="89">
        <v>85.59</v>
      </c>
      <c r="BU7" s="89">
        <v>106.52</v>
      </c>
      <c r="BV7" s="89">
        <v>105.86</v>
      </c>
      <c r="BW7" s="89">
        <v>106.07</v>
      </c>
      <c r="BX7" s="89">
        <v>105.34</v>
      </c>
      <c r="BY7" s="89">
        <v>101.89</v>
      </c>
      <c r="BZ7" s="89">
        <v>100.05</v>
      </c>
      <c r="CA7" s="89">
        <v>165.84</v>
      </c>
      <c r="CB7" s="89">
        <v>183.19</v>
      </c>
      <c r="CC7" s="89">
        <v>190.27</v>
      </c>
      <c r="CD7" s="89">
        <v>184.68</v>
      </c>
      <c r="CE7" s="89">
        <v>194.61</v>
      </c>
      <c r="CF7" s="89">
        <v>155.80000000000001</v>
      </c>
      <c r="CG7" s="89">
        <v>158.58000000000001</v>
      </c>
      <c r="CH7" s="89">
        <v>159.22</v>
      </c>
      <c r="CI7" s="89">
        <v>159.6</v>
      </c>
      <c r="CJ7" s="89">
        <v>156.32</v>
      </c>
      <c r="CK7" s="89">
        <v>166.4</v>
      </c>
      <c r="CL7" s="89">
        <v>76.489999999999995</v>
      </c>
      <c r="CM7" s="89">
        <v>80.989999999999995</v>
      </c>
      <c r="CN7" s="89">
        <v>81.11</v>
      </c>
      <c r="CO7" s="89">
        <v>79.209999999999994</v>
      </c>
      <c r="CP7" s="89">
        <v>76.650000000000006</v>
      </c>
      <c r="CQ7" s="89">
        <v>62.1</v>
      </c>
      <c r="CR7" s="89">
        <v>62.38</v>
      </c>
      <c r="CS7" s="89">
        <v>62.83</v>
      </c>
      <c r="CT7" s="89">
        <v>62.05</v>
      </c>
      <c r="CU7" s="89">
        <v>63.23</v>
      </c>
      <c r="CV7" s="89">
        <v>60.69</v>
      </c>
      <c r="CW7" s="89">
        <v>91.87</v>
      </c>
      <c r="CX7" s="89">
        <v>91</v>
      </c>
      <c r="CY7" s="89">
        <v>90.99</v>
      </c>
      <c r="CZ7" s="89">
        <v>91.05</v>
      </c>
      <c r="DA7" s="89">
        <v>90.33</v>
      </c>
      <c r="DB7" s="89">
        <v>89.52</v>
      </c>
      <c r="DC7" s="89">
        <v>89.17</v>
      </c>
      <c r="DD7" s="89">
        <v>88.86</v>
      </c>
      <c r="DE7" s="89">
        <v>89.11</v>
      </c>
      <c r="DF7" s="89">
        <v>89.35</v>
      </c>
      <c r="DG7" s="89">
        <v>89.82</v>
      </c>
      <c r="DH7" s="89">
        <v>46.78</v>
      </c>
      <c r="DI7" s="89">
        <v>45.49</v>
      </c>
      <c r="DJ7" s="89">
        <v>46.37</v>
      </c>
      <c r="DK7" s="89">
        <v>47.97</v>
      </c>
      <c r="DL7" s="89">
        <v>49.31</v>
      </c>
      <c r="DM7" s="89">
        <v>46.58</v>
      </c>
      <c r="DN7" s="89">
        <v>46.99</v>
      </c>
      <c r="DO7" s="89">
        <v>47.89</v>
      </c>
      <c r="DP7" s="89">
        <v>48.69</v>
      </c>
      <c r="DQ7" s="89">
        <v>49.62</v>
      </c>
      <c r="DR7" s="89">
        <v>50.19</v>
      </c>
      <c r="DS7" s="89">
        <v>21.7</v>
      </c>
      <c r="DT7" s="89">
        <v>18.14</v>
      </c>
      <c r="DU7" s="89">
        <v>15.01</v>
      </c>
      <c r="DV7" s="89">
        <v>18.05</v>
      </c>
      <c r="DW7" s="89">
        <v>24.43</v>
      </c>
      <c r="DX7" s="89">
        <v>14.45</v>
      </c>
      <c r="DY7" s="89">
        <v>15.83</v>
      </c>
      <c r="DZ7" s="89">
        <v>16.899999999999999</v>
      </c>
      <c r="EA7" s="89">
        <v>18.260000000000002</v>
      </c>
      <c r="EB7" s="89">
        <v>19.510000000000002</v>
      </c>
      <c r="EC7" s="89">
        <v>20.63</v>
      </c>
      <c r="ED7" s="89">
        <v>1.1499999999999999</v>
      </c>
      <c r="EE7" s="89">
        <v>0.73</v>
      </c>
      <c r="EF7" s="89">
        <v>0.62</v>
      </c>
      <c r="EG7" s="89">
        <v>0.49</v>
      </c>
      <c r="EH7" s="89">
        <v>0.84</v>
      </c>
      <c r="EI7" s="89">
        <v>0.74</v>
      </c>
      <c r="EJ7" s="89">
        <v>0.74</v>
      </c>
      <c r="EK7" s="89">
        <v>0.72</v>
      </c>
      <c r="EL7" s="89">
        <v>0.66</v>
      </c>
      <c r="EM7" s="89">
        <v>0.67</v>
      </c>
      <c r="EN7" s="89">
        <v>0.69</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99</v>
      </c>
      <c r="C9" s="74" t="s">
        <v>100</v>
      </c>
      <c r="D9" s="74" t="s">
        <v>101</v>
      </c>
      <c r="E9" s="74" t="s">
        <v>102</v>
      </c>
      <c r="F9" s="74" t="s">
        <v>103</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50</v>
      </c>
      <c r="B10" s="80">
        <f>DATEVALUE($B7+12-B11&amp;"/1/"&amp;B12)</f>
        <v>46753</v>
      </c>
      <c r="C10" s="80">
        <f>DATEVALUE($B7+12-C11&amp;"/1/"&amp;C12)</f>
        <v>47119</v>
      </c>
      <c r="D10" s="80">
        <f>DATEVALUE($B7+12-D11&amp;"/1/"&amp;D12)</f>
        <v>47484</v>
      </c>
      <c r="E10" s="82">
        <f>DATEVALUE($B7+12-E11&amp;"/1/"&amp;E12)</f>
        <v>47849</v>
      </c>
      <c r="F10" s="82">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2021-12-03T06:55:53Z</dcterms:created>
  <dcterms:modified xsi:type="dcterms:W3CDTF">2022-02-01T05:41:04Z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2022-02-01T05:41:04Z</vt:filetime>
  </property>
</Properties>
</file>