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10.1.199.6\業務課\02 経営分析(経営比較分析表)\R2経営比較分析表_比較分析\"/>
    </mc:Choice>
  </mc:AlternateContent>
  <xr:revisionPtr revIDLastSave="0" documentId="13_ncr:1_{4142FC12-7BF9-412F-B015-AD6C65F9838A}" xr6:coauthVersionLast="45" xr6:coauthVersionMax="45" xr10:uidLastSave="{00000000-0000-0000-0000-000000000000}"/>
  <workbookProtection workbookAlgorithmName="SHA-512" workbookHashValue="V6U1jt06UzJdxgAYpM6o+SPpXtnYv2nDNk9PVwI27OptWBMLJPnFcYpeJqzjrXb5a3k/ICaeZtBjYqRvnug7Bg==" workbookSaltValue="c37hW1zpK1yDPnov/znJtg==" workbookSpinCount="100000" lockStructure="1"/>
  <bookViews>
    <workbookView xWindow="-120" yWindow="-120" windowWidth="20730" windowHeight="1116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W11" i="5" s="1"/>
  <c r="CU6" i="5"/>
  <c r="CV11" i="5" s="1"/>
  <c r="CT6" i="5"/>
  <c r="OZ55" i="4" s="1"/>
  <c r="CS6" i="5"/>
  <c r="CT11" i="5" s="1"/>
  <c r="CR6" i="5"/>
  <c r="CQ6" i="5"/>
  <c r="CM12" i="5" s="1"/>
  <c r="CP6" i="5"/>
  <c r="CL12" i="5" s="1"/>
  <c r="CO6" i="5"/>
  <c r="CK12" i="5" s="1"/>
  <c r="CN6" i="5"/>
  <c r="CJ12" i="5" s="1"/>
  <c r="CM6" i="5"/>
  <c r="CI12" i="5" s="1"/>
  <c r="CL6" i="5"/>
  <c r="MN55" i="4" s="1"/>
  <c r="CK6" i="5"/>
  <c r="CL11" i="5" s="1"/>
  <c r="CJ6" i="5"/>
  <c r="CK11" i="5" s="1"/>
  <c r="CI6" i="5"/>
  <c r="CJ11" i="5" s="1"/>
  <c r="CH6" i="5"/>
  <c r="JL55" i="4" s="1"/>
  <c r="CG6" i="5"/>
  <c r="EH90" i="4" s="1"/>
  <c r="CF6" i="5"/>
  <c r="CB12" i="5" s="1"/>
  <c r="CE6" i="5"/>
  <c r="CA12" i="5" s="1"/>
  <c r="CD6" i="5"/>
  <c r="GF56" i="4" s="1"/>
  <c r="CC6" i="5"/>
  <c r="BY12" i="5" s="1"/>
  <c r="CB6" i="5"/>
  <c r="BX12" i="5" s="1"/>
  <c r="CA6" i="5"/>
  <c r="CB11" i="5" s="1"/>
  <c r="BZ6" i="5"/>
  <c r="GZ55" i="4" s="1"/>
  <c r="BY6" i="5"/>
  <c r="BZ11" i="5" s="1"/>
  <c r="BX6" i="5"/>
  <c r="BY11" i="5"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E11" i="5" s="1"/>
  <c r="BC6" i="5"/>
  <c r="BD11" i="5" s="1"/>
  <c r="BB6" i="5"/>
  <c r="OZ32" i="4"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FL32" i="4" s="1"/>
  <c r="AE6" i="5"/>
  <c r="AF11" i="5" s="1"/>
  <c r="AD6" i="5"/>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OY81" i="4"/>
  <c r="NX81" i="4"/>
  <c r="MW81" i="4"/>
  <c r="KO81" i="4"/>
  <c r="JN81" i="4"/>
  <c r="IM81" i="4"/>
  <c r="GK81" i="4"/>
  <c r="EC81" i="4"/>
  <c r="DB81" i="4"/>
  <c r="CA81" i="4"/>
  <c r="RA80" i="4"/>
  <c r="OY80" i="4"/>
  <c r="NX80" i="4"/>
  <c r="MW80" i="4"/>
  <c r="KO80" i="4"/>
  <c r="HL80" i="4"/>
  <c r="GK80" i="4"/>
  <c r="EC80" i="4"/>
  <c r="DB80" i="4"/>
  <c r="CA80" i="4"/>
  <c r="AZ80" i="4"/>
  <c r="Y80" i="4"/>
  <c r="RA79" i="4"/>
  <c r="PZ79" i="4"/>
  <c r="MW79" i="4"/>
  <c r="KO79" i="4"/>
  <c r="JN79" i="4"/>
  <c r="GK79" i="4"/>
  <c r="EC79" i="4"/>
  <c r="DB79" i="4"/>
  <c r="Y79" i="4"/>
  <c r="PT56" i="4"/>
  <c r="OZ56" i="4"/>
  <c r="MN56" i="4"/>
  <c r="LT56" i="4"/>
  <c r="KF56" i="4"/>
  <c r="JL56" i="4"/>
  <c r="HT56" i="4"/>
  <c r="GZ56" i="4"/>
  <c r="FL56" i="4"/>
  <c r="ER56" i="4"/>
  <c r="CF56" i="4"/>
  <c r="BL56" i="4"/>
  <c r="AR56" i="4"/>
  <c r="QN55" i="4"/>
  <c r="PT55" i="4"/>
  <c r="KZ55" i="4"/>
  <c r="KF55" i="4"/>
  <c r="HT55" i="4"/>
  <c r="FL55" i="4"/>
  <c r="ER55" i="4"/>
  <c r="CZ55" i="4"/>
  <c r="CF55" i="4"/>
  <c r="AR55" i="4"/>
  <c r="X55" i="4"/>
  <c r="RH54" i="4"/>
  <c r="QN54" i="4"/>
  <c r="PT54" i="4"/>
  <c r="OF54" i="4"/>
  <c r="MN54" i="4"/>
  <c r="LT54" i="4"/>
  <c r="JL54" i="4"/>
  <c r="HT54" i="4"/>
  <c r="GZ54" i="4"/>
  <c r="ER54" i="4"/>
  <c r="CZ54" i="4"/>
  <c r="CF54" i="4"/>
  <c r="X54" i="4"/>
  <c r="PT33" i="4"/>
  <c r="OZ33" i="4"/>
  <c r="MN33" i="4"/>
  <c r="LT33" i="4"/>
  <c r="KZ33" i="4"/>
  <c r="KF33" i="4"/>
  <c r="JL33" i="4"/>
  <c r="HT33" i="4"/>
  <c r="GZ33" i="4"/>
  <c r="ER33" i="4"/>
  <c r="CF33" i="4"/>
  <c r="BL33" i="4"/>
  <c r="AR33" i="4"/>
  <c r="RH32" i="4"/>
  <c r="QN32" i="4"/>
  <c r="PT32" i="4"/>
  <c r="LT32" i="4"/>
  <c r="KZ32" i="4"/>
  <c r="KF32" i="4"/>
  <c r="HT32" i="4"/>
  <c r="GF32" i="4"/>
  <c r="ER32" i="4"/>
  <c r="CZ32" i="4"/>
  <c r="CF32" i="4"/>
  <c r="AR32" i="4"/>
  <c r="X32" i="4"/>
  <c r="RH31" i="4"/>
  <c r="QN31" i="4"/>
  <c r="PT31" i="4"/>
  <c r="OF31" i="4"/>
  <c r="MN31" i="4"/>
  <c r="LT31" i="4"/>
  <c r="JL31" i="4"/>
  <c r="HT31" i="4"/>
  <c r="GZ31" i="4"/>
  <c r="GF31" i="4"/>
  <c r="ER31" i="4"/>
  <c r="CZ31" i="4"/>
  <c r="CF31" i="4"/>
  <c r="X31" i="4"/>
  <c r="LZ10" i="4"/>
  <c r="IT10" i="4"/>
  <c r="FN10" i="4"/>
  <c r="CH10" i="4"/>
  <c r="B10" i="4"/>
  <c r="PF8" i="4"/>
  <c r="LZ8" i="4"/>
  <c r="IT8" i="4"/>
  <c r="FN8" i="4"/>
  <c r="CH8" i="4"/>
  <c r="B8" i="4"/>
  <c r="B5" i="4"/>
  <c r="HL79" i="4" l="1"/>
  <c r="AR31" i="4"/>
  <c r="FL31" i="4"/>
  <c r="KF31" i="4"/>
  <c r="OZ31" i="4"/>
  <c r="FL33" i="4"/>
  <c r="AR54" i="4"/>
  <c r="FL54" i="4"/>
  <c r="KF54" i="4"/>
  <c r="OZ54" i="4"/>
  <c r="PZ80" i="4"/>
  <c r="AT10" i="5"/>
  <c r="CL10" i="5"/>
  <c r="ED10" i="5"/>
  <c r="V10" i="5"/>
  <c r="BN10" i="5"/>
  <c r="DF10" i="5"/>
  <c r="AG11" i="5"/>
  <c r="AZ79" i="4"/>
  <c r="OF32" i="4"/>
  <c r="X33" i="4"/>
  <c r="CZ33" i="4"/>
  <c r="QN33" i="4"/>
  <c r="GF55" i="4"/>
  <c r="LT55" i="4"/>
  <c r="RH55" i="4"/>
  <c r="KZ56" i="4"/>
  <c r="Y81" i="4"/>
  <c r="AF10" i="5"/>
  <c r="BX10" i="5"/>
  <c r="DP10" i="5"/>
  <c r="NX79" i="4"/>
  <c r="OF55" i="4"/>
  <c r="X56" i="4"/>
  <c r="CZ56" i="4"/>
  <c r="QN56" i="4"/>
  <c r="IM80" i="4"/>
  <c r="HL81" i="4"/>
  <c r="AJ10" i="5"/>
  <c r="CB10" i="5"/>
  <c r="DT10" i="5"/>
  <c r="BD10" i="5"/>
  <c r="CV10" i="5"/>
  <c r="W11" i="5"/>
  <c r="AQ11" i="5"/>
  <c r="AU11" i="5"/>
  <c r="BO11" i="5"/>
  <c r="CI11" i="5"/>
  <c r="CM11" i="5"/>
  <c r="AH12" i="5"/>
  <c r="BB12" i="5"/>
  <c r="BF12" i="5"/>
  <c r="BZ12" i="5"/>
  <c r="CT12" i="5"/>
  <c r="CX12" i="5"/>
  <c r="BL31" i="4"/>
  <c r="BL54" i="4"/>
  <c r="CA79" i="4"/>
  <c r="W10" i="5"/>
  <c r="AG10" i="5"/>
  <c r="AQ10" i="5"/>
  <c r="AU10" i="5"/>
  <c r="BE10" i="5"/>
  <c r="BO10" i="5"/>
  <c r="BY10" i="5"/>
  <c r="CI10" i="5"/>
  <c r="CM10" i="5"/>
  <c r="CW10" i="5"/>
  <c r="DG10" i="5"/>
  <c r="DQ10" i="5"/>
  <c r="EA10" i="5"/>
  <c r="EE10" i="5"/>
  <c r="GF54" i="4"/>
  <c r="IM79" i="4"/>
  <c r="JN80" i="4"/>
  <c r="AZ81" i="4"/>
  <c r="PZ81" i="4"/>
  <c r="X10" i="5"/>
  <c r="AH10" i="5"/>
  <c r="AR10" i="5"/>
  <c r="BB10" i="5"/>
  <c r="BF10" i="5"/>
  <c r="BP10" i="5"/>
  <c r="BZ10" i="5"/>
  <c r="CJ10" i="5"/>
  <c r="CT10" i="5"/>
  <c r="CX10" i="5"/>
  <c r="DH10" i="5"/>
  <c r="DR10" i="5"/>
  <c r="EB10" i="5"/>
  <c r="AI11" i="5"/>
  <c r="BC11" i="5"/>
  <c r="CA11" i="5"/>
  <c r="CU11" i="5"/>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<sst xmlns="http://schemas.openxmlformats.org/spreadsheetml/2006/main" count="262" uniqueCount="107">
  <si>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</si>
  <si>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</si>
  <si>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</si>
  <si>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</si>
  <si>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</si>
  <si>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</si>
  <si>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</si>
  <si>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</si>
  <si>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</si>
  <si>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</si>
  <si>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</si>
  <si>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</si>
  <si>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</si>
  <si>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</si>
  <si>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</si>
  <si>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</si>
  <si>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</si>
  <si>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</si>
  <si>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</si>
  <si>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</si>
  <si>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</si>
  <si>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</si>
  <si>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</si>
  <si>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</si>
  <si>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</si>
  <si>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</si>
  <si>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</si>
  <si>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</si>
  <si>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</si>
  <si>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</si>
  <si>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</si>
  <si>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</si>
  <si>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</si>
  <si>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</si>
  <si>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</si>
  <si>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</si>
  <si>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</si>
  <si>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</si>
  <si>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</si>
  <si>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</si>
  <si>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</si>
  <si>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</si>
  <si>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</si>
  <si>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</si>
  <si>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</si>
  <si>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</si>
  <si>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</si>
  <si>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</si>
  <si>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</si>
  <si>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</si>
  <si>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</si>
  <si>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</si>
  <si>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</si>
  <si>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</si>
  <si>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</si>
  <si>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</si>
  <si>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</si>
  <si>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</si>
  <si>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</si>
  <si>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</si>
  <si>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</si>
  <si>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</si>
  <si>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</si>
  <si>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</si>
  <si>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</si>
  <si>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</si>
  <si>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</si>
  <si>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</si>
  <si>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</si>
  <si>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</si>
  <si>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</si>
  <si>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</si>
  <si>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</si>
  <si>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</si>
  <si>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</si>
  <si>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</si>
  <si>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</si>
  <si>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</si>
  <si>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</si>
  <si>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</si>
  <si>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</si>
  <si>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</si>
  <si>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</si>
  <si>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</si>
  <si>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</si>
  <si>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</si>
  <si>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</si>
  <si>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</si>
  <si>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342114</t>
  </si>
  <si>
    <t>46</t>
  </si>
  <si>
    <t>02</t>
  </si>
  <si>
    <t>0</t>
  </si>
  <si>
    <t>000</t>
  </si>
  <si>
    <t>広島県　大竹市</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</si>
  <si>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</si>
  <si>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</si>
  <si>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</si>
  <si>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</si>
  <si>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</si>
  <si>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</si>
  <si>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</si>
  <si>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</si>
  <si>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</si>
  <si>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</si>
  <si>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
　100%を超えており、単年度収支は黒字となっています。
②累積欠損金比率
　年々減少傾向にあるものの依然として残っており、健全性が高いとは言い難い状況です。
③流動比率
　旧第２期工業用水道事業債の償還金が経営を大きく圧迫しており、類似団体平均値を大きく下回っています。しかし、100％は上回っており、短期的な支払能力は有しています。
④企業債残高対給水収益比率
　旧第２期工業用水道事業による企業債が依然多く、類似団体平均値を大きく上回っていますが、年々低下しています。
⑤料金回収率
　100％を超えており、給水に係る費用を給水収益で賄えています。
⑥給水原価
　旧第１期工業用水道事業の減価償却費が経年に伴い減少していることに加え、給水に必要な経費を最小限に見直すことで、類似団体平均値を下回っています。
⑦施設利用率
　類似団体平均値を若干上回っています。今後も契約水量以上の配水能力の維持に努めます。
⑧契約率
　契約社数の増減はないため、数値は横ばいです。</t>
    <rPh sb="1" eb="3">
      <t>ケイジョウ</t>
    </rPh>
    <rPh sb="3" eb="5">
      <t>シュウシ</t>
    </rPh>
    <rPh sb="5" eb="7">
      <t>ヒリツ</t>
    </rPh>
    <rPh sb="14" eb="15">
      <t>コ</t>
    </rPh>
    <rPh sb="20" eb="23">
      <t>タンネンド</t>
    </rPh>
    <rPh sb="23" eb="25">
      <t>シュウシ</t>
    </rPh>
    <rPh sb="26" eb="28">
      <t>クロジ</t>
    </rPh>
    <rPh sb="38" eb="40">
      <t>ルイセキ</t>
    </rPh>
    <rPh sb="40" eb="42">
      <t>ケッソン</t>
    </rPh>
    <rPh sb="42" eb="43">
      <t>キン</t>
    </rPh>
    <rPh sb="43" eb="45">
      <t>ヒリツ</t>
    </rPh>
    <rPh sb="47" eb="53">
      <t>ネンネンゲンショウケイコウ</t>
    </rPh>
    <rPh sb="59" eb="61">
      <t>イゼン</t>
    </rPh>
    <rPh sb="64" eb="65">
      <t>ノコ</t>
    </rPh>
    <rPh sb="70" eb="73">
      <t>ケンゼンセイ</t>
    </rPh>
    <rPh sb="74" eb="75">
      <t>タカ</t>
    </rPh>
    <rPh sb="78" eb="79">
      <t>イ</t>
    </rPh>
    <rPh sb="80" eb="81">
      <t>ガタ</t>
    </rPh>
    <rPh sb="82" eb="84">
      <t>ジョウキョウ</t>
    </rPh>
    <rPh sb="89" eb="91">
      <t>リュウドウ</t>
    </rPh>
    <rPh sb="91" eb="93">
      <t>ヒリツ</t>
    </rPh>
    <rPh sb="95" eb="96">
      <t>キュウ</t>
    </rPh>
    <rPh sb="96" eb="97">
      <t>ダイ</t>
    </rPh>
    <rPh sb="98" eb="99">
      <t>キ</t>
    </rPh>
    <rPh sb="99" eb="102">
      <t>コウギョウヨウ</t>
    </rPh>
    <rPh sb="102" eb="104">
      <t>スイドウ</t>
    </rPh>
    <rPh sb="104" eb="106">
      <t>ジギョウ</t>
    </rPh>
    <rPh sb="106" eb="107">
      <t>サイ</t>
    </rPh>
    <rPh sb="108" eb="110">
      <t>ショウカン</t>
    </rPh>
    <rPh sb="110" eb="111">
      <t>キン</t>
    </rPh>
    <rPh sb="112" eb="114">
      <t>ケイエイ</t>
    </rPh>
    <rPh sb="115" eb="116">
      <t>オオ</t>
    </rPh>
    <rPh sb="125" eb="127">
      <t>ルイジ</t>
    </rPh>
    <rPh sb="127" eb="129">
      <t>ダンタイ</t>
    </rPh>
    <rPh sb="129" eb="131">
      <t>ヘイキン</t>
    </rPh>
    <rPh sb="131" eb="132">
      <t>チ</t>
    </rPh>
    <rPh sb="133" eb="134">
      <t>オオ</t>
    </rPh>
    <rPh sb="136" eb="138">
      <t>シタマワ</t>
    </rPh>
    <rPh sb="153" eb="155">
      <t>ウワマワ</t>
    </rPh>
    <rPh sb="160" eb="163">
      <t>タンキテキ</t>
    </rPh>
    <rPh sb="164" eb="166">
      <t>シハライ</t>
    </rPh>
    <rPh sb="166" eb="168">
      <t>ノウリョク</t>
    </rPh>
    <rPh sb="169" eb="170">
      <t>ユウ</t>
    </rPh>
    <rPh sb="178" eb="180">
      <t>キギョウ</t>
    </rPh>
    <rPh sb="180" eb="181">
      <t>サイ</t>
    </rPh>
    <rPh sb="181" eb="183">
      <t>ザンダカ</t>
    </rPh>
    <rPh sb="183" eb="184">
      <t>タイ</t>
    </rPh>
    <rPh sb="184" eb="186">
      <t>キュウスイ</t>
    </rPh>
    <rPh sb="186" eb="188">
      <t>シュウエキ</t>
    </rPh>
    <rPh sb="188" eb="190">
      <t>ヒリツ</t>
    </rPh>
    <rPh sb="192" eb="193">
      <t>キュウ</t>
    </rPh>
    <rPh sb="193" eb="194">
      <t>ダイ</t>
    </rPh>
    <rPh sb="195" eb="196">
      <t>キ</t>
    </rPh>
    <rPh sb="196" eb="199">
      <t>コウギョウヨウ</t>
    </rPh>
    <rPh sb="199" eb="201">
      <t>スイドウ</t>
    </rPh>
    <rPh sb="201" eb="203">
      <t>ジギョウ</t>
    </rPh>
    <rPh sb="206" eb="208">
      <t>キギョウ</t>
    </rPh>
    <rPh sb="208" eb="209">
      <t>サイ</t>
    </rPh>
    <rPh sb="210" eb="212">
      <t>イゼン</t>
    </rPh>
    <rPh sb="212" eb="213">
      <t>オオ</t>
    </rPh>
    <rPh sb="215" eb="217">
      <t>ルイジ</t>
    </rPh>
    <rPh sb="217" eb="219">
      <t>ダンタイ</t>
    </rPh>
    <rPh sb="219" eb="221">
      <t>ヘイキン</t>
    </rPh>
    <rPh sb="221" eb="222">
      <t>チ</t>
    </rPh>
    <rPh sb="223" eb="224">
      <t>オオ</t>
    </rPh>
    <rPh sb="226" eb="228">
      <t>ウワマワ</t>
    </rPh>
    <rPh sb="235" eb="237">
      <t>ネンネン</t>
    </rPh>
    <rPh sb="237" eb="239">
      <t>テイカ</t>
    </rPh>
    <rPh sb="247" eb="249">
      <t>リョウキン</t>
    </rPh>
    <rPh sb="249" eb="251">
      <t>カイシュウ</t>
    </rPh>
    <rPh sb="251" eb="252">
      <t>リツ</t>
    </rPh>
    <rPh sb="259" eb="260">
      <t>コ</t>
    </rPh>
    <rPh sb="265" eb="267">
      <t>キュウスイ</t>
    </rPh>
    <rPh sb="268" eb="269">
      <t>カカ</t>
    </rPh>
    <rPh sb="270" eb="272">
      <t>ヒヨウ</t>
    </rPh>
    <rPh sb="273" eb="275">
      <t>キュウスイ</t>
    </rPh>
    <rPh sb="275" eb="277">
      <t>シュウエキ</t>
    </rPh>
    <rPh sb="278" eb="279">
      <t>マカナ</t>
    </rPh>
    <rPh sb="287" eb="289">
      <t>キュウスイ</t>
    </rPh>
    <rPh sb="289" eb="291">
      <t>ゲンカ</t>
    </rPh>
    <rPh sb="293" eb="294">
      <t>キュウ</t>
    </rPh>
    <rPh sb="294" eb="295">
      <t>ダイ</t>
    </rPh>
    <rPh sb="296" eb="297">
      <t>キ</t>
    </rPh>
    <rPh sb="328" eb="330">
      <t>キュウスイ</t>
    </rPh>
    <rPh sb="331" eb="333">
      <t>ヒツヨウ</t>
    </rPh>
    <rPh sb="334" eb="336">
      <t>ケイヒ</t>
    </rPh>
    <rPh sb="337" eb="340">
      <t>サイショウゲン</t>
    </rPh>
    <rPh sb="341" eb="343">
      <t>ミナオ</t>
    </rPh>
    <rPh sb="348" eb="350">
      <t>ルイジ</t>
    </rPh>
    <rPh sb="350" eb="352">
      <t>ダンタイ</t>
    </rPh>
    <rPh sb="352" eb="354">
      <t>ヘイキン</t>
    </rPh>
    <rPh sb="354" eb="355">
      <t>チ</t>
    </rPh>
    <rPh sb="356" eb="358">
      <t>シタマワ</t>
    </rPh>
    <rPh sb="366" eb="368">
      <t>シセツ</t>
    </rPh>
    <rPh sb="368" eb="370">
      <t>リヨウ</t>
    </rPh>
    <rPh sb="370" eb="371">
      <t>リツ</t>
    </rPh>
    <rPh sb="373" eb="379">
      <t>ルイジダンタイヘイキン</t>
    </rPh>
    <rPh sb="379" eb="380">
      <t>チ</t>
    </rPh>
    <rPh sb="381" eb="383">
      <t>ジャッカン</t>
    </rPh>
    <rPh sb="383" eb="385">
      <t>ウワマワ</t>
    </rPh>
    <rPh sb="391" eb="393">
      <t>コンゴ</t>
    </rPh>
    <rPh sb="394" eb="396">
      <t>ケイヤク</t>
    </rPh>
    <rPh sb="396" eb="398">
      <t>スイリョウ</t>
    </rPh>
    <rPh sb="398" eb="400">
      <t>イジョウ</t>
    </rPh>
    <rPh sb="401" eb="403">
      <t>ハイスイ</t>
    </rPh>
    <rPh sb="403" eb="405">
      <t>ノウリョク</t>
    </rPh>
    <rPh sb="406" eb="408">
      <t>イジ</t>
    </rPh>
    <rPh sb="409" eb="410">
      <t>ツト</t>
    </rPh>
    <rPh sb="416" eb="419">
      <t>ケイヤクリツ</t>
    </rPh>
    <rPh sb="421" eb="423">
      <t>ケイヤク</t>
    </rPh>
    <rPh sb="423" eb="424">
      <t>シャ</t>
    </rPh>
    <rPh sb="424" eb="425">
      <t>スウ</t>
    </rPh>
    <rPh sb="426" eb="428">
      <t>ゾウゲン</t>
    </rPh>
    <rPh sb="434" eb="436">
      <t>スウチ</t>
    </rPh>
    <rPh sb="437" eb="438">
      <t>ヨコ</t>
    </rPh>
    <phoneticPr fontId="5"/>
  </si>
  <si>
    <t>①有形固定資産減価償却率
　旧第２期工業用水道の施設が比較的新しいため、類似団体平均値を下回っていますが、年々上昇傾向にあります。旧第１期工業用水道の施設の老朽化対策が課題となっています。
②管路経年化率
　旧第１期工業用水道事業は昭和29年度から供用を開始しており、管路老朽化対策が課題となっています。
③管路更新率
　補修や修繕により長寿命化を行っていますが、補修や修繕での対応が困難な場合は更新しています。</t>
    <rPh sb="1" eb="3">
      <t>ユウケイ</t>
    </rPh>
    <rPh sb="3" eb="5">
      <t>コテイ</t>
    </rPh>
    <rPh sb="5" eb="7">
      <t>シサン</t>
    </rPh>
    <rPh sb="7" eb="9">
      <t>ゲンカ</t>
    </rPh>
    <rPh sb="9" eb="11">
      <t>ショウキャク</t>
    </rPh>
    <rPh sb="11" eb="12">
      <t>リツ</t>
    </rPh>
    <rPh sb="14" eb="15">
      <t>キュウ</t>
    </rPh>
    <rPh sb="15" eb="16">
      <t>ダイ</t>
    </rPh>
    <rPh sb="17" eb="18">
      <t>キ</t>
    </rPh>
    <rPh sb="24" eb="26">
      <t>シセツ</t>
    </rPh>
    <rPh sb="27" eb="30">
      <t>ヒカクテキ</t>
    </rPh>
    <rPh sb="30" eb="31">
      <t>アタラ</t>
    </rPh>
    <rPh sb="36" eb="42">
      <t>ルイジダンタイヘイキン</t>
    </rPh>
    <rPh sb="42" eb="43">
      <t>チ</t>
    </rPh>
    <rPh sb="44" eb="46">
      <t>シタマワ</t>
    </rPh>
    <rPh sb="53" eb="55">
      <t>ネンネン</t>
    </rPh>
    <rPh sb="55" eb="57">
      <t>ジョウショウ</t>
    </rPh>
    <rPh sb="57" eb="59">
      <t>ケイコウ</t>
    </rPh>
    <rPh sb="65" eb="66">
      <t>キュウ</t>
    </rPh>
    <rPh sb="66" eb="67">
      <t>ダイ</t>
    </rPh>
    <rPh sb="68" eb="69">
      <t>キ</t>
    </rPh>
    <rPh sb="96" eb="98">
      <t>カンロ</t>
    </rPh>
    <rPh sb="98" eb="101">
      <t>ケイネンカ</t>
    </rPh>
    <rPh sb="101" eb="102">
      <t>リツ</t>
    </rPh>
    <rPh sb="104" eb="105">
      <t>キュウ</t>
    </rPh>
    <rPh sb="105" eb="106">
      <t>ダイ</t>
    </rPh>
    <rPh sb="107" eb="108">
      <t>キ</t>
    </rPh>
    <rPh sb="108" eb="115">
      <t>コウギョウヨウスイドウジギョウ</t>
    </rPh>
    <rPh sb="116" eb="118">
      <t>ショウワ</t>
    </rPh>
    <rPh sb="120" eb="122">
      <t>ネンド</t>
    </rPh>
    <rPh sb="124" eb="126">
      <t>キョウヨウ</t>
    </rPh>
    <rPh sb="127" eb="129">
      <t>カイシ</t>
    </rPh>
    <rPh sb="134" eb="136">
      <t>カンロ</t>
    </rPh>
    <rPh sb="154" eb="156">
      <t>カンロ</t>
    </rPh>
    <rPh sb="156" eb="158">
      <t>コウシン</t>
    </rPh>
    <rPh sb="158" eb="159">
      <t>リツ</t>
    </rPh>
    <rPh sb="161" eb="163">
      <t>ホシュウ</t>
    </rPh>
    <rPh sb="164" eb="166">
      <t>シュウゼン</t>
    </rPh>
    <rPh sb="169" eb="173">
      <t>チョウジュミョウカ</t>
    </rPh>
    <rPh sb="174" eb="175">
      <t>オコナ</t>
    </rPh>
    <rPh sb="182" eb="184">
      <t>ホシュウ</t>
    </rPh>
    <rPh sb="185" eb="187">
      <t>シュウゼン</t>
    </rPh>
    <rPh sb="189" eb="191">
      <t>タイオウ</t>
    </rPh>
    <rPh sb="192" eb="194">
      <t>コンナン</t>
    </rPh>
    <rPh sb="195" eb="197">
      <t>バアイ</t>
    </rPh>
    <rPh sb="198" eb="200">
      <t>コウシン</t>
    </rPh>
    <phoneticPr fontId="5"/>
  </si>
  <si>
    <t>　経営的には、累積欠損金が発生しており、経営状況は良好ではありませんが、今後、累積欠損金は解消し、利益剰余金が確保できる見込みです。
　構築物や管路については、補修や修繕により長寿命化を行っていますが、機械及び電気設備については、補修や修繕による対応が難しい場合が多く、更新するものとしています。施設の重要度に基づき優先順位をつけて更新していきます。
　本市の工業用水道は、水の相互融通による安定供給の確保と施設の有効利用を図るため、旧１期工水と旧２期工水を平成23年に統合しましたが、施設の取得時期が異なることや、それぞれの施設整備にかけられた投資費用が異なることなどから、会計処理は別々に行っています。
　今後は、令和2年12月に策定した工業用水道業経営戦略に基づき、健全な経営と計画的な施設更新を行うことで、安定した工業用水の供給を目指して事業を継続します。</t>
    <rPh sb="1" eb="4">
      <t>ケイエイテキ</t>
    </rPh>
    <rPh sb="135" eb="137">
      <t>コウシン</t>
    </rPh>
    <rPh sb="166" eb="168">
      <t>コウシン</t>
    </rPh>
    <rPh sb="243" eb="245">
      <t>シセツ</t>
    </rPh>
    <rPh sb="246" eb="248">
      <t>シュトク</t>
    </rPh>
    <rPh sb="248" eb="250">
      <t>ジキ</t>
    </rPh>
    <rPh sb="251" eb="252">
      <t>コト</t>
    </rPh>
    <rPh sb="288" eb="290">
      <t>カイケイ</t>
    </rPh>
    <rPh sb="290" eb="292">
      <t>ショリ</t>
    </rPh>
    <rPh sb="293" eb="295">
      <t>ベツベツ</t>
    </rPh>
    <rPh sb="296" eb="297">
      <t>オコナ</t>
    </rPh>
    <rPh sb="305" eb="307">
      <t>コンゴ</t>
    </rPh>
    <rPh sb="309" eb="311">
      <t>レイワ</t>
    </rPh>
    <rPh sb="312" eb="313">
      <t>ネン</t>
    </rPh>
    <rPh sb="315" eb="316">
      <t>ガツ</t>
    </rPh>
    <rPh sb="317" eb="319">
      <t>サクテイ</t>
    </rPh>
    <rPh sb="321" eb="323">
      <t>コウギョウ</t>
    </rPh>
    <rPh sb="327" eb="329">
      <t>ケイエイ</t>
    </rPh>
    <rPh sb="329" eb="331">
      <t>センリャク</t>
    </rPh>
    <rPh sb="332" eb="333">
      <t>モト</t>
    </rPh>
    <rPh sb="342" eb="344">
      <t>ケイカク</t>
    </rPh>
    <rPh sb="344" eb="345">
      <t>テキ</t>
    </rPh>
    <rPh sb="346" eb="348">
      <t>シセツ</t>
    </rPh>
    <rPh sb="348" eb="350">
      <t>コウシン</t>
    </rPh>
    <rPh sb="351" eb="352">
      <t>オコナ</t>
    </rPh>
    <rPh sb="373" eb="375">
      <t>ジギョウ</t>
    </rPh>
    <rPh sb="376" eb="378">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</si>
</sst>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39.590000000000003</c:v>
                </c:pt>
                <c:pt idx="1">
                  <c:v>41.86</c:v>
                </c:pt>
                <c:pt idx="2">
                  <c:v>44.14</c:v>
                </c:pt>
                <c:pt idx="3">
                  <c:v>46.24</c:v>
                </c:pt>
                <c:pt idx="4">
                  <c:v>47.56</c:v>
                </c:pt>
              </c:numCache>
            </c:numRef>
          </c:val>
          <c:extLst>
            <c:ext xmlns:c16="http://schemas.microsoft.com/office/drawing/2014/chart" uri="{C3380CC4-5D6E-409C-BE32-E72D297353CC}">
              <c16:uniqueId val="{00000000-7ADD-49E7-B116-64A470D1C2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extLst>
            <c:ext xmlns:c16="http://schemas.microsoft.com/office/drawing/2014/chart" uri="{C3380CC4-5D6E-409C-BE32-E72D297353CC}">
              <c16:uniqueId val="{00000001-7ADD-49E7-B116-64A470D1C21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86.69</c:v>
                </c:pt>
                <c:pt idx="1">
                  <c:v>74.44</c:v>
                </c:pt>
                <c:pt idx="2">
                  <c:v>58.72</c:v>
                </c:pt>
                <c:pt idx="3">
                  <c:v>39.47</c:v>
                </c:pt>
                <c:pt idx="4">
                  <c:v>17.11</c:v>
                </c:pt>
              </c:numCache>
            </c:numRef>
          </c:val>
          <c:extLst>
            <c:ext xmlns:c16="http://schemas.microsoft.com/office/drawing/2014/chart" uri="{C3380CC4-5D6E-409C-BE32-E72D297353CC}">
              <c16:uniqueId val="{00000000-3D6D-49CC-B111-48FA322986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extLst>
            <c:ext xmlns:c16="http://schemas.microsoft.com/office/drawing/2014/chart" uri="{C3380CC4-5D6E-409C-BE32-E72D297353CC}">
              <c16:uniqueId val="{00000001-3D6D-49CC-B111-48FA322986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109.07</c:v>
                </c:pt>
                <c:pt idx="1">
                  <c:v>112.04</c:v>
                </c:pt>
                <c:pt idx="2">
                  <c:v>116.63</c:v>
                </c:pt>
                <c:pt idx="3">
                  <c:v>120.88</c:v>
                </c:pt>
                <c:pt idx="4">
                  <c:v>126.02</c:v>
                </c:pt>
              </c:numCache>
            </c:numRef>
          </c:val>
          <c:extLst>
            <c:ext xmlns:c16="http://schemas.microsoft.com/office/drawing/2014/chart" uri="{C3380CC4-5D6E-409C-BE32-E72D297353CC}">
              <c16:uniqueId val="{00000000-84AA-4B31-AAF4-51B5A0CA41B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extLst>
            <c:ext xmlns:c16="http://schemas.microsoft.com/office/drawing/2014/chart" uri="{C3380CC4-5D6E-409C-BE32-E72D297353CC}">
              <c16:uniqueId val="{00000001-84AA-4B31-AAF4-51B5A0CA41B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38.03</c:v>
                </c:pt>
                <c:pt idx="1">
                  <c:v>38.03</c:v>
                </c:pt>
                <c:pt idx="2">
                  <c:v>38.03</c:v>
                </c:pt>
                <c:pt idx="3">
                  <c:v>38.03</c:v>
                </c:pt>
                <c:pt idx="4">
                  <c:v>38.369999999999997</c:v>
                </c:pt>
              </c:numCache>
            </c:numRef>
          </c:val>
          <c:extLst>
            <c:ext xmlns:c16="http://schemas.microsoft.com/office/drawing/2014/chart" uri="{C3380CC4-5D6E-409C-BE32-E72D297353CC}">
              <c16:uniqueId val="{00000000-B343-457D-8C0D-B63A4C5ACD0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extLst>
            <c:ext xmlns:c16="http://schemas.microsoft.com/office/drawing/2014/chart" uri="{C3380CC4-5D6E-409C-BE32-E72D297353CC}">
              <c16:uniqueId val="{00000001-B343-457D-8C0D-B63A4C5ACD0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1.84</c:v>
                </c:pt>
              </c:numCache>
            </c:numRef>
          </c:val>
          <c:extLst>
            <c:ext xmlns:c16="http://schemas.microsoft.com/office/drawing/2014/chart" uri="{C3380CC4-5D6E-409C-BE32-E72D297353CC}">
              <c16:uniqueId val="{00000000-F708-4F49-AF46-EC237DC19FB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extLst>
            <c:ext xmlns:c16="http://schemas.microsoft.com/office/drawing/2014/chart" uri="{C3380CC4-5D6E-409C-BE32-E72D297353CC}">
              <c16:uniqueId val="{00000001-F708-4F49-AF46-EC237DC19FB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108.08</c:v>
                </c:pt>
                <c:pt idx="1">
                  <c:v>102.95</c:v>
                </c:pt>
                <c:pt idx="2">
                  <c:v>122.35</c:v>
                </c:pt>
                <c:pt idx="3">
                  <c:v>119.77</c:v>
                </c:pt>
                <c:pt idx="4">
                  <c:v>112.94</c:v>
                </c:pt>
              </c:numCache>
            </c:numRef>
          </c:val>
          <c:extLst>
            <c:ext xmlns:c16="http://schemas.microsoft.com/office/drawing/2014/chart" uri="{C3380CC4-5D6E-409C-BE32-E72D297353CC}">
              <c16:uniqueId val="{00000000-87D3-4341-BC75-AE2B8FB8CCA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extLst>
            <c:ext xmlns:c16="http://schemas.microsoft.com/office/drawing/2014/chart" uri="{C3380CC4-5D6E-409C-BE32-E72D297353CC}">
              <c16:uniqueId val="{00000001-87D3-4341-BC75-AE2B8FB8CCA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1024.6099999999999</c:v>
                </c:pt>
                <c:pt idx="1">
                  <c:v>964.79</c:v>
                </c:pt>
                <c:pt idx="2">
                  <c:v>902.53</c:v>
                </c:pt>
                <c:pt idx="3">
                  <c:v>837.06</c:v>
                </c:pt>
                <c:pt idx="4">
                  <c:v>763.43</c:v>
                </c:pt>
              </c:numCache>
            </c:numRef>
          </c:val>
          <c:extLst>
            <c:ext xmlns:c16="http://schemas.microsoft.com/office/drawing/2014/chart" uri="{C3380CC4-5D6E-409C-BE32-E72D297353CC}">
              <c16:uniqueId val="{00000000-AA7F-4989-9D6F-6EE9C28C76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extLst>
            <c:ext xmlns:c16="http://schemas.microsoft.com/office/drawing/2014/chart" uri="{C3380CC4-5D6E-409C-BE32-E72D297353CC}">
              <c16:uniqueId val="{00000001-AA7F-4989-9D6F-6EE9C28C76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109.7</c:v>
                </c:pt>
                <c:pt idx="1">
                  <c:v>110.81</c:v>
                </c:pt>
                <c:pt idx="2">
                  <c:v>118.08</c:v>
                </c:pt>
                <c:pt idx="3">
                  <c:v>122.66</c:v>
                </c:pt>
                <c:pt idx="4">
                  <c:v>127.65</c:v>
                </c:pt>
              </c:numCache>
            </c:numRef>
          </c:val>
          <c:extLst>
            <c:ext xmlns:c16="http://schemas.microsoft.com/office/drawing/2014/chart" uri="{C3380CC4-5D6E-409C-BE32-E72D297353CC}">
              <c16:uniqueId val="{00000000-094A-4135-96FF-51408E97C8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extLst>
            <c:ext xmlns:c16="http://schemas.microsoft.com/office/drawing/2014/chart" uri="{C3380CC4-5D6E-409C-BE32-E72D297353CC}">
              <c16:uniqueId val="{00000001-094A-4135-96FF-51408E97C8E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18.62</c:v>
                </c:pt>
                <c:pt idx="1">
                  <c:v>18.489999999999998</c:v>
                </c:pt>
                <c:pt idx="2">
                  <c:v>17.36</c:v>
                </c:pt>
                <c:pt idx="3">
                  <c:v>16.760000000000002</c:v>
                </c:pt>
                <c:pt idx="4">
                  <c:v>16.12</c:v>
                </c:pt>
              </c:numCache>
            </c:numRef>
          </c:val>
          <c:extLst>
            <c:ext xmlns:c16="http://schemas.microsoft.com/office/drawing/2014/chart" uri="{C3380CC4-5D6E-409C-BE32-E72D297353CC}">
              <c16:uniqueId val="{00000000-9BF9-4E59-867D-1E739E73666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extLst>
            <c:ext xmlns:c16="http://schemas.microsoft.com/office/drawing/2014/chart" uri="{C3380CC4-5D6E-409C-BE32-E72D297353CC}">
              <c16:uniqueId val="{00000001-9BF9-4E59-867D-1E739E73666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36.64</c:v>
                </c:pt>
                <c:pt idx="1">
                  <c:v>38.92</c:v>
                </c:pt>
                <c:pt idx="2">
                  <c:v>39.86</c:v>
                </c:pt>
                <c:pt idx="3">
                  <c:v>42.12</c:v>
                </c:pt>
                <c:pt idx="4">
                  <c:v>41.73</c:v>
                </c:pt>
              </c:numCache>
            </c:numRef>
          </c:val>
          <c:extLst>
            <c:ext xmlns:c16="http://schemas.microsoft.com/office/drawing/2014/chart" uri="{C3380CC4-5D6E-409C-BE32-E72D297353CC}">
              <c16:uniqueId val="{00000000-090E-487C-8980-C050ED8D638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extLst>
            <c:ext xmlns:c16="http://schemas.microsoft.com/office/drawing/2014/chart" uri="{C3380CC4-5D6E-409C-BE32-E72D297353CC}">
              <c16:uniqueId val="{00000001-090E-487C-8980-C050ED8D638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78.84</c:v>
                </c:pt>
                <c:pt idx="1">
                  <c:v>78.84</c:v>
                </c:pt>
                <c:pt idx="2">
                  <c:v>78.84</c:v>
                </c:pt>
                <c:pt idx="3">
                  <c:v>78.84</c:v>
                </c:pt>
                <c:pt idx="4">
                  <c:v>78.84</c:v>
                </c:pt>
              </c:numCache>
            </c:numRef>
          </c:val>
          <c:extLst>
            <c:ext xmlns:c16="http://schemas.microsoft.com/office/drawing/2014/chart" uri="{C3380CC4-5D6E-409C-BE32-E72D297353CC}">
              <c16:uniqueId val="{00000000-E022-49C4-B783-DDF42DB30BF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extLst>
            <c:ext xmlns:c16="http://schemas.microsoft.com/office/drawing/2014/chart" uri="{C3380CC4-5D6E-409C-BE32-E72D297353CC}">
              <c16:uniqueId val="{00000001-E022-49C4-B783-DDF42DB30BF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FT61" zoomScale="80" zoomScaleNormal="8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広島県　大竹市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79400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中規模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2</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33136</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47.5</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8</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62600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104</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109.07</v>
      </c>
      <c r="Y32" s="107"/>
      <c r="Z32" s="107"/>
      <c r="AA32" s="107"/>
      <c r="AB32" s="107"/>
      <c r="AC32" s="107"/>
      <c r="AD32" s="107"/>
      <c r="AE32" s="107"/>
      <c r="AF32" s="107"/>
      <c r="AG32" s="107"/>
      <c r="AH32" s="107"/>
      <c r="AI32" s="107"/>
      <c r="AJ32" s="107"/>
      <c r="AK32" s="107"/>
      <c r="AL32" s="107"/>
      <c r="AM32" s="107"/>
      <c r="AN32" s="107"/>
      <c r="AO32" s="107"/>
      <c r="AP32" s="107"/>
      <c r="AQ32" s="108"/>
      <c r="AR32" s="106">
        <f>データ!U6</f>
        <v>112.04</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116.63</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120.88</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126.02</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86.69</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74.44</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58.72</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39.47</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17.11</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108.08</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102.95</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122.35</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119.77</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112.94</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1024.6099999999999</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964.79</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902.53</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837.06</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763.43</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116.37</v>
      </c>
      <c r="Y33" s="107"/>
      <c r="Z33" s="107"/>
      <c r="AA33" s="107"/>
      <c r="AB33" s="107"/>
      <c r="AC33" s="107"/>
      <c r="AD33" s="107"/>
      <c r="AE33" s="107"/>
      <c r="AF33" s="107"/>
      <c r="AG33" s="107"/>
      <c r="AH33" s="107"/>
      <c r="AI33" s="107"/>
      <c r="AJ33" s="107"/>
      <c r="AK33" s="107"/>
      <c r="AL33" s="107"/>
      <c r="AM33" s="107"/>
      <c r="AN33" s="107"/>
      <c r="AO33" s="107"/>
      <c r="AP33" s="107"/>
      <c r="AQ33" s="108"/>
      <c r="AR33" s="106">
        <f>データ!Z6</f>
        <v>117.28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116.96</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117.47</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115.38</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52.25</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53.3</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50.25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51.91</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53.86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551.42999999999995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687.99</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655.75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578.19000000000005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638.35</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216.41</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208.47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193.85</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204.31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214.2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109.7</v>
      </c>
      <c r="Y55" s="107"/>
      <c r="Z55" s="107"/>
      <c r="AA55" s="107"/>
      <c r="AB55" s="107"/>
      <c r="AC55" s="107"/>
      <c r="AD55" s="107"/>
      <c r="AE55" s="107"/>
      <c r="AF55" s="107"/>
      <c r="AG55" s="107"/>
      <c r="AH55" s="107"/>
      <c r="AI55" s="107"/>
      <c r="AJ55" s="107"/>
      <c r="AK55" s="107"/>
      <c r="AL55" s="107"/>
      <c r="AM55" s="107"/>
      <c r="AN55" s="107"/>
      <c r="AO55" s="107"/>
      <c r="AP55" s="107"/>
      <c r="AQ55" s="108"/>
      <c r="AR55" s="106">
        <f>データ!BM6</f>
        <v>110.81</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118.08</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122.66</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127.65</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18.62</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18.489999999999998</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17.36</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16.760000000000002</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16.12</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36.64</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38.92</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39.86</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42.12</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41.73</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78.84</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78.84</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78.84</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78.84</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78.84</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105.24</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105.71</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105.06</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106.98</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103.06</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26.03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25.98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26.84</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26.08</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26.92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40.69</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40.67</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40.89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41.59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40.29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62.7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62.59</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61.76</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62.75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61.99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39.590000000000003</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41.86</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44.14</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46.24</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47.56</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38.03</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38.03</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38.03</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38.03</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38.369999999999997</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1.84</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55.39</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55.25</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57.11</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57.57</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57.63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43.33</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44.05</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51.87</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52.33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52.35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0.52</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0.28000000000000003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0.77</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0.24</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9" t="s">
        <v>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29</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30</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31</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70" t="str">
        <f>データ!AD6</f>
        <v>【118.49】</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データ!AO6</f>
        <v>【19.58】</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データ!AZ6</f>
        <v>【436.32】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データ!BK6</f>
        <v>【238.21】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データ!BV6</f>
        <v>【113.30】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データ!CG6</f>
        <v>【18.87】</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L+yYyR0ZX9nvjjNarRP3y2LvJKoih5+Qtgh/7PWBT57EPDe4cgkQqaB4NfSaBY2tZNC6BT4+y91kWnuPWI9nHg==" saltValue="uFytEGJhOoMjUSe2Xd21a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109.07</v>
      </c>
      <c r="U6" s="52">
        <f>U7</f>
        <v>112.04</v>
      </c>
      <c r="V6" s="52">
        <f>V7</f>
        <v>116.63</v>
      </c>
      <c r="W6" s="52">
        <f>W7</f>
        <v>120.88</v>
      </c>
      <c r="X6" s="52">
        <f t="shared" si="3"/>
        <v>126.02</v>
      </c>
      <c r="Y6" s="52">
        <f t="shared" si="3"/>
        <v>116.37</v>
      </c>
      <c r="Z6" s="52">
        <f t="shared" si="3"/>
        <v>117.28</v>
      </c>
      <c r="AA6" s="52">
        <f t="shared" si="3"/>
        <v>116.96</v>
      </c>
      <c r="AB6" s="52">
        <f t="shared" si="3"/>
        <v>117.47</v>
      </c>
      <c r="AC6" s="52">
        <f t="shared" si="3"/>
        <v>115.38</v>
      </c>
      <c r="AD6" s="50" t="str">
        <f>IF(AD7="-","【-】","【"&amp;SUBSTITUTE(TEXT(AD7,"#,##0.00"),"-","△")&amp;"】")</f>
        <v>【118.49】</v>
      </c>
      <c r="AE6" s="52">
        <f t="shared" si="3"/>
        <v>86.69</v>
      </c>
      <c r="AF6" s="52">
        <f>AF7</f>
        <v>74.44</v>
      </c>
      <c r="AG6" s="52">
        <f>AG7</f>
        <v>58.72</v>
      </c>
      <c r="AH6" s="52">
        <f>AH7</f>
        <v>39.47</v>
      </c>
      <c r="AI6" s="52">
        <f t="shared" si="3"/>
        <v>17.11</v>
      </c>
      <c r="AJ6" s="52">
        <f t="shared" si="3"/>
        <v>52.25</v>
      </c>
      <c r="AK6" s="52">
        <f t="shared" si="3"/>
        <v>53.3</v>
      </c>
      <c r="AL6" s="52">
        <f t="shared" si="3"/>
        <v>50.25</v>
      </c>
      <c r="AM6" s="52">
        <f t="shared" si="3"/>
        <v>51.91</v>
      </c>
      <c r="AN6" s="52">
        <f t="shared" si="3"/>
        <v>53.86</v>
      </c>
      <c r="AO6" s="50" t="str">
        <f>IF(AO7="-","【-】","【"&amp;SUBSTITUTE(TEXT(AO7,"#,##0.00"),"-","△")&amp;"】")</f>
        <v>【19.58】</v>
      </c>
      <c r="AP6" s="52">
        <f t="shared" si="3"/>
        <v>108.08</v>
      </c>
      <c r="AQ6" s="52">
        <f>AQ7</f>
        <v>102.95</v>
      </c>
      <c r="AR6" s="52">
        <f>AR7</f>
        <v>122.35</v>
      </c>
      <c r="AS6" s="52">
        <f>AS7</f>
        <v>119.77</v>
      </c>
      <c r="AT6" s="52">
        <f t="shared" si="3"/>
        <v>112.94</v>
      </c>
      <c r="AU6" s="52">
        <f t="shared" si="3"/>
        <v>551.42999999999995</v>
      </c>
      <c r="AV6" s="52">
        <f t="shared" si="3"/>
        <v>687.99</v>
      </c>
      <c r="AW6" s="52">
        <f t="shared" si="3"/>
        <v>655.75</v>
      </c>
      <c r="AX6" s="52">
        <f t="shared" si="3"/>
        <v>578.19000000000005</v>
      </c>
      <c r="AY6" s="52">
        <f t="shared" si="3"/>
        <v>638.35</v>
      </c>
      <c r="AZ6" s="50" t="str">
        <f>IF(AZ7="-","【-】","【"&amp;SUBSTITUTE(TEXT(AZ7,"#,##0.00"),"-","△")&amp;"】")</f>
        <v>【436.32】</v>
      </c>
      <c r="BA6" s="52">
        <f t="shared" si="3"/>
        <v>1024.6099999999999</v>
      </c>
      <c r="BB6" s="52">
        <f>BB7</f>
        <v>964.79</v>
      </c>
      <c r="BC6" s="52">
        <f>BC7</f>
        <v>902.53</v>
      </c>
      <c r="BD6" s="52">
        <f>BD7</f>
        <v>837.06</v>
      </c>
      <c r="BE6" s="52">
        <f t="shared" si="3"/>
        <v>763.43</v>
      </c>
      <c r="BF6" s="52">
        <f t="shared" si="3"/>
        <v>216.41</v>
      </c>
      <c r="BG6" s="52">
        <f t="shared" si="3"/>
        <v>208.47</v>
      </c>
      <c r="BH6" s="52">
        <f t="shared" si="3"/>
        <v>193.85</v>
      </c>
      <c r="BI6" s="52">
        <f t="shared" si="3"/>
        <v>204.31</v>
      </c>
      <c r="BJ6" s="52">
        <f t="shared" si="3"/>
        <v>214.2</v>
      </c>
      <c r="BK6" s="50" t="str">
        <f>IF(BK7="-","【-】","【"&amp;SUBSTITUTE(TEXT(BK7,"#,##0.00"),"-","△")&amp;"】")</f>
        <v>【238.21】</v>
      </c>
      <c r="BL6" s="52">
        <f t="shared" si="3"/>
        <v>109.7</v>
      </c>
      <c r="BM6" s="52">
        <f>BM7</f>
        <v>110.81</v>
      </c>
      <c r="BN6" s="52">
        <f>BN7</f>
        <v>118.08</v>
      </c>
      <c r="BO6" s="52">
        <f>BO7</f>
        <v>122.66</v>
      </c>
      <c r="BP6" s="52">
        <f t="shared" si="3"/>
        <v>127.65</v>
      </c>
      <c r="BQ6" s="52">
        <f t="shared" si="3"/>
        <v>105.24</v>
      </c>
      <c r="BR6" s="52">
        <f t="shared" si="3"/>
        <v>105.71</v>
      </c>
      <c r="BS6" s="52">
        <f t="shared" si="3"/>
        <v>105.06</v>
      </c>
      <c r="BT6" s="52">
        <f t="shared" si="3"/>
        <v>106.98</v>
      </c>
      <c r="BU6" s="52">
        <f t="shared" si="3"/>
        <v>103.06</v>
      </c>
      <c r="BV6" s="50" t="str">
        <f>IF(BV7="-","【-】","【"&amp;SUBSTITUTE(TEXT(BV7,"#,##0.00"),"-","△")&amp;"】")</f>
        <v>【113.30】</v>
      </c>
      <c r="BW6" s="52">
        <f t="shared" si="3"/>
        <v>18.62</v>
      </c>
      <c r="BX6" s="52">
        <f>BX7</f>
        <v>18.489999999999998</v>
      </c>
      <c r="BY6" s="52">
        <f>BY7</f>
        <v>17.36</v>
      </c>
      <c r="BZ6" s="52">
        <f>BZ7</f>
        <v>16.760000000000002</v>
      </c>
      <c r="CA6" s="52">
        <f t="shared" si="3"/>
        <v>16.12</v>
      </c>
      <c r="CB6" s="52">
        <f t="shared" si="3"/>
        <v>26.03</v>
      </c>
      <c r="CC6" s="52">
        <f t="shared" si="3"/>
        <v>25.98</v>
      </c>
      <c r="CD6" s="52">
        <f t="shared" si="3"/>
        <v>26.84</v>
      </c>
      <c r="CE6" s="52">
        <f t="shared" si="3"/>
        <v>26.08</v>
      </c>
      <c r="CF6" s="52">
        <f t="shared" ref="CF6" si="4">CF7</f>
        <v>26.92</v>
      </c>
      <c r="CG6" s="50" t="str">
        <f>IF(CG7="-","【-】","【"&amp;SUBSTITUTE(TEXT(CG7,"#,##0.00"),"-","△")&amp;"】")</f>
        <v>【18.87】</v>
      </c>
      <c r="CH6" s="52">
        <f t="shared" ref="CH6:CQ6" si="5">CH7</f>
        <v>36.64</v>
      </c>
      <c r="CI6" s="52">
        <f>CI7</f>
        <v>38.92</v>
      </c>
      <c r="CJ6" s="52">
        <f>CJ7</f>
        <v>39.86</v>
      </c>
      <c r="CK6" s="52">
        <f>CK7</f>
        <v>42.12</v>
      </c>
      <c r="CL6" s="52">
        <f t="shared" si="5"/>
        <v>41.73</v>
      </c>
      <c r="CM6" s="52">
        <f t="shared" si="5"/>
        <v>40.69</v>
      </c>
      <c r="CN6" s="52">
        <f t="shared" si="5"/>
        <v>40.67</v>
      </c>
      <c r="CO6" s="52">
        <f t="shared" si="5"/>
        <v>40.89</v>
      </c>
      <c r="CP6" s="52">
        <f t="shared" si="5"/>
        <v>41.59</v>
      </c>
      <c r="CQ6" s="52">
        <f t="shared" si="5"/>
        <v>40.29</v>
      </c>
      <c r="CR6" s="50" t="str">
        <f>IF(CR7="-","【-】","【"&amp;SUBSTITUTE(TEXT(CR7,"#,##0.00"),"-","△")&amp;"】")</f>
        <v>【53.39】</v>
      </c>
      <c r="CS6" s="52">
        <f t="shared" ref="CS6:DB6" si="6">CS7</f>
        <v>78.84</v>
      </c>
      <c r="CT6" s="52">
        <f>CT7</f>
        <v>78.84</v>
      </c>
      <c r="CU6" s="52">
        <f>CU7</f>
        <v>78.84</v>
      </c>
      <c r="CV6" s="52">
        <f>CV7</f>
        <v>78.84</v>
      </c>
      <c r="CW6" s="52">
        <f t="shared" si="6"/>
        <v>78.84</v>
      </c>
      <c r="CX6" s="52">
        <f t="shared" si="6"/>
        <v>62.7</v>
      </c>
      <c r="CY6" s="52">
        <f t="shared" si="6"/>
        <v>62.59</v>
      </c>
      <c r="CZ6" s="52">
        <f t="shared" si="6"/>
        <v>61.76</v>
      </c>
      <c r="DA6" s="52">
        <f t="shared" si="6"/>
        <v>62.75</v>
      </c>
      <c r="DB6" s="52">
        <f t="shared" si="6"/>
        <v>61.99</v>
      </c>
      <c r="DC6" s="50" t="str">
        <f>IF(DC7="-","【-】","【"&amp;SUBSTITUTE(TEXT(DC7,"#,##0.00"),"-","△")&amp;"】")</f>
        <v>【76.89】</v>
      </c>
      <c r="DD6" s="52">
        <f t="shared" ref="DD6:DM6" si="7">DD7</f>
        <v>39.590000000000003</v>
      </c>
      <c r="DE6" s="52">
        <f>DE7</f>
        <v>41.86</v>
      </c>
      <c r="DF6" s="52">
        <f>DF7</f>
        <v>44.14</v>
      </c>
      <c r="DG6" s="52">
        <f>DG7</f>
        <v>46.24</v>
      </c>
      <c r="DH6" s="52">
        <f t="shared" si="7"/>
        <v>47.56</v>
      </c>
      <c r="DI6" s="52">
        <f t="shared" si="7"/>
        <v>55.39</v>
      </c>
      <c r="DJ6" s="52">
        <f t="shared" si="7"/>
        <v>55.25</v>
      </c>
      <c r="DK6" s="52">
        <f t="shared" si="7"/>
        <v>57.11</v>
      </c>
      <c r="DL6" s="52">
        <f t="shared" si="7"/>
        <v>57.57</v>
      </c>
      <c r="DM6" s="52">
        <f t="shared" si="7"/>
        <v>57.63</v>
      </c>
      <c r="DN6" s="50" t="str">
        <f>IF(DN7="-","【-】","【"&amp;SUBSTITUTE(TEXT(DN7,"#,##0.00"),"-","△")&amp;"】")</f>
        <v>【59.52】</v>
      </c>
      <c r="DO6" s="52">
        <f t="shared" ref="DO6:DX6" si="8">DO7</f>
        <v>38.03</v>
      </c>
      <c r="DP6" s="52">
        <f>DP7</f>
        <v>38.03</v>
      </c>
      <c r="DQ6" s="52">
        <f>DQ7</f>
        <v>38.03</v>
      </c>
      <c r="DR6" s="52">
        <f>DR7</f>
        <v>38.03</v>
      </c>
      <c r="DS6" s="52">
        <f t="shared" si="8"/>
        <v>38.369999999999997</v>
      </c>
      <c r="DT6" s="52">
        <f t="shared" si="8"/>
        <v>43.33</v>
      </c>
      <c r="DU6" s="52">
        <f t="shared" si="8"/>
        <v>44.05</v>
      </c>
      <c r="DV6" s="52">
        <f t="shared" si="8"/>
        <v>51.87</v>
      </c>
      <c r="DW6" s="52">
        <f t="shared" si="8"/>
        <v>52.33</v>
      </c>
      <c r="DX6" s="52">
        <f t="shared" si="8"/>
        <v>52.35</v>
      </c>
      <c r="DY6" s="50" t="str">
        <f>IF(DY7="-","【-】","【"&amp;SUBSTITUTE(TEXT(DY7,"#,##0.00"),"-","△")&amp;"】")</f>
        <v>【49.06】</v>
      </c>
      <c r="DZ6" s="52">
        <f t="shared" ref="DZ6:EI6" si="9">DZ7</f>
        <v>0</v>
      </c>
      <c r="EA6" s="52">
        <f>EA7</f>
        <v>0</v>
      </c>
      <c r="EB6" s="52">
        <f>EB7</f>
        <v>0</v>
      </c>
      <c r="EC6" s="52">
        <f>EC7</f>
        <v>0</v>
      </c>
      <c r="ED6" s="52">
        <f t="shared" si="9"/>
        <v>1.84</v>
      </c>
      <c r="EE6" s="52">
        <f t="shared" si="9"/>
        <v>0.52</v>
      </c>
      <c r="EF6" s="52">
        <f t="shared" si="9"/>
        <v>1.3</v>
      </c>
      <c r="EG6" s="52">
        <f t="shared" si="9"/>
        <v>0.28000000000000003</v>
      </c>
      <c r="EH6" s="52">
        <f t="shared" si="9"/>
        <v>0.77</v>
      </c>
      <c r="EI6" s="52">
        <f t="shared" si="9"/>
        <v>0.24</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79400</v>
      </c>
      <c r="L7" s="54" t="s">
        <v>96</v>
      </c>
      <c r="M7" s="55">
        <v>2</v>
      </c>
      <c r="N7" s="55">
        <v>33136</v>
      </c>
      <c r="O7" s="56" t="s">
        <v>97</v>
      </c>
      <c r="P7" s="56">
        <v>47.5</v>
      </c>
      <c r="Q7" s="55">
        <v>8</v>
      </c>
      <c r="R7" s="55">
        <v>62600</v>
      </c>
      <c r="S7" s="54" t="s">
        <v>98</v>
      </c>
      <c r="T7" s="57">
        <v>109.07</v>
      </c>
      <c r="U7" s="57">
        <v>112.04</v>
      </c>
      <c r="V7" s="57">
        <v>116.63</v>
      </c>
      <c r="W7" s="57">
        <v>120.88</v>
      </c>
      <c r="X7" s="57">
        <v>126.02</v>
      </c>
      <c r="Y7" s="57">
        <v>116.37</v>
      </c>
      <c r="Z7" s="57">
        <v>117.28</v>
      </c>
      <c r="AA7" s="57">
        <v>116.96</v>
      </c>
      <c r="AB7" s="57">
        <v>117.47</v>
      </c>
      <c r="AC7" s="58">
        <v>115.38</v>
      </c>
      <c r="AD7" s="57">
        <v>118.49</v>
      </c>
      <c r="AE7" s="57">
        <v>86.69</v>
      </c>
      <c r="AF7" s="57">
        <v>74.44</v>
      </c>
      <c r="AG7" s="57">
        <v>58.72</v>
      </c>
      <c r="AH7" s="57">
        <v>39.47</v>
      </c>
      <c r="AI7" s="57">
        <v>17.11</v>
      </c>
      <c r="AJ7" s="57">
        <v>52.25</v>
      </c>
      <c r="AK7" s="57">
        <v>53.3</v>
      </c>
      <c r="AL7" s="57">
        <v>50.25</v>
      </c>
      <c r="AM7" s="57">
        <v>51.91</v>
      </c>
      <c r="AN7" s="57">
        <v>53.86</v>
      </c>
      <c r="AO7" s="57">
        <v>19.579999999999998</v>
      </c>
      <c r="AP7" s="57">
        <v>108.08</v>
      </c>
      <c r="AQ7" s="57">
        <v>102.95</v>
      </c>
      <c r="AR7" s="57">
        <v>122.35</v>
      </c>
      <c r="AS7" s="57">
        <v>119.77</v>
      </c>
      <c r="AT7" s="57">
        <v>112.94</v>
      </c>
      <c r="AU7" s="57">
        <v>551.42999999999995</v>
      </c>
      <c r="AV7" s="57">
        <v>687.99</v>
      </c>
      <c r="AW7" s="57">
        <v>655.75</v>
      </c>
      <c r="AX7" s="57">
        <v>578.19000000000005</v>
      </c>
      <c r="AY7" s="57">
        <v>638.35</v>
      </c>
      <c r="AZ7" s="57">
        <v>436.32</v>
      </c>
      <c r="BA7" s="57">
        <v>1024.6099999999999</v>
      </c>
      <c r="BB7" s="57">
        <v>964.79</v>
      </c>
      <c r="BC7" s="57">
        <v>902.53</v>
      </c>
      <c r="BD7" s="57">
        <v>837.06</v>
      </c>
      <c r="BE7" s="57">
        <v>763.43</v>
      </c>
      <c r="BF7" s="57">
        <v>216.41</v>
      </c>
      <c r="BG7" s="57">
        <v>208.47</v>
      </c>
      <c r="BH7" s="57">
        <v>193.85</v>
      </c>
      <c r="BI7" s="57">
        <v>204.31</v>
      </c>
      <c r="BJ7" s="57">
        <v>214.2</v>
      </c>
      <c r="BK7" s="57">
        <v>238.21</v>
      </c>
      <c r="BL7" s="57">
        <v>109.7</v>
      </c>
      <c r="BM7" s="57">
        <v>110.81</v>
      </c>
      <c r="BN7" s="57">
        <v>118.08</v>
      </c>
      <c r="BO7" s="57">
        <v>122.66</v>
      </c>
      <c r="BP7" s="57">
        <v>127.65</v>
      </c>
      <c r="BQ7" s="57">
        <v>105.24</v>
      </c>
      <c r="BR7" s="57">
        <v>105.71</v>
      </c>
      <c r="BS7" s="57">
        <v>105.06</v>
      </c>
      <c r="BT7" s="57">
        <v>106.98</v>
      </c>
      <c r="BU7" s="57">
        <v>103.06</v>
      </c>
      <c r="BV7" s="57">
        <v>113.3</v>
      </c>
      <c r="BW7" s="57">
        <v>18.62</v>
      </c>
      <c r="BX7" s="57">
        <v>18.489999999999998</v>
      </c>
      <c r="BY7" s="57">
        <v>17.36</v>
      </c>
      <c r="BZ7" s="57">
        <v>16.760000000000002</v>
      </c>
      <c r="CA7" s="57">
        <v>16.12</v>
      </c>
      <c r="CB7" s="57">
        <v>26.03</v>
      </c>
      <c r="CC7" s="57">
        <v>25.98</v>
      </c>
      <c r="CD7" s="57">
        <v>26.84</v>
      </c>
      <c r="CE7" s="57">
        <v>26.08</v>
      </c>
      <c r="CF7" s="57">
        <v>26.92</v>
      </c>
      <c r="CG7" s="57">
        <v>18.87</v>
      </c>
      <c r="CH7" s="57">
        <v>36.64</v>
      </c>
      <c r="CI7" s="57">
        <v>38.92</v>
      </c>
      <c r="CJ7" s="57">
        <v>39.86</v>
      </c>
      <c r="CK7" s="57">
        <v>42.12</v>
      </c>
      <c r="CL7" s="57">
        <v>41.73</v>
      </c>
      <c r="CM7" s="57">
        <v>40.69</v>
      </c>
      <c r="CN7" s="57">
        <v>40.67</v>
      </c>
      <c r="CO7" s="57">
        <v>40.89</v>
      </c>
      <c r="CP7" s="57">
        <v>41.59</v>
      </c>
      <c r="CQ7" s="57">
        <v>40.29</v>
      </c>
      <c r="CR7" s="57">
        <v>53.39</v>
      </c>
      <c r="CS7" s="57">
        <v>78.84</v>
      </c>
      <c r="CT7" s="57">
        <v>78.84</v>
      </c>
      <c r="CU7" s="57">
        <v>78.84</v>
      </c>
      <c r="CV7" s="57">
        <v>78.84</v>
      </c>
      <c r="CW7" s="57">
        <v>78.84</v>
      </c>
      <c r="CX7" s="57">
        <v>62.7</v>
      </c>
      <c r="CY7" s="57">
        <v>62.59</v>
      </c>
      <c r="CZ7" s="57">
        <v>61.76</v>
      </c>
      <c r="DA7" s="57">
        <v>62.75</v>
      </c>
      <c r="DB7" s="57">
        <v>61.99</v>
      </c>
      <c r="DC7" s="57">
        <v>76.89</v>
      </c>
      <c r="DD7" s="57">
        <v>39.590000000000003</v>
      </c>
      <c r="DE7" s="57">
        <v>41.86</v>
      </c>
      <c r="DF7" s="57">
        <v>44.14</v>
      </c>
      <c r="DG7" s="57">
        <v>46.24</v>
      </c>
      <c r="DH7" s="57">
        <v>47.56</v>
      </c>
      <c r="DI7" s="57">
        <v>55.39</v>
      </c>
      <c r="DJ7" s="57">
        <v>55.25</v>
      </c>
      <c r="DK7" s="57">
        <v>57.11</v>
      </c>
      <c r="DL7" s="57">
        <v>57.57</v>
      </c>
      <c r="DM7" s="57">
        <v>57.63</v>
      </c>
      <c r="DN7" s="57">
        <v>59.52</v>
      </c>
      <c r="DO7" s="57">
        <v>38.03</v>
      </c>
      <c r="DP7" s="57">
        <v>38.03</v>
      </c>
      <c r="DQ7" s="57">
        <v>38.03</v>
      </c>
      <c r="DR7" s="57">
        <v>38.03</v>
      </c>
      <c r="DS7" s="57">
        <v>38.369999999999997</v>
      </c>
      <c r="DT7" s="57">
        <v>43.33</v>
      </c>
      <c r="DU7" s="57">
        <v>44.05</v>
      </c>
      <c r="DV7" s="57">
        <v>51.87</v>
      </c>
      <c r="DW7" s="57">
        <v>52.33</v>
      </c>
      <c r="DX7" s="57">
        <v>52.35</v>
      </c>
      <c r="DY7" s="57">
        <v>49.06</v>
      </c>
      <c r="DZ7" s="57">
        <v>0</v>
      </c>
      <c r="EA7" s="57">
        <v>0</v>
      </c>
      <c r="EB7" s="57">
        <v>0</v>
      </c>
      <c r="EC7" s="57">
        <v>0</v>
      </c>
      <c r="ED7" s="57">
        <v>1.84</v>
      </c>
      <c r="EE7" s="57">
        <v>0.52</v>
      </c>
      <c r="EF7" s="57">
        <v>1.3</v>
      </c>
      <c r="EG7" s="57">
        <v>0.28000000000000003</v>
      </c>
      <c r="EH7" s="57">
        <v>0.77</v>
      </c>
      <c r="EI7" s="57">
        <v>0.24</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109.07</v>
      </c>
      <c r="V11" s="65">
        <f>IF(U6="-",NA(),U6)</f>
        <v>112.04</v>
      </c>
      <c r="W11" s="65">
        <f>IF(V6="-",NA(),V6)</f>
        <v>116.63</v>
      </c>
      <c r="X11" s="65">
        <f>IF(W6="-",NA(),W6)</f>
        <v>120.88</v>
      </c>
      <c r="Y11" s="65">
        <f>IF(X6="-",NA(),X6)</f>
        <v>126.02</v>
      </c>
      <c r="AE11" s="64" t="s">
        <v>23</v>
      </c>
      <c r="AF11" s="65">
        <f>IF(AE6="-",NA(),AE6)</f>
        <v>86.69</v>
      </c>
      <c r="AG11" s="65">
        <f>IF(AF6="-",NA(),AF6)</f>
        <v>74.44</v>
      </c>
      <c r="AH11" s="65">
        <f>IF(AG6="-",NA(),AG6)</f>
        <v>58.72</v>
      </c>
      <c r="AI11" s="65">
        <f>IF(AH6="-",NA(),AH6)</f>
        <v>39.47</v>
      </c>
      <c r="AJ11" s="65">
        <f>IF(AI6="-",NA(),AI6)</f>
        <v>17.11</v>
      </c>
      <c r="AP11" s="64" t="s">
        <v>23</v>
      </c>
      <c r="AQ11" s="65">
        <f>IF(AP6="-",NA(),AP6)</f>
        <v>108.08</v>
      </c>
      <c r="AR11" s="65">
        <f>IF(AQ6="-",NA(),AQ6)</f>
        <v>102.95</v>
      </c>
      <c r="AS11" s="65">
        <f>IF(AR6="-",NA(),AR6)</f>
        <v>122.35</v>
      </c>
      <c r="AT11" s="65">
        <f>IF(AS6="-",NA(),AS6)</f>
        <v>119.77</v>
      </c>
      <c r="AU11" s="65">
        <f>IF(AT6="-",NA(),AT6)</f>
        <v>112.94</v>
      </c>
      <c r="BA11" s="64" t="s">
        <v>23</v>
      </c>
      <c r="BB11" s="65">
        <f>IF(BA6="-",NA(),BA6)</f>
        <v>1024.6099999999999</v>
      </c>
      <c r="BC11" s="65">
        <f>IF(BB6="-",NA(),BB6)</f>
        <v>964.79</v>
      </c>
      <c r="BD11" s="65">
        <f>IF(BC6="-",NA(),BC6)</f>
        <v>902.53</v>
      </c>
      <c r="BE11" s="65">
        <f>IF(BD6="-",NA(),BD6)</f>
        <v>837.06</v>
      </c>
      <c r="BF11" s="65">
        <f>IF(BE6="-",NA(),BE6)</f>
        <v>763.43</v>
      </c>
      <c r="BL11" s="64" t="s">
        <v>23</v>
      </c>
      <c r="BM11" s="65">
        <f>IF(BL6="-",NA(),BL6)</f>
        <v>109.7</v>
      </c>
      <c r="BN11" s="65">
        <f>IF(BM6="-",NA(),BM6)</f>
        <v>110.81</v>
      </c>
      <c r="BO11" s="65">
        <f>IF(BN6="-",NA(),BN6)</f>
        <v>118.08</v>
      </c>
      <c r="BP11" s="65">
        <f>IF(BO6="-",NA(),BO6)</f>
        <v>122.66</v>
      </c>
      <c r="BQ11" s="65">
        <f>IF(BP6="-",NA(),BP6)</f>
        <v>127.65</v>
      </c>
      <c r="BW11" s="64" t="s">
        <v>23</v>
      </c>
      <c r="BX11" s="65">
        <f>IF(BW6="-",NA(),BW6)</f>
        <v>18.62</v>
      </c>
      <c r="BY11" s="65">
        <f>IF(BX6="-",NA(),BX6)</f>
        <v>18.489999999999998</v>
      </c>
      <c r="BZ11" s="65">
        <f>IF(BY6="-",NA(),BY6)</f>
        <v>17.36</v>
      </c>
      <c r="CA11" s="65">
        <f>IF(BZ6="-",NA(),BZ6)</f>
        <v>16.760000000000002</v>
      </c>
      <c r="CB11" s="65">
        <f>IF(CA6="-",NA(),CA6)</f>
        <v>16.12</v>
      </c>
      <c r="CH11" s="64" t="s">
        <v>23</v>
      </c>
      <c r="CI11" s="65">
        <f>IF(CH6="-",NA(),CH6)</f>
        <v>36.64</v>
      </c>
      <c r="CJ11" s="65">
        <f>IF(CI6="-",NA(),CI6)</f>
        <v>38.92</v>
      </c>
      <c r="CK11" s="65">
        <f>IF(CJ6="-",NA(),CJ6)</f>
        <v>39.86</v>
      </c>
      <c r="CL11" s="65">
        <f>IF(CK6="-",NA(),CK6)</f>
        <v>42.12</v>
      </c>
      <c r="CM11" s="65">
        <f>IF(CL6="-",NA(),CL6)</f>
        <v>41.73</v>
      </c>
      <c r="CS11" s="64" t="s">
        <v>23</v>
      </c>
      <c r="CT11" s="65">
        <f>IF(CS6="-",NA(),CS6)</f>
        <v>78.84</v>
      </c>
      <c r="CU11" s="65">
        <f>IF(CT6="-",NA(),CT6)</f>
        <v>78.84</v>
      </c>
      <c r="CV11" s="65">
        <f>IF(CU6="-",NA(),CU6)</f>
        <v>78.84</v>
      </c>
      <c r="CW11" s="65">
        <f>IF(CV6="-",NA(),CV6)</f>
        <v>78.84</v>
      </c>
      <c r="CX11" s="65">
        <f>IF(CW6="-",NA(),CW6)</f>
        <v>78.84</v>
      </c>
      <c r="DD11" s="64" t="s">
        <v>23</v>
      </c>
      <c r="DE11" s="65">
        <f>IF(DD6="-",NA(),DD6)</f>
        <v>39.590000000000003</v>
      </c>
      <c r="DF11" s="65">
        <f>IF(DE6="-",NA(),DE6)</f>
        <v>41.86</v>
      </c>
      <c r="DG11" s="65">
        <f>IF(DF6="-",NA(),DF6)</f>
        <v>44.14</v>
      </c>
      <c r="DH11" s="65">
        <f>IF(DG6="-",NA(),DG6)</f>
        <v>46.24</v>
      </c>
      <c r="DI11" s="65">
        <f>IF(DH6="-",NA(),DH6)</f>
        <v>47.56</v>
      </c>
      <c r="DO11" s="64" t="s">
        <v>23</v>
      </c>
      <c r="DP11" s="65">
        <f>IF(DO6="-",NA(),DO6)</f>
        <v>38.03</v>
      </c>
      <c r="DQ11" s="65">
        <f>IF(DP6="-",NA(),DP6)</f>
        <v>38.03</v>
      </c>
      <c r="DR11" s="65">
        <f>IF(DQ6="-",NA(),DQ6)</f>
        <v>38.03</v>
      </c>
      <c r="DS11" s="65">
        <f>IF(DR6="-",NA(),DR6)</f>
        <v>38.03</v>
      </c>
      <c r="DT11" s="65">
        <f>IF(DS6="-",NA(),DS6)</f>
        <v>38.369999999999997</v>
      </c>
      <c r="DZ11" s="64" t="s">
        <v>23</v>
      </c>
      <c r="EA11" s="65">
        <f>IF(DZ6="-",NA(),DZ6)</f>
        <v>0</v>
      </c>
      <c r="EB11" s="65">
        <f>IF(EA6="-",NA(),EA6)</f>
        <v>0</v>
      </c>
      <c r="EC11" s="65">
        <f>IF(EB6="-",NA(),EB6)</f>
        <v>0</v>
      </c>
      <c r="ED11" s="65">
        <f>IF(EC6="-",NA(),EC6)</f>
        <v>0</v>
      </c>
      <c r="EE11" s="65">
        <f>IF(ED6="-",NA(),ED6)</f>
        <v>1.84</v>
      </c>
    </row>
    <row r="12" spans="1:140" x14ac:dyDescent="0.15">
      <c r="T12" s="64" t="s">
        <v>24</v>
      </c>
      <c r="U12" s="65">
        <f>IF(Y6="-",NA(),Y6)</f>
        <v>116.37</v>
      </c>
      <c r="V12" s="65">
        <f>IF(Z6="-",NA(),Z6)</f>
        <v>117.28</v>
      </c>
      <c r="W12" s="65">
        <f>IF(AA6="-",NA(),AA6)</f>
        <v>116.96</v>
      </c>
      <c r="X12" s="65">
        <f>IF(AB6="-",NA(),AB6)</f>
        <v>117.47</v>
      </c>
      <c r="Y12" s="65">
        <f>IF(AC6="-",NA(),AC6)</f>
        <v>115.38</v>
      </c>
      <c r="AE12" s="64" t="s">
        <v>24</v>
      </c>
      <c r="AF12" s="65">
        <f>IF(AJ6="-",NA(),AJ6)</f>
        <v>52.25</v>
      </c>
      <c r="AG12" s="65">
        <f t="shared" ref="AG12:AJ12" si="10">IF(AK6="-",NA(),AK6)</f>
        <v>53.3</v>
      </c>
      <c r="AH12" s="65">
        <f t="shared" si="10"/>
        <v>50.25</v>
      </c>
      <c r="AI12" s="65">
        <f t="shared" si="10"/>
        <v>51.91</v>
      </c>
      <c r="AJ12" s="65">
        <f t="shared" si="10"/>
        <v>53.86</v>
      </c>
      <c r="AP12" s="64" t="s">
        <v>24</v>
      </c>
      <c r="AQ12" s="65">
        <f>IF(AU6="-",NA(),AU6)</f>
        <v>551.42999999999995</v>
      </c>
      <c r="AR12" s="65">
        <f t="shared" ref="AR12:AU12" si="11">IF(AV6="-",NA(),AV6)</f>
        <v>687.99</v>
      </c>
      <c r="AS12" s="65">
        <f t="shared" si="11"/>
        <v>655.75</v>
      </c>
      <c r="AT12" s="65">
        <f t="shared" si="11"/>
        <v>578.19000000000005</v>
      </c>
      <c r="AU12" s="65">
        <f t="shared" si="11"/>
        <v>638.35</v>
      </c>
      <c r="BA12" s="64" t="s">
        <v>24</v>
      </c>
      <c r="BB12" s="65">
        <f>IF(BF6="-",NA(),BF6)</f>
        <v>216.41</v>
      </c>
      <c r="BC12" s="65">
        <f t="shared" ref="BC12:BF12" si="12">IF(BG6="-",NA(),BG6)</f>
        <v>208.47</v>
      </c>
      <c r="BD12" s="65">
        <f t="shared" si="12"/>
        <v>193.85</v>
      </c>
      <c r="BE12" s="65">
        <f t="shared" si="12"/>
        <v>204.31</v>
      </c>
      <c r="BF12" s="65">
        <f t="shared" si="12"/>
        <v>214.2</v>
      </c>
      <c r="BL12" s="64" t="s">
        <v>24</v>
      </c>
      <c r="BM12" s="65">
        <f>IF(BQ6="-",NA(),BQ6)</f>
        <v>105.24</v>
      </c>
      <c r="BN12" s="65">
        <f t="shared" ref="BN12:BQ12" si="13">IF(BR6="-",NA(),BR6)</f>
        <v>105.71</v>
      </c>
      <c r="BO12" s="65">
        <f t="shared" si="13"/>
        <v>105.06</v>
      </c>
      <c r="BP12" s="65">
        <f t="shared" si="13"/>
        <v>106.98</v>
      </c>
      <c r="BQ12" s="65">
        <f t="shared" si="13"/>
        <v>103.06</v>
      </c>
      <c r="BW12" s="64" t="s">
        <v>24</v>
      </c>
      <c r="BX12" s="65">
        <f>IF(CB6="-",NA(),CB6)</f>
        <v>26.03</v>
      </c>
      <c r="BY12" s="65">
        <f t="shared" ref="BY12:CB12" si="14">IF(CC6="-",NA(),CC6)</f>
        <v>25.98</v>
      </c>
      <c r="BZ12" s="65">
        <f t="shared" si="14"/>
        <v>26.84</v>
      </c>
      <c r="CA12" s="65">
        <f t="shared" si="14"/>
        <v>26.08</v>
      </c>
      <c r="CB12" s="65">
        <f t="shared" si="14"/>
        <v>26.92</v>
      </c>
      <c r="CH12" s="64" t="s">
        <v>24</v>
      </c>
      <c r="CI12" s="65">
        <f>IF(CM6="-",NA(),CM6)</f>
        <v>40.69</v>
      </c>
      <c r="CJ12" s="65">
        <f t="shared" ref="CJ12:CM12" si="15">IF(CN6="-",NA(),CN6)</f>
        <v>40.67</v>
      </c>
      <c r="CK12" s="65">
        <f t="shared" si="15"/>
        <v>40.89</v>
      </c>
      <c r="CL12" s="65">
        <f t="shared" si="15"/>
        <v>41.59</v>
      </c>
      <c r="CM12" s="65">
        <f t="shared" si="15"/>
        <v>40.29</v>
      </c>
      <c r="CS12" s="64" t="s">
        <v>24</v>
      </c>
      <c r="CT12" s="65">
        <f>IF(CX6="-",NA(),CX6)</f>
        <v>62.7</v>
      </c>
      <c r="CU12" s="65">
        <f t="shared" ref="CU12:CX12" si="16">IF(CY6="-",NA(),CY6)</f>
        <v>62.59</v>
      </c>
      <c r="CV12" s="65">
        <f t="shared" si="16"/>
        <v>61.76</v>
      </c>
      <c r="CW12" s="65">
        <f t="shared" si="16"/>
        <v>62.75</v>
      </c>
      <c r="CX12" s="65">
        <f t="shared" si="16"/>
        <v>61.99</v>
      </c>
      <c r="DD12" s="64" t="s">
        <v>24</v>
      </c>
      <c r="DE12" s="65">
        <f>IF(DI6="-",NA(),DI6)</f>
        <v>55.39</v>
      </c>
      <c r="DF12" s="65">
        <f t="shared" ref="DF12:DI12" si="17">IF(DJ6="-",NA(),DJ6)</f>
        <v>55.25</v>
      </c>
      <c r="DG12" s="65">
        <f t="shared" si="17"/>
        <v>57.11</v>
      </c>
      <c r="DH12" s="65">
        <f t="shared" si="17"/>
        <v>57.57</v>
      </c>
      <c r="DI12" s="65">
        <f t="shared" si="17"/>
        <v>57.63</v>
      </c>
      <c r="DO12" s="64" t="s">
        <v>24</v>
      </c>
      <c r="DP12" s="65">
        <f>IF(DT6="-",NA(),DT6)</f>
        <v>43.33</v>
      </c>
      <c r="DQ12" s="65">
        <f t="shared" ref="DQ12:DT12" si="18">IF(DU6="-",NA(),DU6)</f>
        <v>44.05</v>
      </c>
      <c r="DR12" s="65">
        <f t="shared" si="18"/>
        <v>51.87</v>
      </c>
      <c r="DS12" s="65">
        <f t="shared" si="18"/>
        <v>52.33</v>
      </c>
      <c r="DT12" s="65">
        <f t="shared" si="18"/>
        <v>52.35</v>
      </c>
      <c r="DZ12" s="64" t="s">
        <v>24</v>
      </c>
      <c r="EA12" s="65">
        <f>IF(EE6="-",NA(),EE6)</f>
        <v>0.52</v>
      </c>
      <c r="EB12" s="65">
        <f t="shared" ref="EB12:EE12" si="19">IF(EF6="-",NA(),EF6)</f>
        <v>1.3</v>
      </c>
      <c r="EC12" s="65">
        <f t="shared" si="19"/>
        <v>0.28000000000000003</v>
      </c>
      <c r="ED12" s="65">
        <f t="shared" si="19"/>
        <v>0.77</v>
      </c>
      <c r="EE12" s="65">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000752 横峰　路子</cp:lastModifiedBy>
  <dcterms:created xsi:type="dcterms:W3CDTF">2021-12-03T08:59:50Z</dcterms:created>
  <dcterms:modified xsi:type="dcterms:W3CDTF">2022-01-28T01:08:18Z</dcterms:modified>
  <cp:category/>
</cp:coreProperties>
</file>