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R:\業務フォルダ\庄原市本庁舎\水道局_水道課_管理係\99各種回答・報告\02庁内\02財政課\経営比較分析表\R3（R２年度決算）\回答\"/>
    </mc:Choice>
  </mc:AlternateContent>
  <xr:revisionPtr revIDLastSave="0" documentId="13_ncr:1_{72F00EAA-ACFB-412F-94B1-1514423ECE62}" xr6:coauthVersionLast="36" xr6:coauthVersionMax="36" xr10:uidLastSave="{00000000-0000-0000-0000-000000000000}"/>
  <workbookProtection workbookAlgorithmName="SHA-512" workbookHashValue="ET6LjCv1bnUeGSiULbpB1kqCqG1GnsJqFZpolty7OAyerE759JR0Kq+ZOhtZ7aJLeyS5kIGukK4c+9DXpm8mxw==" workbookSaltValue="ed0EQDUNnxKszcly1C+vH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I10" i="4"/>
  <c r="AT8" i="4"/>
  <c r="AD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<sst xmlns="http://schemas.openxmlformats.org/spreadsheetml/2006/main" count="228" uniqueCount="114">
  <si>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</si>
  <si>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</si>
  <si>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</si>
  <si>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</si>
  <si>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</si>
  <si>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</si>
  <si>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</si>
  <si>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</si>
  <si>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</si>
  <si>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</si>
  <si>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</si>
  <si>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</si>
  <si>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</si>
  <si>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</si>
  <si>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</si>
  <si>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</si>
  <si>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</si>
  <si>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</si>
  <si>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</si>
  <si>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</si>
  <si>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</si>
  <si>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</si>
  <si>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</si>
  <si>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</si>
  <si>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</si>
  <si>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</si>
  <si>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</si>
  <si>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</si>
  <si>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</si>
  <si>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</si>
  <si>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</si>
  <si>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</si>
  <si>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</si>
  <si>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</si>
  <si>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</si>
  <si>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</si>
  <si>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</si>
  <si>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</si>
  <si>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</si>
  <si>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</si>
  <si>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</si>
  <si>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</si>
  <si>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</si>
  <si>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</si>
  <si>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</si>
  <si>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</si>
  <si>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</si>
  <si>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</si>
  <si>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</si>
  <si>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</si>
  <si>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</si>
  <si>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</si>
  <si>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</si>
  <si>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</si>
  <si>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</si>
  <si>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</si>
  <si>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</si>
  <si>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</si>
  <si>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</si>
  <si>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</si>
  <si>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</si>
  <si>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</si>
  <si>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</si>
  <si>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</si>
  <si>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</si>
  <si>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</si>
  <si>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</si>
  <si>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</si>
  <si>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</si>
  <si>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</si>
  <si>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</si>
  <si>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</si>
  <si>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</si>
  <si>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</si>
  <si>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</si>
  <si>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</si>
  <si>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</si>
  <si>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</si>
  <si>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</si>
  <si>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</si>
  <si>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</si>
  <si>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</si>
  <si>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</si>
  <si>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</si>
  <si>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</si>
  <si>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</si>
  <si>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</si>
  <si>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</si>
  <si>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</si>
  <si>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</si>
  <si>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</si>
  <si>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</si>
  <si>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</si>
  <si>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</si>
  <si>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</si>
  <si>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</si>
  <si>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</si>
  <si>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</si>
  <si>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</si>
  <si>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</si>
  <si>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</si>
  <si>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</si>
  <si>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</si>
  <si>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</si>
  <si>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</si>
  <si>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</si>
  <si>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</si>
  <si>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</si>
  <si>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</si>
  <si>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</si>
  <si>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</si>
  <si>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水道事業は黒字経営を継続しているものの、一般会計からの繰入金によって経費の一部を賄っている状況にある。次年度以降、給水人口減やコロナ禍による給水収益の減少、施設の維持管理及び更新にかかる費用の増大など、経常収支の悪化は避けられず、内部留保金の取崩しが加速していくことが予想される。
　また、市内多くの水道施設・管路において更新時期を迎えるため、更新ペースを速めるとともに、ダウンサイジングやアセットマネジメントなど、現状に即した効率的な施設運用、整備を実施していく必要があると認識している。
　今後も健全な経営を続ける為に、水道料金改定や一般会計繰入金の見直しなど、経営改善に取り組みつつ、国庫補助制度を積極的に活用しながら、適切かつ効率的に施設整備、管路更新を進めていく。</t>
    <phoneticPr fontId="4"/>
  </si>
  <si>
    <t>①経常収支比率は、経常経費が減少したことで昨年度より改善している。しかしコロナ禍で今後も給水収益が落ち込むことが予想されるため、経費を節減し事業の効率的な運営に努めていくとともに、水道料金改定も検討していく必要がある。
③流動比率は類似団体平均値並を維持しており、短期的な債務返済能力は十分にある。今後は流動資産、負債共に減少していくことが見込まれ、流動比率はほぼ横ばいに推移していくと思われる。
④企業債残高経常収支比率は、類似団体平均を超えており、投資規模に見合った給水収益を得ることができていない。今後もコロナ禍や人口減少の影響で給水収益の減少が見込まれるため、国庫補助制度を積極的に活用し、新規借入額を抑えるよう努める。
⑤料金回収率は100％を下回っており、給水収益だけでは給水に係る費用を賄えておらず、一般会計からの繰入金等によって収入不足を補填している。
⑦施設利用率は類似団体平均を下回っているため、施設のダウンサイジングも含めた施設利用の効率化を進めている。
⑧有収率は類似団体平均を大きく上回っているが、施設や管路の老朽化が進んでおり、今後有収率の低下が懸念される。</t>
    <rPh sb="9" eb="11">
      <t>ケイジョウ</t>
    </rPh>
    <rPh sb="11" eb="13">
      <t>ケイヒ</t>
    </rPh>
    <rPh sb="14" eb="16">
      <t>ゲンショウ</t>
    </rPh>
    <rPh sb="21" eb="24">
      <t>サクネンド</t>
    </rPh>
    <rPh sb="26" eb="28">
      <t>カイゼン</t>
    </rPh>
    <rPh sb="41" eb="43">
      <t>コンゴ</t>
    </rPh>
    <rPh sb="254" eb="256">
      <t>コンゴ</t>
    </rPh>
    <rPh sb="260" eb="261">
      <t>カ</t>
    </rPh>
    <rPh sb="262" eb="264">
      <t>ジンコウ</t>
    </rPh>
    <rPh sb="264" eb="266">
      <t>ゲンショウ</t>
    </rPh>
    <rPh sb="267" eb="269">
      <t>エイキョウ</t>
    </rPh>
    <rPh sb="270" eb="272">
      <t>キュウスイ</t>
    </rPh>
    <rPh sb="272" eb="274">
      <t>シュウエキ</t>
    </rPh>
    <rPh sb="275" eb="277">
      <t>ゲンショウ</t>
    </rPh>
    <rPh sb="278" eb="280">
      <t>ミコ</t>
    </rPh>
    <rPh sb="307" eb="308">
      <t>オサ</t>
    </rPh>
    <rPh sb="312" eb="313">
      <t>ツト</t>
    </rPh>
    <phoneticPr fontId="4"/>
  </si>
  <si>
    <t>①有形固定資産減価償却率は、前年度から僅かに上昇したものの、依然として類似団体平均より低い水準にある。今後は耐震化やダウンサイジングが予定されており、償却率は低下する見通しである。
②管路経年化率は類似団体平均より低いものの、今後数年間で一気に耐用年数を迎えていくため、管路経年化率は上昇していくことが予想される。
③本市水道事業は、法定耐用年数の1.5倍を経過する前に更新することを施設更新方針とし、管路更新率1.66％を下回らない更新ペースを目指している。今年度は前年に比べ大きく数値が回復したが、依然災害対応に追われる地域もあり、目標値に向けてより効率的に管路更新を進めていく必要がある。</t>
    <rPh sb="51" eb="53">
      <t>コンゴ</t>
    </rPh>
    <rPh sb="54" eb="57">
      <t>タイシンカ</t>
    </rPh>
    <rPh sb="67" eb="69">
      <t>ヨテイ</t>
    </rPh>
    <rPh sb="75" eb="78">
      <t>ショウキャクリツ</t>
    </rPh>
    <rPh sb="79" eb="81">
      <t>テイカ</t>
    </rPh>
    <rPh sb="83" eb="85">
      <t>ミトオ</t>
    </rPh>
    <rPh sb="236" eb="238">
      <t>ゼンネン</t>
    </rPh>
    <rPh sb="239" eb="240">
      <t>クラ</t>
    </rPh>
    <rPh sb="241" eb="242">
      <t>オオ</t>
    </rPh>
    <rPh sb="244" eb="246">
      <t>スウチ</t>
    </rPh>
    <rPh sb="247" eb="249">
      <t>カイフク</t>
    </rPh>
    <rPh sb="253" eb="255">
      <t>イゼン</t>
    </rPh>
    <rPh sb="255" eb="257">
      <t>サイガイ</t>
    </rPh>
    <rPh sb="257" eb="259">
      <t>タイオウ</t>
    </rPh>
    <rPh sb="260" eb="261">
      <t>オ</t>
    </rPh>
    <rPh sb="264" eb="266">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</si>
</sst>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2.52</c:v>
                </c:pt>
                <c:pt idx="1">
                  <c:v>0.38</c:v>
                </c:pt>
                <c:pt idx="2">
                  <c:v>0.47</c:v>
                </c:pt>
                <c:pt idx="3">
                  <c:v>0.28999999999999998</c:v>
                </c:pt>
                <c:pt idx="4">
                  <c:v>1.17</c:v>
                </c:pt>
              </c:numCache>
            </c:numRef>
          </c:val>
          <c:extLst>
            <c:ext xmlns:c16="http://schemas.microsoft.com/office/drawing/2014/chart" uri="{C3380CC4-5D6E-409C-BE32-E72D297353CC}">
              <c16:uniqueId val="{00000000-D09E-47DB-8B24-A248A50BA8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D09E-47DB-8B24-A248A50BA8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45.83</c:v>
                </c:pt>
                <c:pt idx="1">
                  <c:v>47.47</c:v>
                </c:pt>
                <c:pt idx="2">
                  <c:v>47.13</c:v>
                </c:pt>
                <c:pt idx="3">
                  <c:v>45.4</c:v>
                </c:pt>
                <c:pt idx="4">
                  <c:v>45.07</c:v>
                </c:pt>
              </c:numCache>
            </c:numRef>
          </c:val>
          <c:extLst>
            <c:ext xmlns:c16="http://schemas.microsoft.com/office/drawing/2014/chart" uri="{C3380CC4-5D6E-409C-BE32-E72D297353CC}">
              <c16:uniqueId val="{00000000-8E35-45FC-80C0-935ADFDA0C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8E35-45FC-80C0-935ADFDA0C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88.77</c:v>
                </c:pt>
                <c:pt idx="1">
                  <c:v>86.97</c:v>
                </c:pt>
                <c:pt idx="2">
                  <c:v>87.7</c:v>
                </c:pt>
                <c:pt idx="3">
                  <c:v>87.15</c:v>
                </c:pt>
                <c:pt idx="4">
                  <c:v>86.16</c:v>
                </c:pt>
              </c:numCache>
            </c:numRef>
          </c:val>
          <c:extLst>
            <c:ext xmlns:c16="http://schemas.microsoft.com/office/drawing/2014/chart" uri="{C3380CC4-5D6E-409C-BE32-E72D297353CC}">
              <c16:uniqueId val="{00000000-5BAD-4210-9277-12364A1CA7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5BAD-4210-9277-12364A1CA7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109.95</c:v>
                </c:pt>
                <c:pt idx="1">
                  <c:v>107.56</c:v>
                </c:pt>
                <c:pt idx="2">
                  <c:v>111.95</c:v>
                </c:pt>
                <c:pt idx="3">
                  <c:v>107.25</c:v>
                </c:pt>
                <c:pt idx="4">
                  <c:v>108.73</c:v>
                </c:pt>
              </c:numCache>
            </c:numRef>
          </c:val>
          <c:extLst>
            <c:ext xmlns:c16="http://schemas.microsoft.com/office/drawing/2014/chart" uri="{C3380CC4-5D6E-409C-BE32-E72D297353CC}">
              <c16:uniqueId val="{00000000-4C93-48D3-ACFB-F0CE86800C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4C93-48D3-ACFB-F0CE86800C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47.27</c:v>
                </c:pt>
                <c:pt idx="1">
                  <c:v>39.619999999999997</c:v>
                </c:pt>
                <c:pt idx="2">
                  <c:v>41.57</c:v>
                </c:pt>
                <c:pt idx="3">
                  <c:v>43.1</c:v>
                </c:pt>
                <c:pt idx="4">
                  <c:v>44.84</c:v>
                </c:pt>
              </c:numCache>
            </c:numRef>
          </c:val>
          <c:extLst>
            <c:ext xmlns:c16="http://schemas.microsoft.com/office/drawing/2014/chart" uri="{C3380CC4-5D6E-409C-BE32-E72D297353CC}">
              <c16:uniqueId val="{00000000-D287-44FC-8901-812575E5DC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D287-44FC-8901-812575E5DC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1.24</c:v>
                </c:pt>
                <c:pt idx="4" formatCode="#,##0.00;&quot;△&quot;#,##0.00;&quot;-&quot;">
                  <c:v>1.35</c:v>
                </c:pt>
              </c:numCache>
            </c:numRef>
          </c:val>
          <c:extLst>
            <c:ext xmlns:c16="http://schemas.microsoft.com/office/drawing/2014/chart" uri="{C3380CC4-5D6E-409C-BE32-E72D297353CC}">
              <c16:uniqueId val="{00000000-34C3-45F2-9E0D-86CD78F16F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34C3-45F2-9E0D-86CD78F16F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30-4A74-A7EF-808B8698D7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D30-4A74-A7EF-808B8698D7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385.49</c:v>
                </c:pt>
                <c:pt idx="1">
                  <c:v>317.26</c:v>
                </c:pt>
                <c:pt idx="2">
                  <c:v>403.79</c:v>
                </c:pt>
                <c:pt idx="3">
                  <c:v>322.5</c:v>
                </c:pt>
                <c:pt idx="4">
                  <c:v>342.54</c:v>
                </c:pt>
              </c:numCache>
            </c:numRef>
          </c:val>
          <c:extLst>
            <c:ext xmlns:c16="http://schemas.microsoft.com/office/drawing/2014/chart" uri="{C3380CC4-5D6E-409C-BE32-E72D297353CC}">
              <c16:uniqueId val="{00000000-5284-49B6-955E-209E12343B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5284-49B6-955E-209E12343B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526.58000000000004</c:v>
                </c:pt>
                <c:pt idx="1">
                  <c:v>620.59</c:v>
                </c:pt>
                <c:pt idx="2">
                  <c:v>572.97</c:v>
                </c:pt>
                <c:pt idx="3">
                  <c:v>565.65</c:v>
                </c:pt>
                <c:pt idx="4">
                  <c:v>575.44000000000005</c:v>
                </c:pt>
              </c:numCache>
            </c:numRef>
          </c:val>
          <c:extLst>
            <c:ext xmlns:c16="http://schemas.microsoft.com/office/drawing/2014/chart" uri="{C3380CC4-5D6E-409C-BE32-E72D297353CC}">
              <c16:uniqueId val="{00000000-D686-4666-8B00-885C0D8EA7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686-4666-8B00-885C0D8EA7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96.4</c:v>
                </c:pt>
                <c:pt idx="1">
                  <c:v>86.29</c:v>
                </c:pt>
                <c:pt idx="2">
                  <c:v>89.84</c:v>
                </c:pt>
                <c:pt idx="3">
                  <c:v>82.63</c:v>
                </c:pt>
                <c:pt idx="4">
                  <c:v>84.69</c:v>
                </c:pt>
              </c:numCache>
            </c:numRef>
          </c:val>
          <c:extLst>
            <c:ext xmlns:c16="http://schemas.microsoft.com/office/drawing/2014/chart" uri="{C3380CC4-5D6E-409C-BE32-E72D297353CC}">
              <c16:uniqueId val="{00000000-4AE2-4478-A140-9893CDD36E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4AE2-4478-A140-9893CDD36E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236.51</c:v>
                </c:pt>
                <c:pt idx="1">
                  <c:v>269.52</c:v>
                </c:pt>
                <c:pt idx="2">
                  <c:v>258.74</c:v>
                </c:pt>
                <c:pt idx="3">
                  <c:v>281.33999999999997</c:v>
                </c:pt>
                <c:pt idx="4">
                  <c:v>270.25</c:v>
                </c:pt>
              </c:numCache>
            </c:numRef>
          </c:val>
          <c:extLst>
            <c:ext xmlns:c16="http://schemas.microsoft.com/office/drawing/2014/chart" uri="{C3380CC4-5D6E-409C-BE32-E72D297353CC}">
              <c16:uniqueId val="{00000000-4292-490D-8011-2143F40047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4292-490D-8011-2143F40047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6" zoomScale="80" zoomScaleNormal="80" workbookViewId="0">
      <selection activeCell="BC57" sqref="BC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庄原市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自治体職員</v>
      </c>
      <c r="AE8" s="60"/>
      <c r="AF8" s="60"/>
      <c r="AG8" s="60"/>
      <c r="AH8" s="60"/>
      <c r="AI8" s="60"/>
      <c r="AJ8" s="60"/>
      <c r="AK8" s="4"/>
      <c r="AL8" s="61">
        <f>データ!$R$6</f>
        <v>34208</v>
      </c>
      <c r="AM8" s="61"/>
      <c r="AN8" s="61"/>
      <c r="AO8" s="61"/>
      <c r="AP8" s="61"/>
      <c r="AQ8" s="61"/>
      <c r="AR8" s="61"/>
      <c r="AS8" s="61"/>
      <c r="AT8" s="52">
        <f>データ!$S$6</f>
        <v>1246.49</v>
      </c>
      <c r="AU8" s="53"/>
      <c r="AV8" s="53"/>
      <c r="AW8" s="53"/>
      <c r="AX8" s="53"/>
      <c r="AY8" s="53"/>
      <c r="AZ8" s="53"/>
      <c r="BA8" s="53"/>
      <c r="BB8" s="54">
        <f>データ!$T$6</f>
        <v>27.44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75.22</v>
      </c>
      <c r="J10" s="53"/>
      <c r="K10" s="53"/>
      <c r="L10" s="53"/>
      <c r="M10" s="53"/>
      <c r="N10" s="53"/>
      <c r="O10" s="64"/>
      <c r="P10" s="54">
        <f>データ!$P$6</f>
        <v>76.28</v>
      </c>
      <c r="Q10" s="54"/>
      <c r="R10" s="54"/>
      <c r="S10" s="54"/>
      <c r="T10" s="54"/>
      <c r="U10" s="54"/>
      <c r="V10" s="54"/>
      <c r="W10" s="61">
        <f>データ!$Q$6</f>
        <v>3790</v>
      </c>
      <c r="X10" s="61"/>
      <c r="Y10" s="61"/>
      <c r="Z10" s="61"/>
      <c r="AA10" s="61"/>
      <c r="AB10" s="61"/>
      <c r="AC10" s="61"/>
      <c r="AD10" s="2"/>
      <c r="AE10" s="2"/>
      <c r="AF10" s="2"/>
      <c r="AG10" s="2"/>
      <c r="AH10" s="4"/>
      <c r="AI10" s="4"/>
      <c r="AJ10" s="4"/>
      <c r="AK10" s="4"/>
      <c r="AL10" s="61">
        <f>データ!$U$6</f>
        <v>25795</v>
      </c>
      <c r="AM10" s="61"/>
      <c r="AN10" s="61"/>
      <c r="AO10" s="61"/>
      <c r="AP10" s="61"/>
      <c r="AQ10" s="61"/>
      <c r="AR10" s="61"/>
      <c r="AS10" s="61"/>
      <c r="AT10" s="52">
        <f>データ!$V$6</f>
        <v>118.37</v>
      </c>
      <c r="AU10" s="53"/>
      <c r="AV10" s="53"/>
      <c r="AW10" s="53"/>
      <c r="AX10" s="53"/>
      <c r="AY10" s="53"/>
      <c r="AZ10" s="53"/>
      <c r="BA10" s="53"/>
      <c r="BB10" s="54">
        <f>データ!$W$6</f>
        <v>217.92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At/SKQIzUGvSk9LBHTASNpq4GFpzSmZhKsxAQSlWhf9G1xxmPZoMwQ7y/oen7ikhQ5cq/ayZf2qgpH4u1Ssag==" saltValue="624bqN/pQVkkiVMxUy+z+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342106</v>
      </c>
      <c r="D6" s="34">
        <f t="shared" si="3"/>
        <v>46</v>
      </c>
      <c r="E6" s="34">
        <f t="shared" si="3"/>
        <v>1</v>
      </c>
      <c r="F6" s="34">
        <f t="shared" si="3"/>
        <v>0</v>
      </c>
      <c r="G6" s="34">
        <f t="shared" si="3"/>
        <v>1</v>
      </c>
      <c r="H6" s="34" t="str">
        <f t="shared" si="3"/>
        <v>広島県　庄原市</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75.22</v>
      </c>
      <c r="P6" s="35">
        <f t="shared" si="3"/>
        <v>76.28</v>
      </c>
      <c r="Q6" s="35">
        <f t="shared" si="3"/>
        <v>3790</v>
      </c>
      <c r="R6" s="35">
        <f t="shared" si="3"/>
        <v>34208</v>
      </c>
      <c r="S6" s="35">
        <f t="shared" si="3"/>
        <v>1246.49</v>
      </c>
      <c r="T6" s="35">
        <f t="shared" si="3"/>
        <v>27.44</v>
      </c>
      <c r="U6" s="35">
        <f t="shared" si="3"/>
        <v>25795</v>
      </c>
      <c r="V6" s="35">
        <f t="shared" si="3"/>
        <v>118.37</v>
      </c>
      <c r="W6" s="35">
        <f t="shared" si="3"/>
        <v>217.92</v>
      </c>
      <c r="X6" s="36">
        <f>IF(X7="",NA(),X7)</f>
        <v>109.95</v>
      </c>
      <c r="Y6" s="36">
        <f t="shared" ref="Y6:AG6" si="4">IF(Y7="",NA(),Y7)</f>
        <v>107.56</v>
      </c>
      <c r="Z6" s="36">
        <f t="shared" si="4"/>
        <v>111.95</v>
      </c>
      <c r="AA6" s="36">
        <f t="shared" si="4"/>
        <v>107.25</v>
      </c>
      <c r="AB6" s="36">
        <f t="shared" si="4"/>
        <v>108.73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385.49</v>
      </c>
      <c r="AU6" s="36">
        <f t="shared" ref="AU6:BC6" si="6">IF(AU7="",NA(),AU7)</f>
        <v>317.26</v>
      </c>
      <c r="AV6" s="36">
        <f t="shared" si="6"/>
        <v>403.79</v>
      </c>
      <c r="AW6" s="36">
        <f t="shared" si="6"/>
        <v>322.5</v>
      </c>
      <c r="AX6" s="36">
        <f t="shared" si="6"/>
        <v>342.54</v>
      </c>
      <c r="AY6" s="36">
        <f t="shared" si="6"/>
        <v>384.34</v>
      </c>
      <c r="AZ6" s="36">
        <f t="shared" si="6"/>
        <v>359.47</v>
      </c>
      <c r="BA6" s="36">
        <f t="shared" si="6"/>
        <v>369.69</v>
      </c>
      <c r="BB6" s="36">
        <f t="shared" si="6"/>
        <v>379.08</v>
      </c>
      <c r="BC6" s="36">
        <f t="shared" si="6"/>
        <v>367.55</v>
      </c>
      <c r="BD6" s="35" t="str">
        <f>IF(BD7="","",IF(BD7="-","【-】","【"&amp;SUBSTITUTE(TEXT(BD7,"#,##0.00"),"-","△")&amp;"】"))</f>
        <v>【260.31】</v>
      </c>
      <c r="BE6" s="36">
        <f>IF(BE7="",NA(),BE7)</f>
        <v>526.58000000000004</v>
      </c>
      <c r="BF6" s="36">
        <f t="shared" ref="BF6:BN6" si="7">IF(BF7="",NA(),BF7)</f>
        <v>620.59</v>
      </c>
      <c r="BG6" s="36">
        <f t="shared" si="7"/>
        <v>572.97</v>
      </c>
      <c r="BH6" s="36">
        <f t="shared" si="7"/>
        <v>565.65</v>
      </c>
      <c r="BI6" s="36">
        <f t="shared" si="7"/>
        <v>575.44000000000005</v>
      </c>
      <c r="BJ6" s="36">
        <f t="shared" si="7"/>
        <v>380.58</v>
      </c>
      <c r="BK6" s="36">
        <f t="shared" si="7"/>
        <v>401.79</v>
      </c>
      <c r="BL6" s="36">
        <f t="shared" si="7"/>
        <v>402.99</v>
      </c>
      <c r="BM6" s="36">
        <f t="shared" si="7"/>
        <v>398.98</v>
      </c>
      <c r="BN6" s="36">
        <f t="shared" si="7"/>
        <v>418.68</v>
      </c>
      <c r="BO6" s="35" t="str">
        <f>IF(BO7="","",IF(BO7="-","【-】","【"&amp;SUBSTITUTE(TEXT(BO7,"#,##0.00"),"-","△")&amp;"】"))</f>
        <v>【275.67】</v>
      </c>
      <c r="BP6" s="36">
        <f>IF(BP7="",NA(),BP7)</f>
        <v>96.4</v>
      </c>
      <c r="BQ6" s="36">
        <f t="shared" ref="BQ6:BY6" si="8">IF(BQ7="",NA(),BQ7)</f>
        <v>86.29</v>
      </c>
      <c r="BR6" s="36">
        <f t="shared" si="8"/>
        <v>89.84</v>
      </c>
      <c r="BS6" s="36">
        <f t="shared" si="8"/>
        <v>82.63</v>
      </c>
      <c r="BT6" s="36">
        <f t="shared" si="8"/>
        <v>84.69</v>
      </c>
      <c r="BU6" s="36">
        <f t="shared" si="8"/>
        <v>102.38</v>
      </c>
      <c r="BV6" s="36">
        <f t="shared" si="8"/>
        <v>100.12</v>
      </c>
      <c r="BW6" s="36">
        <f t="shared" si="8"/>
        <v>98.66</v>
      </c>
      <c r="BX6" s="36">
        <f t="shared" si="8"/>
        <v>98.64</v>
      </c>
      <c r="BY6" s="36">
        <f t="shared" si="8"/>
        <v>94.78</v>
      </c>
      <c r="BZ6" s="35" t="str">
        <f>IF(BZ7="","",IF(BZ7="-","【-】","【"&amp;SUBSTITUTE(TEXT(BZ7,"#,##0.00"),"-","△")&amp;"】"))</f>
        <v>【100.05】</v>
      </c>
      <c r="CA6" s="36">
        <f>IF(CA7="",NA(),CA7)</f>
        <v>236.51</v>
      </c>
      <c r="CB6" s="36">
        <f t="shared" ref="CB6:CJ6" si="9">IF(CB7="",NA(),CB7)</f>
        <v>269.52</v>
      </c>
      <c r="CC6" s="36">
        <f t="shared" si="9"/>
        <v>258.74</v>
      </c>
      <c r="CD6" s="36">
        <f t="shared" si="9"/>
        <v>281.33999999999997</v>
      </c>
      <c r="CE6" s="36">
        <f t="shared" si="9"/>
        <v>270.25</v>
      </c>
      <c r="CF6" s="36">
        <f t="shared" si="9"/>
        <v>168.67</v>
      </c>
      <c r="CG6" s="36">
        <f t="shared" si="9"/>
        <v>174.97</v>
      </c>
      <c r="CH6" s="36">
        <f t="shared" si="9"/>
        <v>178.59</v>
      </c>
      <c r="CI6" s="36">
        <f t="shared" si="9"/>
        <v>178.92</v>
      </c>
      <c r="CJ6" s="36">
        <f t="shared" si="9"/>
        <v>181.3</v>
      </c>
      <c r="CK6" s="35" t="str">
        <f>IF(CK7="","",IF(CK7="-","【-】","【"&amp;SUBSTITUTE(TEXT(CK7,"#,##0.00"),"-","△")&amp;"】"))</f>
        <v>【166.40】</v>
      </c>
      <c r="CL6" s="36">
        <f>IF(CL7="",NA(),CL7)</f>
        <v>45.83</v>
      </c>
      <c r="CM6" s="36">
        <f t="shared" ref="CM6:CU6" si="10">IF(CM7="",NA(),CM7)</f>
        <v>47.47</v>
      </c>
      <c r="CN6" s="36">
        <f t="shared" si="10"/>
        <v>47.13</v>
      </c>
      <c r="CO6" s="36">
        <f t="shared" si="10"/>
        <v>45.4</v>
      </c>
      <c r="CP6" s="36">
        <f t="shared" si="10"/>
        <v>45.07</v>
      </c>
      <c r="CQ6" s="36">
        <f t="shared" si="10"/>
        <v>54.92</v>
      </c>
      <c r="CR6" s="36">
        <f t="shared" si="10"/>
        <v>55.63</v>
      </c>
      <c r="CS6" s="36">
        <f t="shared" si="10"/>
        <v>55.03</v>
      </c>
      <c r="CT6" s="36">
        <f t="shared" si="10"/>
        <v>55.14</v>
      </c>
      <c r="CU6" s="36">
        <f t="shared" si="10"/>
        <v>55.89</v>
      </c>
      <c r="CV6" s="35" t="str">
        <f>IF(CV7="","",IF(CV7="-","【-】","【"&amp;SUBSTITUTE(TEXT(CV7,"#,##0.00"),"-","△")&amp;"】"))</f>
        <v>【60.69】</v>
      </c>
      <c r="CW6" s="36">
        <f>IF(CW7="",NA(),CW7)</f>
        <v>88.77</v>
      </c>
      <c r="CX6" s="36">
        <f t="shared" ref="CX6:DF6" si="11">IF(CX7="",NA(),CX7)</f>
        <v>86.97</v>
      </c>
      <c r="CY6" s="36">
        <f t="shared" si="11"/>
        <v>87.7</v>
      </c>
      <c r="CZ6" s="36">
        <f t="shared" si="11"/>
        <v>87.15</v>
      </c>
      <c r="DA6" s="36">
        <f t="shared" si="11"/>
        <v>86.16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47.27</v>
      </c>
      <c r="DI6" s="36">
        <f t="shared" ref="DI6:DQ6" si="12">IF(DI7="",NA(),DI7)</f>
        <v>39.619999999999997</v>
      </c>
      <c r="DJ6" s="36">
        <f t="shared" si="12"/>
        <v>41.57</v>
      </c>
      <c r="DK6" s="36">
        <f t="shared" si="12"/>
        <v>43.1</v>
      </c>
      <c r="DL6" s="36">
        <f t="shared" si="12"/>
        <v>44.84</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6">
        <f t="shared" si="13"/>
        <v>1.24</v>
      </c>
      <c r="DW6" s="36">
        <f t="shared" si="13"/>
        <v>1.35</v>
      </c>
      <c r="DX6" s="36">
        <f t="shared" si="13"/>
        <v>12.79</v>
      </c>
      <c r="DY6" s="36">
        <f t="shared" si="13"/>
        <v>13.39</v>
      </c>
      <c r="DZ6" s="36">
        <f t="shared" si="13"/>
        <v>14.85</v>
      </c>
      <c r="EA6" s="36">
        <f t="shared" si="13"/>
        <v>16.88</v>
      </c>
      <c r="EB6" s="36">
        <f t="shared" si="13"/>
        <v>18.28</v>
      </c>
      <c r="EC6" s="35" t="str">
        <f>IF(EC7="","",IF(EC7="-","【-】","【"&amp;SUBSTITUTE(TEXT(EC7,"#,##0.00"),"-","△")&amp;"】"))</f>
        <v>【20.63】</v>
      </c>
      <c r="ED6" s="36">
        <f>IF(ED7="",NA(),ED7)</f>
        <v>2.52</v>
      </c>
      <c r="EE6" s="36">
        <f t="shared" ref="EE6:EM6" si="14">IF(EE7="",NA(),EE7)</f>
        <v>0.38</v>
      </c>
      <c r="EF6" s="36">
        <f t="shared" si="14"/>
        <v>0.47</v>
      </c>
      <c r="EG6" s="36">
        <f t="shared" si="14"/>
        <v>0.28999999999999998</v>
      </c>
      <c r="EH6" s="36">
        <f t="shared" si="14"/>
        <v>1.17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342106</v>
      </c>
      <c r="D7" s="38">
        <v>46</v>
      </c>
      <c r="E7" s="38">
        <v>1</v>
      </c>
      <c r="F7" s="38">
        <v>0</v>
      </c>
      <c r="G7" s="38">
        <v>1</v>
      </c>
      <c r="H7" s="38" t="s">
        <v>93</v>
      </c>
      <c r="I7" s="38" t="s">
        <v>94</v>
      </c>
      <c r="J7" s="38" t="s">
        <v>95</v>
      </c>
      <c r="K7" s="38" t="s">
        <v>96</v>
      </c>
      <c r="L7" s="38" t="s">
        <v>97</v>
      </c>
      <c r="M7" s="38" t="s">
        <v>98</v>
      </c>
      <c r="N7" s="39" t="s">
        <v>99</v>
      </c>
      <c r="O7" s="39">
        <v>75.22</v>
      </c>
      <c r="P7" s="39">
        <v>76.28</v>
      </c>
      <c r="Q7" s="39">
        <v>3790</v>
      </c>
      <c r="R7" s="39">
        <v>34208</v>
      </c>
      <c r="S7" s="39">
        <v>1246.49</v>
      </c>
      <c r="T7" s="39">
        <v>27.44</v>
      </c>
      <c r="U7" s="39">
        <v>25795</v>
      </c>
      <c r="V7" s="39">
        <v>118.37</v>
      </c>
      <c r="W7" s="39">
        <v>217.92</v>
      </c>
      <c r="X7" s="39">
        <v>109.95</v>
      </c>
      <c r="Y7" s="39">
        <v>107.56</v>
      </c>
      <c r="Z7" s="39">
        <v>111.95</v>
      </c>
      <c r="AA7" s="39">
        <v>107.25</v>
      </c>
      <c r="AB7" s="39">
        <v>108.73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385.49</v>
      </c>
      <c r="AU7" s="39">
        <v>317.26</v>
      </c>
      <c r="AV7" s="39">
        <v>403.79</v>
      </c>
      <c r="AW7" s="39">
        <v>322.5</v>
      </c>
      <c r="AX7" s="39">
        <v>342.54</v>
      </c>
      <c r="AY7" s="39">
        <v>384.34</v>
      </c>
      <c r="AZ7" s="39">
        <v>359.47</v>
      </c>
      <c r="BA7" s="39">
        <v>369.69</v>
      </c>
      <c r="BB7" s="39">
        <v>379.08</v>
      </c>
      <c r="BC7" s="39">
        <v>367.55</v>
      </c>
      <c r="BD7" s="39">
        <v>260.31</v>
      </c>
      <c r="BE7" s="39">
        <v>526.58000000000004</v>
      </c>
      <c r="BF7" s="39">
        <v>620.59</v>
      </c>
      <c r="BG7" s="39">
        <v>572.97</v>
      </c>
      <c r="BH7" s="39">
        <v>565.65</v>
      </c>
      <c r="BI7" s="39">
        <v>575.44000000000005</v>
      </c>
      <c r="BJ7" s="39">
        <v>380.58</v>
      </c>
      <c r="BK7" s="39">
        <v>401.79</v>
      </c>
      <c r="BL7" s="39">
        <v>402.99</v>
      </c>
      <c r="BM7" s="39">
        <v>398.98</v>
      </c>
      <c r="BN7" s="39">
        <v>418.68</v>
      </c>
      <c r="BO7" s="39">
        <v>275.67</v>
      </c>
      <c r="BP7" s="39">
        <v>96.4</v>
      </c>
      <c r="BQ7" s="39">
        <v>86.29</v>
      </c>
      <c r="BR7" s="39">
        <v>89.84</v>
      </c>
      <c r="BS7" s="39">
        <v>82.63</v>
      </c>
      <c r="BT7" s="39">
        <v>84.69</v>
      </c>
      <c r="BU7" s="39">
        <v>102.38</v>
      </c>
      <c r="BV7" s="39">
        <v>100.12</v>
      </c>
      <c r="BW7" s="39">
        <v>98.66</v>
      </c>
      <c r="BX7" s="39">
        <v>98.64</v>
      </c>
      <c r="BY7" s="39">
        <v>94.78</v>
      </c>
      <c r="BZ7" s="39">
        <v>100.05</v>
      </c>
      <c r="CA7" s="39">
        <v>236.51</v>
      </c>
      <c r="CB7" s="39">
        <v>269.52</v>
      </c>
      <c r="CC7" s="39">
        <v>258.74</v>
      </c>
      <c r="CD7" s="39">
        <v>281.33999999999997</v>
      </c>
      <c r="CE7" s="39">
        <v>270.25</v>
      </c>
      <c r="CF7" s="39">
        <v>168.67</v>
      </c>
      <c r="CG7" s="39">
        <v>174.97</v>
      </c>
      <c r="CH7" s="39">
        <v>178.59</v>
      </c>
      <c r="CI7" s="39">
        <v>178.92</v>
      </c>
      <c r="CJ7" s="39">
        <v>181.3</v>
      </c>
      <c r="CK7" s="39">
        <v>166.4</v>
      </c>
      <c r="CL7" s="39">
        <v>45.83</v>
      </c>
      <c r="CM7" s="39">
        <v>47.47</v>
      </c>
      <c r="CN7" s="39">
        <v>47.13</v>
      </c>
      <c r="CO7" s="39">
        <v>45.4</v>
      </c>
      <c r="CP7" s="39">
        <v>45.07</v>
      </c>
      <c r="CQ7" s="39">
        <v>54.92</v>
      </c>
      <c r="CR7" s="39">
        <v>55.63</v>
      </c>
      <c r="CS7" s="39">
        <v>55.03</v>
      </c>
      <c r="CT7" s="39">
        <v>55.14</v>
      </c>
      <c r="CU7" s="39">
        <v>55.89</v>
      </c>
      <c r="CV7" s="39">
        <v>60.69</v>
      </c>
      <c r="CW7" s="39">
        <v>88.77</v>
      </c>
      <c r="CX7" s="39">
        <v>86.97</v>
      </c>
      <c r="CY7" s="39">
        <v>87.7</v>
      </c>
      <c r="CZ7" s="39">
        <v>87.15</v>
      </c>
      <c r="DA7" s="39">
        <v>86.16</v>
      </c>
      <c r="DB7" s="39">
        <v>82.66</v>
      </c>
      <c r="DC7" s="39">
        <v>82.04</v>
      </c>
      <c r="DD7" s="39">
        <v>81.900000000000006</v>
      </c>
      <c r="DE7" s="39">
        <v>81.39</v>
      </c>
      <c r="DF7" s="39">
        <v>81.27</v>
      </c>
      <c r="DG7" s="39">
        <v>89.82</v>
      </c>
      <c r="DH7" s="39">
        <v>47.27</v>
      </c>
      <c r="DI7" s="39">
        <v>39.619999999999997</v>
      </c>
      <c r="DJ7" s="39">
        <v>41.57</v>
      </c>
      <c r="DK7" s="39">
        <v>43.1</v>
      </c>
      <c r="DL7" s="39">
        <v>44.84</v>
      </c>
      <c r="DM7" s="39">
        <v>48.49</v>
      </c>
      <c r="DN7" s="39">
        <v>48.05</v>
      </c>
      <c r="DO7" s="39">
        <v>48.87</v>
      </c>
      <c r="DP7" s="39">
        <v>49.92</v>
      </c>
      <c r="DQ7" s="39">
        <v>50.63</v>
      </c>
      <c r="DR7" s="39">
        <v>50.19</v>
      </c>
      <c r="DS7" s="39">
        <v>0</v>
      </c>
      <c r="DT7" s="39">
        <v>0</v>
      </c>
      <c r="DU7" s="39">
        <v>0</v>
      </c>
      <c r="DV7" s="39">
        <v>1.24</v>
      </c>
      <c r="DW7" s="39">
        <v>1.35</v>
      </c>
      <c r="DX7" s="39">
        <v>12.79</v>
      </c>
      <c r="DY7" s="39">
        <v>13.39</v>
      </c>
      <c r="DZ7" s="39">
        <v>14.85</v>
      </c>
      <c r="EA7" s="39">
        <v>16.88</v>
      </c>
      <c r="EB7" s="39">
        <v>18.28</v>
      </c>
      <c r="EC7" s="39">
        <v>20.63</v>
      </c>
      <c r="ED7" s="39">
        <v>2.52</v>
      </c>
      <c r="EE7" s="39">
        <v>0.38</v>
      </c>
      <c r="EF7" s="39">
        <v>0.47</v>
      </c>
      <c r="EG7" s="39">
        <v>0.28999999999999998</v>
      </c>
      <c r="EH7" s="39">
        <v>1.17</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竹元　寛徳</cp:lastModifiedBy>
  <cp:lastPrinted>2022-02-04T00:28:09Z</cp:lastPrinted>
  <dcterms:created xsi:type="dcterms:W3CDTF">2021-12-03T06:55:50Z</dcterms:created>
  <dcterms:modified xsi:type="dcterms:W3CDTF">2022-02-04T00:44:08Z</dcterms:modified>
  <cp:category/>
</cp:coreProperties>
</file>