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6.3.110\file04-sv\17水道局\01水道局水道課\R3\R3-02 営業係\R3-17 経営比較分析表【R2決算】\01 提出分\"/>
    </mc:Choice>
  </mc:AlternateContent>
  <workbookProtection workbookAlgorithmName="SHA-512" workbookHashValue="r+vMzruAt0Zu5uig8LnmaRmvl2Y3stWL+0ehoDdMSGO3M2aG0JbzOZVWxBtDrTr84B7IsSNRfN0ig3+zyk962g==" workbookSaltValue="q58oNY60SIl2dAn8tCNc5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<sst xmlns="http://schemas.openxmlformats.org/spreadsheetml/2006/main" count="228" uniqueCount="113">
  <si>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</si>
  <si>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</si>
  <si>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</si>
  <si>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</si>
  <si>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</si>
  <si>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</si>
  <si>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</si>
  <si>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</si>
  <si>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</si>
  <si>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</si>
  <si>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</si>
  <si>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</si>
  <si>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</si>
  <si>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</si>
  <si>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</si>
  <si>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</si>
  <si>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</si>
  <si>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</si>
  <si>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</si>
  <si>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</si>
  <si>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</si>
  <si>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</si>
  <si>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</si>
  <si>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</si>
  <si>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</si>
  <si>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</si>
  <si>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</si>
  <si>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</si>
  <si>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</si>
  <si>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</si>
  <si>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</si>
  <si>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</si>
  <si>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</si>
  <si>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</si>
  <si>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</si>
  <si>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</si>
  <si>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</si>
  <si>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</si>
  <si>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</si>
  <si>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</si>
  <si>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</si>
  <si>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</si>
  <si>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</si>
  <si>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</si>
  <si>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</si>
  <si>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</si>
  <si>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</si>
  <si>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</si>
  <si>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</si>
  <si>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</si>
  <si>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</si>
  <si>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</si>
  <si>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</si>
  <si>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</si>
  <si>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</si>
  <si>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</si>
  <si>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</si>
  <si>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</si>
  <si>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</si>
  <si>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</si>
  <si>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</si>
  <si>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</si>
  <si>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</si>
  <si>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</si>
  <si>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</si>
  <si>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</si>
  <si>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</si>
  <si>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</si>
  <si>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</si>
  <si>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</si>
  <si>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</si>
  <si>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</si>
  <si>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</si>
  <si>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</si>
  <si>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</si>
  <si>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</si>
  <si>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</si>
  <si>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</si>
  <si>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</si>
  <si>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</si>
  <si>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</si>
  <si>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</si>
  <si>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</si>
  <si>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</si>
  <si>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</si>
  <si>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</si>
  <si>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</si>
  <si>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</si>
  <si>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</si>
  <si>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</si>
  <si>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</si>
  <si>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</si>
  <si>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</si>
  <si>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</si>
  <si>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</si>
  <si>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</si>
  <si>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</si>
  <si>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</si>
  <si>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</si>
  <si>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</si>
  <si>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</si>
  <si>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</si>
  <si>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</si>
  <si>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</si>
  <si>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</si>
  <si>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</si>
  <si>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</si>
  <si>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</si>
  <si>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</si>
  <si>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</si>
  <si>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近年の人口減少などにより水需要は減少しており，今後も給水収益の大幅な増加は見込めず，老朽化した施設の増加などにより厳しい経営状況が続くものと推測している。簡易水道事業統合により，施設の維持管理経費等が増加しているため，水道料金の見直しや経営の健全化を更に進めていく必要がある。また，策定した「三次市水道事業ビジョン」に基づき，将来の水道事業の方向性を示すとともに，長期的な水道事業の政策課題解決に向けた取組を行う必要がある。</t>
    <phoneticPr fontId="4"/>
  </si>
  <si>
    <t>①単年度収支は黒字で経常収支比率も100％以上を維持しているが，やや下降状況にある。料金回収率の改善に向け，料金を検討するとともに，引き続き経費節減に努め，給水収益の増加につながる加入促進活動も取り組んでいく。③流動比率は100％を超えており短期的な債務に対する支払能力はある。④企業債残高対給水収益比率は，平成29年度に簡易水道事業と統合したことで企業債残高が増加し，全国・類似団体の平均値を上回っているため，投資規模の検討が必要である。⑤料金回収率は，簡易水道事業を統合したことで回収率が下がり，全国・類似団体の平均値を大きく下回っている。毎年度の経営状況を確認しながら，給水原価に見合った適正な料金水準の設定について検討を行う必要がある。⑥給水原価は中山間地域特有の地形への配水により，全国・類似団体の平均値を上回っている。また，簡易水道事業統合したことで費用負担が増加しているため，施設の統廃合や長寿命化等を行うことで，経費節減に努める必要がある。⑦⑧施設利用率は全国・類似団体の平均値を上回っているが，有収率は平均値をはるかに下回っており，施設の稼働が収益につながっていないため深刻な問題であると考えている。今後も費用削減に向け，施設統廃合やダウンサイジング等を計画的に実施する。併せて，漏水調査方法の改善や調査範囲の拡大により漏水箇所を特定し，速やかに修繕工事を行う必要がある。</t>
    <rPh sb="121" eb="124">
      <t>タンキテキ</t>
    </rPh>
    <rPh sb="125" eb="127">
      <t>サイム</t>
    </rPh>
    <rPh sb="128" eb="129">
      <t>タイ</t>
    </rPh>
    <phoneticPr fontId="4"/>
  </si>
  <si>
    <t>①有形固定資産減価償却率は全国・類似団体の平均値を下回っている。
②③管路経年化率は，全国・類似団体の平均値を下回っているが，当該年度に更新した管路延長が長く，管路更新率が全国平均を上回っている。今後も，更新時期を迎える管路が増加することが見込まれるため，財源確保に努め，更新計画に基づき，効率的な更新に取り組む必要がある。また，更新にあたっては災害に強い耐久性のある管種を選定する必要もある。</t>
    <rPh sb="63" eb="65">
      <t>トウガイ</t>
    </rPh>
    <rPh sb="65" eb="67">
      <t>ネンド</t>
    </rPh>
    <rPh sb="72" eb="74">
      <t>カンロ</t>
    </rPh>
    <rPh sb="74" eb="76">
      <t>エンチョウ</t>
    </rPh>
    <rPh sb="77" eb="78">
      <t>ナガ</t>
    </rPh>
    <rPh sb="80" eb="82">
      <t>カンロ</t>
    </rPh>
    <rPh sb="82" eb="84">
      <t>コウシン</t>
    </rPh>
    <rPh sb="84" eb="85">
      <t>リツ</t>
    </rPh>
    <rPh sb="91" eb="9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</si>
</sst>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1.1200000000000001</c:v>
                </c:pt>
                <c:pt idx="1">
                  <c:v>0.38</c:v>
                </c:pt>
                <c:pt idx="2">
                  <c:v>0.47</c:v>
                </c:pt>
                <c:pt idx="3">
                  <c:v>0.6</c:v>
                </c:pt>
                <c:pt idx="4">
                  <c:v>0.76</c:v>
                </c:pt>
              </c:numCache>
            </c:numRef>
          </c:val>
          <c:extLst>
            <c:ext xmlns:c16="http://schemas.microsoft.com/office/drawing/2014/chart" uri="{C3380CC4-5D6E-409C-BE32-E72D297353CC}">
              <c16:uniqueId val="{00000000-EDED-4C9D-9C35-B1D1F5DA68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EDED-4C9D-9C35-B1D1F5DA68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70.040000000000006</c:v>
                </c:pt>
                <c:pt idx="1">
                  <c:v>66.400000000000006</c:v>
                </c:pt>
                <c:pt idx="2">
                  <c:v>64.53</c:v>
                </c:pt>
                <c:pt idx="3">
                  <c:v>65.38</c:v>
                </c:pt>
                <c:pt idx="4">
                  <c:v>65.53</c:v>
                </c:pt>
              </c:numCache>
            </c:numRef>
          </c:val>
          <c:extLst>
            <c:ext xmlns:c16="http://schemas.microsoft.com/office/drawing/2014/chart" uri="{C3380CC4-5D6E-409C-BE32-E72D297353CC}">
              <c16:uniqueId val="{00000000-16CA-42C0-A9A2-4850D99D340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16CA-42C0-A9A2-4850D99D340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82.48</c:v>
                </c:pt>
                <c:pt idx="1">
                  <c:v>80.209999999999994</c:v>
                </c:pt>
                <c:pt idx="2">
                  <c:v>81.510000000000005</c:v>
                </c:pt>
                <c:pt idx="3">
                  <c:v>79.349999999999994</c:v>
                </c:pt>
                <c:pt idx="4">
                  <c:v>79.77</c:v>
                </c:pt>
              </c:numCache>
            </c:numRef>
          </c:val>
          <c:extLst>
            <c:ext xmlns:c16="http://schemas.microsoft.com/office/drawing/2014/chart" uri="{C3380CC4-5D6E-409C-BE32-E72D297353CC}">
              <c16:uniqueId val="{00000000-E335-43EA-94C6-2119EB8B3B0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E335-43EA-94C6-2119EB8B3B0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101.64</c:v>
                </c:pt>
                <c:pt idx="1">
                  <c:v>104.71</c:v>
                </c:pt>
                <c:pt idx="2">
                  <c:v>102.38</c:v>
                </c:pt>
                <c:pt idx="3">
                  <c:v>102.23</c:v>
                </c:pt>
                <c:pt idx="4">
                  <c:v>102.56</c:v>
                </c:pt>
              </c:numCache>
            </c:numRef>
          </c:val>
          <c:extLst>
            <c:ext xmlns:c16="http://schemas.microsoft.com/office/drawing/2014/chart" uri="{C3380CC4-5D6E-409C-BE32-E72D297353CC}">
              <c16:uniqueId val="{00000000-F3ED-40C0-A3F2-E43A5FF414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F3ED-40C0-A3F2-E43A5FF414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44.17</c:v>
                </c:pt>
                <c:pt idx="1">
                  <c:v>32.78</c:v>
                </c:pt>
                <c:pt idx="2">
                  <c:v>33.880000000000003</c:v>
                </c:pt>
                <c:pt idx="3">
                  <c:v>36.119999999999997</c:v>
                </c:pt>
                <c:pt idx="4">
                  <c:v>37.99</c:v>
                </c:pt>
              </c:numCache>
            </c:numRef>
          </c:val>
          <c:extLst>
            <c:ext xmlns:c16="http://schemas.microsoft.com/office/drawing/2014/chart" uri="{C3380CC4-5D6E-409C-BE32-E72D297353CC}">
              <c16:uniqueId val="{00000000-A20E-4AD9-823E-2FDDF13E94E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A20E-4AD9-823E-2FDDF13E94E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11.16</c:v>
                </c:pt>
                <c:pt idx="1">
                  <c:v>7.62</c:v>
                </c:pt>
                <c:pt idx="2">
                  <c:v>9.25</c:v>
                </c:pt>
                <c:pt idx="3">
                  <c:v>11.93</c:v>
                </c:pt>
                <c:pt idx="4">
                  <c:v>14.41</c:v>
                </c:pt>
              </c:numCache>
            </c:numRef>
          </c:val>
          <c:extLst>
            <c:ext xmlns:c16="http://schemas.microsoft.com/office/drawing/2014/chart" uri="{C3380CC4-5D6E-409C-BE32-E72D297353CC}">
              <c16:uniqueId val="{00000000-9C8B-4691-8E7C-BA1F7B8557F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9C8B-4691-8E7C-BA1F7B8557F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D8-4259-A328-EDFEF808C78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14D8-4259-A328-EDFEF808C78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210.93</c:v>
                </c:pt>
                <c:pt idx="1">
                  <c:v>154.28</c:v>
                </c:pt>
                <c:pt idx="2">
                  <c:v>153.4</c:v>
                </c:pt>
                <c:pt idx="3">
                  <c:v>164.45</c:v>
                </c:pt>
                <c:pt idx="4">
                  <c:v>171.65</c:v>
                </c:pt>
              </c:numCache>
            </c:numRef>
          </c:val>
          <c:extLst>
            <c:ext xmlns:c16="http://schemas.microsoft.com/office/drawing/2014/chart" uri="{C3380CC4-5D6E-409C-BE32-E72D297353CC}">
              <c16:uniqueId val="{00000000-5913-472E-8D15-32DE7498ED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5913-472E-8D15-32DE7498ED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934.02</c:v>
                </c:pt>
                <c:pt idx="1">
                  <c:v>991.5</c:v>
                </c:pt>
                <c:pt idx="2">
                  <c:v>975.08</c:v>
                </c:pt>
                <c:pt idx="3">
                  <c:v>971.39</c:v>
                </c:pt>
                <c:pt idx="4">
                  <c:v>1014.6</c:v>
                </c:pt>
              </c:numCache>
            </c:numRef>
          </c:val>
          <c:extLst>
            <c:ext xmlns:c16="http://schemas.microsoft.com/office/drawing/2014/chart" uri="{C3380CC4-5D6E-409C-BE32-E72D297353CC}">
              <c16:uniqueId val="{00000000-9543-493F-84D5-6E90FDCE0C7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9543-493F-84D5-6E90FDCE0C7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77.61</c:v>
                </c:pt>
                <c:pt idx="1">
                  <c:v>73.180000000000007</c:v>
                </c:pt>
                <c:pt idx="2">
                  <c:v>76.59</c:v>
                </c:pt>
                <c:pt idx="3">
                  <c:v>74.48</c:v>
                </c:pt>
                <c:pt idx="4">
                  <c:v>75.66</c:v>
                </c:pt>
              </c:numCache>
            </c:numRef>
          </c:val>
          <c:extLst>
            <c:ext xmlns:c16="http://schemas.microsoft.com/office/drawing/2014/chart" uri="{C3380CC4-5D6E-409C-BE32-E72D297353CC}">
              <c16:uniqueId val="{00000000-3634-4A96-8E8A-22680D9B616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3634-4A96-8E8A-22680D9B616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224.4</c:v>
                </c:pt>
                <c:pt idx="1">
                  <c:v>275.68</c:v>
                </c:pt>
                <c:pt idx="2">
                  <c:v>266.08999999999997</c:v>
                </c:pt>
                <c:pt idx="3">
                  <c:v>274.58999999999997</c:v>
                </c:pt>
                <c:pt idx="4">
                  <c:v>268.58</c:v>
                </c:pt>
              </c:numCache>
            </c:numRef>
          </c:val>
          <c:extLst>
            <c:ext xmlns:c16="http://schemas.microsoft.com/office/drawing/2014/chart" uri="{C3380CC4-5D6E-409C-BE32-E72D297353CC}">
              <c16:uniqueId val="{00000000-400B-4305-8A6E-314E3360AA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400B-4305-8A6E-314E3360AA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E37" sqref="BE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広島県　三次市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51234</v>
      </c>
      <c r="AM8" s="61"/>
      <c r="AN8" s="61"/>
      <c r="AO8" s="61"/>
      <c r="AP8" s="61"/>
      <c r="AQ8" s="61"/>
      <c r="AR8" s="61"/>
      <c r="AS8" s="61"/>
      <c r="AT8" s="52">
        <f>データ!$S$6</f>
        <v>778.18</v>
      </c>
      <c r="AU8" s="53"/>
      <c r="AV8" s="53"/>
      <c r="AW8" s="53"/>
      <c r="AX8" s="53"/>
      <c r="AY8" s="53"/>
      <c r="AZ8" s="53"/>
      <c r="BA8" s="53"/>
      <c r="BB8" s="54">
        <f>データ!$T$6</f>
        <v>65.84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60.31</v>
      </c>
      <c r="J10" s="53"/>
      <c r="K10" s="53"/>
      <c r="L10" s="53"/>
      <c r="M10" s="53"/>
      <c r="N10" s="53"/>
      <c r="O10" s="64"/>
      <c r="P10" s="54">
        <f>データ!$P$6</f>
        <v>87.62</v>
      </c>
      <c r="Q10" s="54"/>
      <c r="R10" s="54"/>
      <c r="S10" s="54"/>
      <c r="T10" s="54"/>
      <c r="U10" s="54"/>
      <c r="V10" s="54"/>
      <c r="W10" s="61">
        <f>データ!$Q$6</f>
        <v>3681</v>
      </c>
      <c r="X10" s="61"/>
      <c r="Y10" s="61"/>
      <c r="Z10" s="61"/>
      <c r="AA10" s="61"/>
      <c r="AB10" s="61"/>
      <c r="AC10" s="61"/>
      <c r="AD10" s="2"/>
      <c r="AE10" s="2"/>
      <c r="AF10" s="2"/>
      <c r="AG10" s="2"/>
      <c r="AH10" s="4"/>
      <c r="AI10" s="4"/>
      <c r="AJ10" s="4"/>
      <c r="AK10" s="4"/>
      <c r="AL10" s="61">
        <f>データ!$U$6</f>
        <v>44554</v>
      </c>
      <c r="AM10" s="61"/>
      <c r="AN10" s="61"/>
      <c r="AO10" s="61"/>
      <c r="AP10" s="61"/>
      <c r="AQ10" s="61"/>
      <c r="AR10" s="61"/>
      <c r="AS10" s="61"/>
      <c r="AT10" s="52">
        <f>データ!$V$6</f>
        <v>117.65</v>
      </c>
      <c r="AU10" s="53"/>
      <c r="AV10" s="53"/>
      <c r="AW10" s="53"/>
      <c r="AX10" s="53"/>
      <c r="AY10" s="53"/>
      <c r="AZ10" s="53"/>
      <c r="BA10" s="53"/>
      <c r="BB10" s="54">
        <f>データ!$W$6</f>
        <v>378.7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Ho+4gWEQx07pLpfUJ4WScxiIRspG/cHm6y6Pn/GJ4MHYmBgMqbcEy+IxcYMx0mBhbSLuGLEbx3UC4gqJRqFhg==" saltValue="KrOHRJTCKxuAQF3KAZcV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342092</v>
      </c>
      <c r="D6" s="34">
        <f t="shared" si="3"/>
        <v>46</v>
      </c>
      <c r="E6" s="34">
        <f t="shared" si="3"/>
        <v>1</v>
      </c>
      <c r="F6" s="34">
        <f t="shared" si="3"/>
        <v>0</v>
      </c>
      <c r="G6" s="34">
        <f t="shared" si="3"/>
        <v>1</v>
      </c>
      <c r="H6" s="34" t="str">
        <f t="shared" si="3"/>
        <v>広島県　三次市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60.31</v>
      </c>
      <c r="P6" s="35">
        <f t="shared" si="3"/>
        <v>87.62</v>
      </c>
      <c r="Q6" s="35">
        <f t="shared" si="3"/>
        <v>3681</v>
      </c>
      <c r="R6" s="35">
        <f t="shared" si="3"/>
        <v>51234</v>
      </c>
      <c r="S6" s="35">
        <f t="shared" si="3"/>
        <v>778.18</v>
      </c>
      <c r="T6" s="35">
        <f t="shared" si="3"/>
        <v>65.84</v>
      </c>
      <c r="U6" s="35">
        <f t="shared" si="3"/>
        <v>44554</v>
      </c>
      <c r="V6" s="35">
        <f t="shared" si="3"/>
        <v>117.65</v>
      </c>
      <c r="W6" s="35">
        <f t="shared" si="3"/>
        <v>378.7</v>
      </c>
      <c r="X6" s="36">
        <f>IF(X7="",NA(),X7)</f>
        <v>101.64</v>
      </c>
      <c r="Y6" s="36">
        <f t="shared" ref="Y6:AG6" si="4">IF(Y7="",NA(),Y7)</f>
        <v>104.71</v>
      </c>
      <c r="Z6" s="36">
        <f t="shared" si="4"/>
        <v>102.38</v>
      </c>
      <c r="AA6" s="36">
        <f t="shared" si="4"/>
        <v>102.23</v>
      </c>
      <c r="AB6" s="36">
        <f t="shared" si="4"/>
        <v>102.56</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210.93</v>
      </c>
      <c r="AU6" s="36">
        <f t="shared" ref="AU6:BC6" si="6">IF(AU7="",NA(),AU7)</f>
        <v>154.28</v>
      </c>
      <c r="AV6" s="36">
        <f t="shared" si="6"/>
        <v>153.4</v>
      </c>
      <c r="AW6" s="36">
        <f t="shared" si="6"/>
        <v>164.45</v>
      </c>
      <c r="AX6" s="36">
        <f t="shared" si="6"/>
        <v>171.65</v>
      </c>
      <c r="AY6" s="36">
        <f t="shared" si="6"/>
        <v>377.63</v>
      </c>
      <c r="AZ6" s="36">
        <f t="shared" si="6"/>
        <v>357.34</v>
      </c>
      <c r="BA6" s="36">
        <f t="shared" si="6"/>
        <v>366.03</v>
      </c>
      <c r="BB6" s="36">
        <f t="shared" si="6"/>
        <v>365.18</v>
      </c>
      <c r="BC6" s="36">
        <f t="shared" si="6"/>
        <v>327.77</v>
      </c>
      <c r="BD6" s="35" t="str">
        <f>IF(BD7="","",IF(BD7="-","【-】","【"&amp;SUBSTITUTE(TEXT(BD7,"#,##0.00"),"-","△")&amp;"】"))</f>
        <v>【260.31】</v>
      </c>
      <c r="BE6" s="36">
        <f>IF(BE7="",NA(),BE7)</f>
        <v>934.02</v>
      </c>
      <c r="BF6" s="36">
        <f t="shared" ref="BF6:BN6" si="7">IF(BF7="",NA(),BF7)</f>
        <v>991.5</v>
      </c>
      <c r="BG6" s="36">
        <f t="shared" si="7"/>
        <v>975.08</v>
      </c>
      <c r="BH6" s="36">
        <f t="shared" si="7"/>
        <v>971.39</v>
      </c>
      <c r="BI6" s="36">
        <f t="shared" si="7"/>
        <v>1014.6</v>
      </c>
      <c r="BJ6" s="36">
        <f t="shared" si="7"/>
        <v>364.71</v>
      </c>
      <c r="BK6" s="36">
        <f t="shared" si="7"/>
        <v>373.69</v>
      </c>
      <c r="BL6" s="36">
        <f t="shared" si="7"/>
        <v>370.12</v>
      </c>
      <c r="BM6" s="36">
        <f t="shared" si="7"/>
        <v>371.65</v>
      </c>
      <c r="BN6" s="36">
        <f t="shared" si="7"/>
        <v>397.1</v>
      </c>
      <c r="BO6" s="35" t="str">
        <f>IF(BO7="","",IF(BO7="-","【-】","【"&amp;SUBSTITUTE(TEXT(BO7,"#,##0.00"),"-","△")&amp;"】"))</f>
        <v>【275.67】</v>
      </c>
      <c r="BP6" s="36">
        <f>IF(BP7="",NA(),BP7)</f>
        <v>77.61</v>
      </c>
      <c r="BQ6" s="36">
        <f t="shared" ref="BQ6:BY6" si="8">IF(BQ7="",NA(),BQ7)</f>
        <v>73.180000000000007</v>
      </c>
      <c r="BR6" s="36">
        <f t="shared" si="8"/>
        <v>76.59</v>
      </c>
      <c r="BS6" s="36">
        <f t="shared" si="8"/>
        <v>74.48</v>
      </c>
      <c r="BT6" s="36">
        <f t="shared" si="8"/>
        <v>75.66</v>
      </c>
      <c r="BU6" s="36">
        <f t="shared" si="8"/>
        <v>100.65</v>
      </c>
      <c r="BV6" s="36">
        <f t="shared" si="8"/>
        <v>99.87</v>
      </c>
      <c r="BW6" s="36">
        <f t="shared" si="8"/>
        <v>100.42</v>
      </c>
      <c r="BX6" s="36">
        <f t="shared" si="8"/>
        <v>98.77</v>
      </c>
      <c r="BY6" s="36">
        <f t="shared" si="8"/>
        <v>95.79</v>
      </c>
      <c r="BZ6" s="35" t="str">
        <f>IF(BZ7="","",IF(BZ7="-","【-】","【"&amp;SUBSTITUTE(TEXT(BZ7,"#,##0.00"),"-","△")&amp;"】"))</f>
        <v>【100.05】</v>
      </c>
      <c r="CA6" s="36">
        <f>IF(CA7="",NA(),CA7)</f>
        <v>224.4</v>
      </c>
      <c r="CB6" s="36">
        <f t="shared" ref="CB6:CJ6" si="9">IF(CB7="",NA(),CB7)</f>
        <v>275.68</v>
      </c>
      <c r="CC6" s="36">
        <f t="shared" si="9"/>
        <v>266.08999999999997</v>
      </c>
      <c r="CD6" s="36">
        <f t="shared" si="9"/>
        <v>274.58999999999997</v>
      </c>
      <c r="CE6" s="36">
        <f t="shared" si="9"/>
        <v>268.58</v>
      </c>
      <c r="CF6" s="36">
        <f t="shared" si="9"/>
        <v>170.19</v>
      </c>
      <c r="CG6" s="36">
        <f t="shared" si="9"/>
        <v>171.81</v>
      </c>
      <c r="CH6" s="36">
        <f t="shared" si="9"/>
        <v>171.67</v>
      </c>
      <c r="CI6" s="36">
        <f t="shared" si="9"/>
        <v>173.67</v>
      </c>
      <c r="CJ6" s="36">
        <f t="shared" si="9"/>
        <v>171.13</v>
      </c>
      <c r="CK6" s="35" t="str">
        <f>IF(CK7="","",IF(CK7="-","【-】","【"&amp;SUBSTITUTE(TEXT(CK7,"#,##0.00"),"-","△")&amp;"】"))</f>
        <v>【166.40】</v>
      </c>
      <c r="CL6" s="36">
        <f>IF(CL7="",NA(),CL7)</f>
        <v>70.040000000000006</v>
      </c>
      <c r="CM6" s="36">
        <f t="shared" ref="CM6:CU6" si="10">IF(CM7="",NA(),CM7)</f>
        <v>66.400000000000006</v>
      </c>
      <c r="CN6" s="36">
        <f t="shared" si="10"/>
        <v>64.53</v>
      </c>
      <c r="CO6" s="36">
        <f t="shared" si="10"/>
        <v>65.38</v>
      </c>
      <c r="CP6" s="36">
        <f t="shared" si="10"/>
        <v>65.53</v>
      </c>
      <c r="CQ6" s="36">
        <f t="shared" si="10"/>
        <v>59.01</v>
      </c>
      <c r="CR6" s="36">
        <f t="shared" si="10"/>
        <v>60.03</v>
      </c>
      <c r="CS6" s="36">
        <f t="shared" si="10"/>
        <v>59.74</v>
      </c>
      <c r="CT6" s="36">
        <f t="shared" si="10"/>
        <v>59.67</v>
      </c>
      <c r="CU6" s="36">
        <f t="shared" si="10"/>
        <v>60.12</v>
      </c>
      <c r="CV6" s="35" t="str">
        <f>IF(CV7="","",IF(CV7="-","【-】","【"&amp;SUBSTITUTE(TEXT(CV7,"#,##0.00"),"-","△")&amp;"】"))</f>
        <v>【60.69】</v>
      </c>
      <c r="CW6" s="36">
        <f>IF(CW7="",NA(),CW7)</f>
        <v>82.48</v>
      </c>
      <c r="CX6" s="36">
        <f t="shared" ref="CX6:DF6" si="11">IF(CX7="",NA(),CX7)</f>
        <v>80.209999999999994</v>
      </c>
      <c r="CY6" s="36">
        <f t="shared" si="11"/>
        <v>81.510000000000005</v>
      </c>
      <c r="CZ6" s="36">
        <f t="shared" si="11"/>
        <v>79.349999999999994</v>
      </c>
      <c r="DA6" s="36">
        <f t="shared" si="11"/>
        <v>79.77</v>
      </c>
      <c r="DB6" s="36">
        <f t="shared" si="11"/>
        <v>85.37</v>
      </c>
      <c r="DC6" s="36">
        <f t="shared" si="11"/>
        <v>84.81</v>
      </c>
      <c r="DD6" s="36">
        <f t="shared" si="11"/>
        <v>84.8</v>
      </c>
      <c r="DE6" s="36">
        <f t="shared" si="11"/>
        <v>84.6</v>
      </c>
      <c r="DF6" s="36">
        <f t="shared" si="11"/>
        <v>84.24</v>
      </c>
      <c r="DG6" s="35" t="str">
        <f>IF(DG7="","",IF(DG7="-","【-】","【"&amp;SUBSTITUTE(TEXT(DG7,"#,##0.00"),"-","△")&amp;"】"))</f>
        <v>【89.82】</v>
      </c>
      <c r="DH6" s="36">
        <f>IF(DH7="",NA(),DH7)</f>
        <v>44.17</v>
      </c>
      <c r="DI6" s="36">
        <f t="shared" ref="DI6:DQ6" si="12">IF(DI7="",NA(),DI7)</f>
        <v>32.78</v>
      </c>
      <c r="DJ6" s="36">
        <f t="shared" si="12"/>
        <v>33.880000000000003</v>
      </c>
      <c r="DK6" s="36">
        <f t="shared" si="12"/>
        <v>36.119999999999997</v>
      </c>
      <c r="DL6" s="36">
        <f t="shared" si="12"/>
        <v>37.99</v>
      </c>
      <c r="DM6" s="36">
        <f t="shared" si="12"/>
        <v>46.9</v>
      </c>
      <c r="DN6" s="36">
        <f t="shared" si="12"/>
        <v>47.28</v>
      </c>
      <c r="DO6" s="36">
        <f t="shared" si="12"/>
        <v>47.66</v>
      </c>
      <c r="DP6" s="36">
        <f t="shared" si="12"/>
        <v>48.17</v>
      </c>
      <c r="DQ6" s="36">
        <f t="shared" si="12"/>
        <v>48.83</v>
      </c>
      <c r="DR6" s="35" t="str">
        <f>IF(DR7="","",IF(DR7="-","【-】","【"&amp;SUBSTITUTE(TEXT(DR7,"#,##0.00"),"-","△")&amp;"】"))</f>
        <v>【50.19】</v>
      </c>
      <c r="DS6" s="36">
        <f>IF(DS7="",NA(),DS7)</f>
        <v>11.16</v>
      </c>
      <c r="DT6" s="36">
        <f t="shared" ref="DT6:EB6" si="13">IF(DT7="",NA(),DT7)</f>
        <v>7.62</v>
      </c>
      <c r="DU6" s="36">
        <f t="shared" si="13"/>
        <v>9.25</v>
      </c>
      <c r="DV6" s="36">
        <f t="shared" si="13"/>
        <v>11.93</v>
      </c>
      <c r="DW6" s="36">
        <f t="shared" si="13"/>
        <v>14.41</v>
      </c>
      <c r="DX6" s="36">
        <f t="shared" si="13"/>
        <v>12.03</v>
      </c>
      <c r="DY6" s="36">
        <f t="shared" si="13"/>
        <v>12.19</v>
      </c>
      <c r="DZ6" s="36">
        <f t="shared" si="13"/>
        <v>15.1</v>
      </c>
      <c r="EA6" s="36">
        <f t="shared" si="13"/>
        <v>17.12</v>
      </c>
      <c r="EB6" s="36">
        <f t="shared" si="13"/>
        <v>18.18</v>
      </c>
      <c r="EC6" s="35" t="str">
        <f>IF(EC7="","",IF(EC7="-","【-】","【"&amp;SUBSTITUTE(TEXT(EC7,"#,##0.00"),"-","△")&amp;"】"))</f>
        <v>【20.63】</v>
      </c>
      <c r="ED6" s="36">
        <f>IF(ED7="",NA(),ED7)</f>
        <v>1.1200000000000001</v>
      </c>
      <c r="EE6" s="36">
        <f t="shared" ref="EE6:EM6" si="14">IF(EE7="",NA(),EE7)</f>
        <v>0.38</v>
      </c>
      <c r="EF6" s="36">
        <f t="shared" si="14"/>
        <v>0.47</v>
      </c>
      <c r="EG6" s="36">
        <f t="shared" si="14"/>
        <v>0.6</v>
      </c>
      <c r="EH6" s="36">
        <f t="shared" si="14"/>
        <v>0.76</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342092</v>
      </c>
      <c r="D7" s="38">
        <v>46</v>
      </c>
      <c r="E7" s="38">
        <v>1</v>
      </c>
      <c r="F7" s="38">
        <v>0</v>
      </c>
      <c r="G7" s="38">
        <v>1</v>
      </c>
      <c r="H7" s="38" t="s">
        <v>93</v>
      </c>
      <c r="I7" s="38" t="s">
        <v>94</v>
      </c>
      <c r="J7" s="38" t="s">
        <v>95</v>
      </c>
      <c r="K7" s="38" t="s">
        <v>96</v>
      </c>
      <c r="L7" s="38" t="s">
        <v>97</v>
      </c>
      <c r="M7" s="38" t="s">
        <v>98</v>
      </c>
      <c r="N7" s="39" t="s">
        <v>99</v>
      </c>
      <c r="O7" s="39">
        <v>60.31</v>
      </c>
      <c r="P7" s="39">
        <v>87.62</v>
      </c>
      <c r="Q7" s="39">
        <v>3681</v>
      </c>
      <c r="R7" s="39">
        <v>51234</v>
      </c>
      <c r="S7" s="39">
        <v>778.18</v>
      </c>
      <c r="T7" s="39">
        <v>65.84</v>
      </c>
      <c r="U7" s="39">
        <v>44554</v>
      </c>
      <c r="V7" s="39">
        <v>117.65</v>
      </c>
      <c r="W7" s="39">
        <v>378.7</v>
      </c>
      <c r="X7" s="39">
        <v>101.64</v>
      </c>
      <c r="Y7" s="39">
        <v>104.71</v>
      </c>
      <c r="Z7" s="39">
        <v>102.38</v>
      </c>
      <c r="AA7" s="39">
        <v>102.23</v>
      </c>
      <c r="AB7" s="39">
        <v>102.56</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210.93</v>
      </c>
      <c r="AU7" s="39">
        <v>154.28</v>
      </c>
      <c r="AV7" s="39">
        <v>153.4</v>
      </c>
      <c r="AW7" s="39">
        <v>164.45</v>
      </c>
      <c r="AX7" s="39">
        <v>171.65</v>
      </c>
      <c r="AY7" s="39">
        <v>377.63</v>
      </c>
      <c r="AZ7" s="39">
        <v>357.34</v>
      </c>
      <c r="BA7" s="39">
        <v>366.03</v>
      </c>
      <c r="BB7" s="39">
        <v>365.18</v>
      </c>
      <c r="BC7" s="39">
        <v>327.77</v>
      </c>
      <c r="BD7" s="39">
        <v>260.31</v>
      </c>
      <c r="BE7" s="39">
        <v>934.02</v>
      </c>
      <c r="BF7" s="39">
        <v>991.5</v>
      </c>
      <c r="BG7" s="39">
        <v>975.08</v>
      </c>
      <c r="BH7" s="39">
        <v>971.39</v>
      </c>
      <c r="BI7" s="39">
        <v>1014.6</v>
      </c>
      <c r="BJ7" s="39">
        <v>364.71</v>
      </c>
      <c r="BK7" s="39">
        <v>373.69</v>
      </c>
      <c r="BL7" s="39">
        <v>370.12</v>
      </c>
      <c r="BM7" s="39">
        <v>371.65</v>
      </c>
      <c r="BN7" s="39">
        <v>397.1</v>
      </c>
      <c r="BO7" s="39">
        <v>275.67</v>
      </c>
      <c r="BP7" s="39">
        <v>77.61</v>
      </c>
      <c r="BQ7" s="39">
        <v>73.180000000000007</v>
      </c>
      <c r="BR7" s="39">
        <v>76.59</v>
      </c>
      <c r="BS7" s="39">
        <v>74.48</v>
      </c>
      <c r="BT7" s="39">
        <v>75.66</v>
      </c>
      <c r="BU7" s="39">
        <v>100.65</v>
      </c>
      <c r="BV7" s="39">
        <v>99.87</v>
      </c>
      <c r="BW7" s="39">
        <v>100.42</v>
      </c>
      <c r="BX7" s="39">
        <v>98.77</v>
      </c>
      <c r="BY7" s="39">
        <v>95.79</v>
      </c>
      <c r="BZ7" s="39">
        <v>100.05</v>
      </c>
      <c r="CA7" s="39">
        <v>224.4</v>
      </c>
      <c r="CB7" s="39">
        <v>275.68</v>
      </c>
      <c r="CC7" s="39">
        <v>266.08999999999997</v>
      </c>
      <c r="CD7" s="39">
        <v>274.58999999999997</v>
      </c>
      <c r="CE7" s="39">
        <v>268.58</v>
      </c>
      <c r="CF7" s="39">
        <v>170.19</v>
      </c>
      <c r="CG7" s="39">
        <v>171.81</v>
      </c>
      <c r="CH7" s="39">
        <v>171.67</v>
      </c>
      <c r="CI7" s="39">
        <v>173.67</v>
      </c>
      <c r="CJ7" s="39">
        <v>171.13</v>
      </c>
      <c r="CK7" s="39">
        <v>166.4</v>
      </c>
      <c r="CL7" s="39">
        <v>70.040000000000006</v>
      </c>
      <c r="CM7" s="39">
        <v>66.400000000000006</v>
      </c>
      <c r="CN7" s="39">
        <v>64.53</v>
      </c>
      <c r="CO7" s="39">
        <v>65.38</v>
      </c>
      <c r="CP7" s="39">
        <v>65.53</v>
      </c>
      <c r="CQ7" s="39">
        <v>59.01</v>
      </c>
      <c r="CR7" s="39">
        <v>60.03</v>
      </c>
      <c r="CS7" s="39">
        <v>59.74</v>
      </c>
      <c r="CT7" s="39">
        <v>59.67</v>
      </c>
      <c r="CU7" s="39">
        <v>60.12</v>
      </c>
      <c r="CV7" s="39">
        <v>60.69</v>
      </c>
      <c r="CW7" s="39">
        <v>82.48</v>
      </c>
      <c r="CX7" s="39">
        <v>80.209999999999994</v>
      </c>
      <c r="CY7" s="39">
        <v>81.510000000000005</v>
      </c>
      <c r="CZ7" s="39">
        <v>79.349999999999994</v>
      </c>
      <c r="DA7" s="39">
        <v>79.77</v>
      </c>
      <c r="DB7" s="39">
        <v>85.37</v>
      </c>
      <c r="DC7" s="39">
        <v>84.81</v>
      </c>
      <c r="DD7" s="39">
        <v>84.8</v>
      </c>
      <c r="DE7" s="39">
        <v>84.6</v>
      </c>
      <c r="DF7" s="39">
        <v>84.24</v>
      </c>
      <c r="DG7" s="39">
        <v>89.82</v>
      </c>
      <c r="DH7" s="39">
        <v>44.17</v>
      </c>
      <c r="DI7" s="39">
        <v>32.78</v>
      </c>
      <c r="DJ7" s="39">
        <v>33.880000000000003</v>
      </c>
      <c r="DK7" s="39">
        <v>36.119999999999997</v>
      </c>
      <c r="DL7" s="39">
        <v>37.99</v>
      </c>
      <c r="DM7" s="39">
        <v>46.9</v>
      </c>
      <c r="DN7" s="39">
        <v>47.28</v>
      </c>
      <c r="DO7" s="39">
        <v>47.66</v>
      </c>
      <c r="DP7" s="39">
        <v>48.17</v>
      </c>
      <c r="DQ7" s="39">
        <v>48.83</v>
      </c>
      <c r="DR7" s="39">
        <v>50.19</v>
      </c>
      <c r="DS7" s="39">
        <v>11.16</v>
      </c>
      <c r="DT7" s="39">
        <v>7.62</v>
      </c>
      <c r="DU7" s="39">
        <v>9.25</v>
      </c>
      <c r="DV7" s="39">
        <v>11.93</v>
      </c>
      <c r="DW7" s="39">
        <v>14.41</v>
      </c>
      <c r="DX7" s="39">
        <v>12.03</v>
      </c>
      <c r="DY7" s="39">
        <v>12.19</v>
      </c>
      <c r="DZ7" s="39">
        <v>15.1</v>
      </c>
      <c r="EA7" s="39">
        <v>17.12</v>
      </c>
      <c r="EB7" s="39">
        <v>18.18</v>
      </c>
      <c r="EC7" s="39">
        <v>20.63</v>
      </c>
      <c r="ED7" s="39">
        <v>1.1200000000000001</v>
      </c>
      <c r="EE7" s="39">
        <v>0.38</v>
      </c>
      <c r="EF7" s="39">
        <v>0.47</v>
      </c>
      <c r="EG7" s="39">
        <v>0.6</v>
      </c>
      <c r="EH7" s="39">
        <v>0.76</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a.fujikawa6198</cp:lastModifiedBy>
  <dcterms:created xsi:type="dcterms:W3CDTF">2021-12-03T06:55:49Z</dcterms:created>
  <dcterms:modified xsi:type="dcterms:W3CDTF">2022-01-19T05:02:57Z</dcterms:modified>
  <cp:category/>
</cp:coreProperties>
</file>