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m12\課別共有フォルダ（その他）\031020000_財務経営課\旧FileSVからの移行データ\財務経営課\01経営企画担当\03 水道等統計及び事業年報に関すること\05_経営比較分析表\2020（R2）年度\02 回答\提出用\"/>
    </mc:Choice>
  </mc:AlternateContent>
  <workbookProtection workbookAlgorithmName="SHA-512" workbookHashValue="0UHIaSuKcy3kWT0hYSCuLbLmf8WWqGEnYQWU6E3ek5YHrcLlNPK5HJh3brlICQDGRVWu9jiUKZUn0A8QHbHAEg==" workbookSaltValue="ExXabAr8Lmjeq+mw4A4Uh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<sst xmlns="http://schemas.openxmlformats.org/spreadsheetml/2006/main" count="228" uniqueCount="114">
  <si>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</si>
  <si>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</si>
  <si>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</si>
  <si>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</si>
  <si>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</si>
  <si>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</si>
  <si>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</si>
  <si>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</si>
  <si>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</si>
  <si>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</si>
  <si>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</si>
  <si>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</si>
  <si>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</si>
  <si>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</si>
  <si>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</si>
  <si>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</si>
  <si>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</si>
  <si>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</si>
  <si>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</si>
  <si>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</si>
  <si>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</si>
  <si>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</si>
  <si>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</si>
  <si>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</si>
  <si>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</si>
  <si>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</si>
  <si>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</si>
  <si>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</si>
  <si>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</si>
  <si>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</si>
  <si>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</si>
  <si>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</si>
  <si>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</si>
  <si>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</si>
  <si>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</si>
  <si>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</si>
  <si>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</si>
  <si>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</si>
  <si>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</si>
  <si>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</si>
  <si>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</si>
  <si>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</si>
  <si>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</si>
  <si>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</si>
  <si>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</si>
  <si>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</si>
  <si>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</si>
  <si>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</si>
  <si>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</si>
  <si>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</si>
  <si>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</si>
  <si>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</si>
  <si>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</si>
  <si>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</si>
  <si>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</si>
  <si>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</si>
  <si>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</si>
  <si>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</si>
  <si>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</si>
  <si>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</si>
  <si>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</si>
  <si>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</si>
  <si>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</si>
  <si>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</si>
  <si>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</si>
  <si>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</si>
  <si>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</si>
  <si>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</si>
  <si>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</si>
  <si>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</si>
  <si>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</si>
  <si>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</si>
  <si>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</si>
  <si>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</si>
  <si>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</si>
  <si>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</si>
  <si>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</si>
  <si>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</si>
  <si>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</si>
  <si>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</si>
  <si>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</si>
  <si>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</si>
  <si>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</si>
  <si>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</si>
  <si>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</si>
  <si>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</si>
  <si>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</si>
  <si>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</si>
  <si>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</si>
  <si>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</si>
  <si>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</si>
  <si>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</si>
  <si>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</si>
  <si>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福山市</t>
  </si>
  <si>
    <t>法適用</t>
  </si>
  <si>
    <t>水道事業</t>
  </si>
  <si>
    <t>末端給水事業</t>
  </si>
  <si>
    <t>A1</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</si>
  <si>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</si>
  <si>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</si>
  <si>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</si>
  <si>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</si>
  <si>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</si>
  <si>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</si>
  <si>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</si>
  <si>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</si>
  <si>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</si>
  <si>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</si>
  <si>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</si>
  <si>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</si>
  <si>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</si>
  <si>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「①経常収支比率，②累積欠損金比率，⑤料金回収率」
　①，⑤は100％を超え,②は0％と，単年度の事業経営に必要な費用は水道料金等の経常的な収益で賄えています。
「③流動比率」
　類似団体平均等と比べてかなり低い水準となっており，十分な資金残高（内部留保資金）を確保できていない状況を示しています。これは，過去に借り入れた企業債償還の負担が大きいこと，また管路や施設の更新費用が増加している中においても，企業債の発行を抑制しつつ自己資金による更新投資を行っていることによるものです。
「④企業債残高対給水収益比率」
　近年は減少しているものの，類似団体平均等と比べて非常に高い水準です。このため，企業債を財源とする今後の更新投資を抑制・平準化するとともに，新たな企業債の発行額を当年度の元金償還額の範囲内とするなど，企業債残高の削減に努めています。
「⑥給水原価」
　企業債利息が減少したことや，継続した業務の効率化と経費の節減に取り組んだこと，また年間総有収水量が増加したことにより，前年度より減少しています。
「⑦施設利用率」
　2020年度（令和2年度）末をもって熊野浄水場を廃止したことに伴い一日配水能力が減少したことで，前年度より増加していますが，節水機器の普及や今後の給水人口の減少などの要因から減少傾向が続くものと見込んでいます。
「⑧有収率」　
　計画的な配水管の布設替えや漏水対策の取組により，類似団体平均等と比べて高い水準にあり，前年度に引き続き向上しています。
　</t>
    <rPh sb="36" eb="37">
      <t>コ</t>
    </rPh>
    <rPh sb="97" eb="98">
      <t>トウ</t>
    </rPh>
    <rPh sb="154" eb="156">
      <t>カコ</t>
    </rPh>
    <rPh sb="157" eb="158">
      <t>カ</t>
    </rPh>
    <rPh sb="159" eb="160">
      <t>イ</t>
    </rPh>
    <rPh sb="162" eb="164">
      <t>キギョウ</t>
    </rPh>
    <rPh sb="164" eb="165">
      <t>サイ</t>
    </rPh>
    <rPh sb="165" eb="167">
      <t>ショウカン</t>
    </rPh>
    <rPh sb="168" eb="170">
      <t>フタン</t>
    </rPh>
    <rPh sb="171" eb="172">
      <t>オオ</t>
    </rPh>
    <rPh sb="179" eb="181">
      <t>カンロ</t>
    </rPh>
    <rPh sb="182" eb="184">
      <t>シセツ</t>
    </rPh>
    <rPh sb="185" eb="187">
      <t>コウシン</t>
    </rPh>
    <rPh sb="187" eb="189">
      <t>ヒヨウ</t>
    </rPh>
    <rPh sb="190" eb="192">
      <t>ゾウカ</t>
    </rPh>
    <rPh sb="196" eb="197">
      <t>ナカ</t>
    </rPh>
    <rPh sb="366" eb="368">
      <t>サクゲン</t>
    </rPh>
    <rPh sb="387" eb="389">
      <t>キギョウ</t>
    </rPh>
    <rPh sb="389" eb="390">
      <t>サイ</t>
    </rPh>
    <rPh sb="390" eb="392">
      <t>リソク</t>
    </rPh>
    <rPh sb="393" eb="395">
      <t>ゲンショウ</t>
    </rPh>
    <rPh sb="428" eb="430">
      <t>ネンカン</t>
    </rPh>
    <rPh sb="430" eb="431">
      <t>ソウ</t>
    </rPh>
    <rPh sb="431" eb="433">
      <t>ユウシュウ</t>
    </rPh>
    <rPh sb="433" eb="435">
      <t>スイリョウ</t>
    </rPh>
    <rPh sb="436" eb="438">
      <t>ゾウカ</t>
    </rPh>
    <rPh sb="475" eb="477">
      <t>ネンド</t>
    </rPh>
    <rPh sb="478" eb="480">
      <t>レイワ</t>
    </rPh>
    <rPh sb="481" eb="483">
      <t>ネンド</t>
    </rPh>
    <rPh sb="484" eb="485">
      <t>マツ</t>
    </rPh>
    <rPh sb="489" eb="494">
      <t>クマノジョウスイジョウ</t>
    </rPh>
    <rPh sb="495" eb="497">
      <t>ハイシ</t>
    </rPh>
    <rPh sb="502" eb="503">
      <t>トモナ</t>
    </rPh>
    <rPh sb="504" eb="506">
      <t>イチニチ</t>
    </rPh>
    <rPh sb="506" eb="508">
      <t>ハイスイ</t>
    </rPh>
    <rPh sb="508" eb="510">
      <t>ノウリョク</t>
    </rPh>
    <rPh sb="511" eb="513">
      <t>ゲンショウ</t>
    </rPh>
    <rPh sb="519" eb="522">
      <t>ゼンネンド</t>
    </rPh>
    <rPh sb="524" eb="526">
      <t>ゾウカ</t>
    </rPh>
    <rPh sb="541" eb="543">
      <t>コンゴ</t>
    </rPh>
    <rPh sb="558" eb="560">
      <t>ゲンショウ</t>
    </rPh>
    <rPh sb="560" eb="562">
      <t>ケイコウ</t>
    </rPh>
    <rPh sb="563" eb="564">
      <t>ツヅ</t>
    </rPh>
    <rPh sb="580" eb="583">
      <t>ユウシュウリツ</t>
    </rPh>
    <rPh sb="638" eb="640">
      <t>コウジョウ</t>
    </rPh>
    <phoneticPr fontId="4"/>
  </si>
  <si>
    <t>　水道事業を取り巻く経営環境は，不安定な景気動向や節水機器の普及，今後の人口減少の要因などから，収入の根幹である水道料金収入は減少傾向が続くものと予測しています。一方，管路の布設替えをはじめ，老朽化した浄水場など施設の更新・耐震化などに多額の事業費を要することから，大変厳しい状況が続くものと見込んでいます。
　このような状況の中，「福山市上下水道事業中長期ビジョン（経営戦略）」や「前期実施計画」に基づき，経営資源を最大限に活用し，中長期的な視点に立った計画的・効率的な施設整備や持続可能な経営基盤を確立する中で，より一層の経営健全化に努めているところです。　
　水道は，市民生活や社会経済活動に欠くことの出来ないライフラインです。これからも，安心・安全な水を安定的に供給するため，将来にわたって持続可能な事業経営を行い，市民に信頼される水道事業を目指していきます。</t>
    <rPh sb="84" eb="86">
      <t>カンロ</t>
    </rPh>
    <rPh sb="138" eb="140">
      <t>ジョウキョウ</t>
    </rPh>
    <rPh sb="141" eb="142">
      <t>ツヅ</t>
    </rPh>
    <phoneticPr fontId="4"/>
  </si>
  <si>
    <t>「①有形固定資産減価償却率」
　資産の老朽化度合いを表す指標の1つで，類似団体平均等と比べて低い水準にありますが，多くの資産で老朽化が進んでいます。
「②管路経年化率」
　1970年代に集中して整備した水道管路が更新時期を迎えていることから，上昇し続けており，管路の老朽化が進んでいます。
「③管路更新率」
　管路の更新状況を表す指標ですが，1％程度と低い状況にあるのは，多くの事業費を必要とする基幹管路や重要管路の更新・耐震化を優先的に実施しているためです。
　・基幹管路…地震等の被災時に断水の範囲が広く，
      　 　   市民生活に与える影響が大きい管路
　・重要管路…災害時に重要な拠点となる施設
　　　　　　　（病院・避難場所等）までの管路
　・一般管路…上記以外の管路（総延長の約８割）
　※数値訂正：（R2）1.16％⇒1.08％</t>
    <rPh sb="138" eb="13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</si>
</sst>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0.96</c:v>
                </c:pt>
                <c:pt idx="1">
                  <c:v>1.01</c:v>
                </c:pt>
                <c:pt idx="2">
                  <c:v>1.22</c:v>
                </c:pt>
                <c:pt idx="3">
                  <c:v>1.1200000000000001</c:v>
                </c:pt>
                <c:pt idx="4">
                  <c:v>1.1599999999999999</c:v>
                </c:pt>
              </c:numCache>
            </c:numRef>
          </c:val>
          <c:extLst>
            <c:ext xmlns:c16="http://schemas.microsoft.com/office/drawing/2014/chart" uri="{C3380CC4-5D6E-409C-BE32-E72D297353CC}">
              <c16:uniqueId val="{00000000-6F0C-4851-BE17-19F3C87A83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6F0C-4851-BE17-19F3C87A83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67.069999999999993</c:v>
                </c:pt>
                <c:pt idx="1">
                  <c:v>67.06</c:v>
                </c:pt>
                <c:pt idx="2">
                  <c:v>66.91</c:v>
                </c:pt>
                <c:pt idx="3">
                  <c:v>66.19</c:v>
                </c:pt>
                <c:pt idx="4">
                  <c:v>67.11</c:v>
                </c:pt>
              </c:numCache>
            </c:numRef>
          </c:val>
          <c:extLst>
            <c:ext xmlns:c16="http://schemas.microsoft.com/office/drawing/2014/chart" uri="{C3380CC4-5D6E-409C-BE32-E72D297353CC}">
              <c16:uniqueId val="{00000000-A15E-4517-9155-53E40378C5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A15E-4517-9155-53E40378C5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93.26</c:v>
                </c:pt>
                <c:pt idx="1">
                  <c:v>93.65</c:v>
                </c:pt>
                <c:pt idx="2">
                  <c:v>93.63</c:v>
                </c:pt>
                <c:pt idx="3">
                  <c:v>94.7</c:v>
                </c:pt>
                <c:pt idx="4">
                  <c:v>95.13</c:v>
                </c:pt>
              </c:numCache>
            </c:numRef>
          </c:val>
          <c:extLst>
            <c:ext xmlns:c16="http://schemas.microsoft.com/office/drawing/2014/chart" uri="{C3380CC4-5D6E-409C-BE32-E72D297353CC}">
              <c16:uniqueId val="{00000000-E37E-4C80-BEC7-EBA6876721E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E37E-4C80-BEC7-EBA6876721E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124.62</c:v>
                </c:pt>
                <c:pt idx="1">
                  <c:v>125.57</c:v>
                </c:pt>
                <c:pt idx="2">
                  <c:v>126.32</c:v>
                </c:pt>
                <c:pt idx="3">
                  <c:v>126.19</c:v>
                </c:pt>
                <c:pt idx="4">
                  <c:v>125.16</c:v>
                </c:pt>
              </c:numCache>
            </c:numRef>
          </c:val>
          <c:extLst>
            <c:ext xmlns:c16="http://schemas.microsoft.com/office/drawing/2014/chart" uri="{C3380CC4-5D6E-409C-BE32-E72D297353CC}">
              <c16:uniqueId val="{00000000-B735-4ADD-8E46-E0946B3E379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B735-4ADD-8E46-E0946B3E379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46.12</c:v>
                </c:pt>
                <c:pt idx="1">
                  <c:v>46.4</c:v>
                </c:pt>
                <c:pt idx="2">
                  <c:v>46.71</c:v>
                </c:pt>
                <c:pt idx="3">
                  <c:v>47.26</c:v>
                </c:pt>
                <c:pt idx="4">
                  <c:v>48</c:v>
                </c:pt>
              </c:numCache>
            </c:numRef>
          </c:val>
          <c:extLst>
            <c:ext xmlns:c16="http://schemas.microsoft.com/office/drawing/2014/chart" uri="{C3380CC4-5D6E-409C-BE32-E72D297353CC}">
              <c16:uniqueId val="{00000000-7AEE-4576-BDA3-CF48DDEF88E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7AEE-4576-BDA3-CF48DDEF88E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22.83</c:v>
                </c:pt>
                <c:pt idx="1">
                  <c:v>25.99</c:v>
                </c:pt>
                <c:pt idx="2">
                  <c:v>28.65</c:v>
                </c:pt>
                <c:pt idx="3">
                  <c:v>30.51</c:v>
                </c:pt>
                <c:pt idx="4">
                  <c:v>30.79</c:v>
                </c:pt>
              </c:numCache>
            </c:numRef>
          </c:val>
          <c:extLst>
            <c:ext xmlns:c16="http://schemas.microsoft.com/office/drawing/2014/chart" uri="{C3380CC4-5D6E-409C-BE32-E72D297353CC}">
              <c16:uniqueId val="{00000000-7FC0-4E0F-B3A0-DE5DF5309FE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7FC0-4E0F-B3A0-DE5DF5309FE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97-45C6-ADCF-E2B4648C80F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797-45C6-ADCF-E2B4648C80F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132.68</c:v>
                </c:pt>
                <c:pt idx="1">
                  <c:v>134.66</c:v>
                </c:pt>
                <c:pt idx="2">
                  <c:v>136.94</c:v>
                </c:pt>
                <c:pt idx="3">
                  <c:v>132.18</c:v>
                </c:pt>
                <c:pt idx="4">
                  <c:v>132.75</c:v>
                </c:pt>
              </c:numCache>
            </c:numRef>
          </c:val>
          <c:extLst>
            <c:ext xmlns:c16="http://schemas.microsoft.com/office/drawing/2014/chart" uri="{C3380CC4-5D6E-409C-BE32-E72D297353CC}">
              <c16:uniqueId val="{00000000-55AF-498D-9424-B11EE76B484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55AF-498D-9424-B11EE76B484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533.12</c:v>
                </c:pt>
                <c:pt idx="1">
                  <c:v>514.44000000000005</c:v>
                </c:pt>
                <c:pt idx="2">
                  <c:v>497.78</c:v>
                </c:pt>
                <c:pt idx="3">
                  <c:v>481.75</c:v>
                </c:pt>
                <c:pt idx="4">
                  <c:v>463.87</c:v>
                </c:pt>
              </c:numCache>
            </c:numRef>
          </c:val>
          <c:extLst>
            <c:ext xmlns:c16="http://schemas.microsoft.com/office/drawing/2014/chart" uri="{C3380CC4-5D6E-409C-BE32-E72D297353CC}">
              <c16:uniqueId val="{00000000-A0BC-4912-9CB5-024F60AAB71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A0BC-4912-9CB5-024F60AAB71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118.71</c:v>
                </c:pt>
                <c:pt idx="1">
                  <c:v>119.87</c:v>
                </c:pt>
                <c:pt idx="2">
                  <c:v>121.42</c:v>
                </c:pt>
                <c:pt idx="3">
                  <c:v>121.23</c:v>
                </c:pt>
                <c:pt idx="4">
                  <c:v>120.4</c:v>
                </c:pt>
              </c:numCache>
            </c:numRef>
          </c:val>
          <c:extLst>
            <c:ext xmlns:c16="http://schemas.microsoft.com/office/drawing/2014/chart" uri="{C3380CC4-5D6E-409C-BE32-E72D297353CC}">
              <c16:uniqueId val="{00000000-80A3-4D08-B93A-71AB26D1BD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80A3-4D08-B93A-71AB26D1BD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133.24</c:v>
                </c:pt>
                <c:pt idx="1">
                  <c:v>132.16999999999999</c:v>
                </c:pt>
                <c:pt idx="2">
                  <c:v>131.24</c:v>
                </c:pt>
                <c:pt idx="3">
                  <c:v>130.72</c:v>
                </c:pt>
                <c:pt idx="4">
                  <c:v>130.59</c:v>
                </c:pt>
              </c:numCache>
            </c:numRef>
          </c:val>
          <c:extLst>
            <c:ext xmlns:c16="http://schemas.microsoft.com/office/drawing/2014/chart" uri="{C3380CC4-5D6E-409C-BE32-E72D297353CC}">
              <c16:uniqueId val="{00000000-9F62-494A-A493-FFFAD3ED457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9F62-494A-A493-FFFAD3ED457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115" zoomScaleNormal="11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広島県　福山市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3" t="str">
        <f>データ!$M$6</f>
        <v>自治体職員 民間企業出身</v>
      </c>
      <c r="AE8" s="83"/>
      <c r="AF8" s="83"/>
      <c r="AG8" s="83"/>
      <c r="AH8" s="83"/>
      <c r="AI8" s="83"/>
      <c r="AJ8" s="83"/>
      <c r="AK8" s="4"/>
      <c r="AL8" s="71">
        <f>データ!$R$6</f>
        <v>466863</v>
      </c>
      <c r="AM8" s="71"/>
      <c r="AN8" s="71"/>
      <c r="AO8" s="71"/>
      <c r="AP8" s="71"/>
      <c r="AQ8" s="71"/>
      <c r="AR8" s="71"/>
      <c r="AS8" s="71"/>
      <c r="AT8" s="67">
        <f>データ!$S$6</f>
        <v>518.14</v>
      </c>
      <c r="AU8" s="68"/>
      <c r="AV8" s="68"/>
      <c r="AW8" s="68"/>
      <c r="AX8" s="68"/>
      <c r="AY8" s="68"/>
      <c r="AZ8" s="68"/>
      <c r="BA8" s="68"/>
      <c r="BB8" s="70">
        <f>データ!$T$6</f>
        <v>901.04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60</v>
      </c>
      <c r="J10" s="68"/>
      <c r="K10" s="68"/>
      <c r="L10" s="68"/>
      <c r="M10" s="68"/>
      <c r="N10" s="68"/>
      <c r="O10" s="69"/>
      <c r="P10" s="70">
        <f>データ!$P$6</f>
        <v>95.75</v>
      </c>
      <c r="Q10" s="70"/>
      <c r="R10" s="70"/>
      <c r="S10" s="70"/>
      <c r="T10" s="70"/>
      <c r="U10" s="70"/>
      <c r="V10" s="70"/>
      <c r="W10" s="71">
        <f>データ!$Q$6</f>
        <v>2761</v>
      </c>
      <c r="X10" s="71"/>
      <c r="Y10" s="71"/>
      <c r="Z10" s="71"/>
      <c r="AA10" s="71"/>
      <c r="AB10" s="71"/>
      <c r="AC10" s="71"/>
      <c r="AD10" s="2"/>
      <c r="AE10" s="2"/>
      <c r="AF10" s="2"/>
      <c r="AG10" s="2"/>
      <c r="AH10" s="4"/>
      <c r="AI10" s="4"/>
      <c r="AJ10" s="4"/>
      <c r="AK10" s="4"/>
      <c r="AL10" s="71">
        <f>データ!$U$6</f>
        <v>445625</v>
      </c>
      <c r="AM10" s="71"/>
      <c r="AN10" s="71"/>
      <c r="AO10" s="71"/>
      <c r="AP10" s="71"/>
      <c r="AQ10" s="71"/>
      <c r="AR10" s="71"/>
      <c r="AS10" s="71"/>
      <c r="AT10" s="67">
        <f>データ!$V$6</f>
        <v>283.51</v>
      </c>
      <c r="AU10" s="68"/>
      <c r="AV10" s="68"/>
      <c r="AW10" s="68"/>
      <c r="AX10" s="68"/>
      <c r="AY10" s="68"/>
      <c r="AZ10" s="68"/>
      <c r="BA10" s="68"/>
      <c r="BB10" s="70">
        <f>データ!$W$6</f>
        <v>1571.81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SbIAeklZMbhPvPgkor8DUpK8E/hXxBj8lnz7mi3Gkll1x/MTUO9t29ozS811yFFWG8/EsKXhnYS92OX073d7Q==" saltValue="WJ+mCTHoi0fQuS2pR7dVq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342076</v>
      </c>
      <c r="D6" s="34">
        <f t="shared" si="3"/>
        <v>46</v>
      </c>
      <c r="E6" s="34">
        <f t="shared" si="3"/>
        <v>1</v>
      </c>
      <c r="F6" s="34">
        <f t="shared" si="3"/>
        <v>0</v>
      </c>
      <c r="G6" s="34">
        <f t="shared" si="3"/>
        <v>1</v>
      </c>
      <c r="H6" s="34" t="str">
        <f t="shared" si="3"/>
        <v>広島県　福山市</v>
      </c>
      <c r="I6" s="34" t="str">
        <f t="shared" si="3"/>
        <v>法適用</v>
      </c>
      <c r="J6" s="34" t="str">
        <f t="shared" si="3"/>
        <v>水道事業</v>
      </c>
      <c r="K6" s="34" t="str">
        <f t="shared" si="3"/>
        <v>末端給水事業</v>
      </c>
      <c r="L6" s="34" t="str">
        <f t="shared" si="3"/>
        <v>A1</v>
      </c>
      <c r="M6" s="34" t="str">
        <f t="shared" si="3"/>
        <v>自治体職員 民間企業出身</v>
      </c>
      <c r="N6" s="35" t="str">
        <f t="shared" si="3"/>
        <v>-</v>
      </c>
      <c r="O6" s="35">
        <f t="shared" si="3"/>
        <v>60</v>
      </c>
      <c r="P6" s="35">
        <f t="shared" si="3"/>
        <v>95.75</v>
      </c>
      <c r="Q6" s="35">
        <f t="shared" si="3"/>
        <v>2761</v>
      </c>
      <c r="R6" s="35">
        <f t="shared" si="3"/>
        <v>466863</v>
      </c>
      <c r="S6" s="35">
        <f t="shared" si="3"/>
        <v>518.14</v>
      </c>
      <c r="T6" s="35">
        <f t="shared" si="3"/>
        <v>901.04</v>
      </c>
      <c r="U6" s="35">
        <f t="shared" si="3"/>
        <v>445625</v>
      </c>
      <c r="V6" s="35">
        <f t="shared" si="3"/>
        <v>283.51</v>
      </c>
      <c r="W6" s="35">
        <f t="shared" si="3"/>
        <v>1571.81</v>
      </c>
      <c r="X6" s="36">
        <f>IF(X7="",NA(),X7)</f>
        <v>124.62</v>
      </c>
      <c r="Y6" s="36">
        <f t="shared" ref="Y6:AG6" si="4">IF(Y7="",NA(),Y7)</f>
        <v>125.57</v>
      </c>
      <c r="Z6" s="36">
        <f t="shared" si="4"/>
        <v>126.32</v>
      </c>
      <c r="AA6" s="36">
        <f t="shared" si="4"/>
        <v>126.19</v>
      </c>
      <c r="AB6" s="36">
        <f t="shared" si="4"/>
        <v>125.16</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132.68</v>
      </c>
      <c r="AU6" s="36">
        <f t="shared" ref="AU6:BC6" si="6">IF(AU7="",NA(),AU7)</f>
        <v>134.66</v>
      </c>
      <c r="AV6" s="36">
        <f t="shared" si="6"/>
        <v>136.94</v>
      </c>
      <c r="AW6" s="36">
        <f t="shared" si="6"/>
        <v>132.18</v>
      </c>
      <c r="AX6" s="36">
        <f t="shared" si="6"/>
        <v>132.75</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533.12</v>
      </c>
      <c r="BF6" s="36">
        <f t="shared" ref="BF6:BN6" si="7">IF(BF7="",NA(),BF7)</f>
        <v>514.44000000000005</v>
      </c>
      <c r="BG6" s="36">
        <f t="shared" si="7"/>
        <v>497.78</v>
      </c>
      <c r="BH6" s="36">
        <f t="shared" si="7"/>
        <v>481.75</v>
      </c>
      <c r="BI6" s="36">
        <f t="shared" si="7"/>
        <v>463.87</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118.71</v>
      </c>
      <c r="BQ6" s="36">
        <f t="shared" ref="BQ6:BY6" si="8">IF(BQ7="",NA(),BQ7)</f>
        <v>119.87</v>
      </c>
      <c r="BR6" s="36">
        <f t="shared" si="8"/>
        <v>121.42</v>
      </c>
      <c r="BS6" s="36">
        <f t="shared" si="8"/>
        <v>121.23</v>
      </c>
      <c r="BT6" s="36">
        <f t="shared" si="8"/>
        <v>120.4</v>
      </c>
      <c r="BU6" s="36">
        <f t="shared" si="8"/>
        <v>110.87</v>
      </c>
      <c r="BV6" s="36">
        <f t="shared" si="8"/>
        <v>110.3</v>
      </c>
      <c r="BW6" s="36">
        <f t="shared" si="8"/>
        <v>109.12</v>
      </c>
      <c r="BX6" s="36">
        <f t="shared" si="8"/>
        <v>107.42</v>
      </c>
      <c r="BY6" s="36">
        <f t="shared" si="8"/>
        <v>105.07</v>
      </c>
      <c r="BZ6" s="35" t="str">
        <f>IF(BZ7="","",IF(BZ7="-","【-】","【"&amp;SUBSTITUTE(TEXT(BZ7,"#,##0.00"),"-","△")&amp;"】"))</f>
        <v>【100.05】</v>
      </c>
      <c r="CA6" s="36">
        <f>IF(CA7="",NA(),CA7)</f>
        <v>133.24</v>
      </c>
      <c r="CB6" s="36">
        <f t="shared" ref="CB6:CJ6" si="9">IF(CB7="",NA(),CB7)</f>
        <v>132.16999999999999</v>
      </c>
      <c r="CC6" s="36">
        <f t="shared" si="9"/>
        <v>131.24</v>
      </c>
      <c r="CD6" s="36">
        <f t="shared" si="9"/>
        <v>130.72</v>
      </c>
      <c r="CE6" s="36">
        <f t="shared" si="9"/>
        <v>130.59</v>
      </c>
      <c r="CF6" s="36">
        <f t="shared" si="9"/>
        <v>150.54</v>
      </c>
      <c r="CG6" s="36">
        <f t="shared" si="9"/>
        <v>151.85</v>
      </c>
      <c r="CH6" s="36">
        <f t="shared" si="9"/>
        <v>153.88</v>
      </c>
      <c r="CI6" s="36">
        <f t="shared" si="9"/>
        <v>157.19</v>
      </c>
      <c r="CJ6" s="36">
        <f t="shared" si="9"/>
        <v>153.71</v>
      </c>
      <c r="CK6" s="35" t="str">
        <f>IF(CK7="","",IF(CK7="-","【-】","【"&amp;SUBSTITUTE(TEXT(CK7,"#,##0.00"),"-","△")&amp;"】"))</f>
        <v>【166.40】</v>
      </c>
      <c r="CL6" s="36">
        <f>IF(CL7="",NA(),CL7)</f>
        <v>67.069999999999993</v>
      </c>
      <c r="CM6" s="36">
        <f t="shared" ref="CM6:CU6" si="10">IF(CM7="",NA(),CM7)</f>
        <v>67.06</v>
      </c>
      <c r="CN6" s="36">
        <f t="shared" si="10"/>
        <v>66.91</v>
      </c>
      <c r="CO6" s="36">
        <f t="shared" si="10"/>
        <v>66.19</v>
      </c>
      <c r="CP6" s="36">
        <f t="shared" si="10"/>
        <v>67.11</v>
      </c>
      <c r="CQ6" s="36">
        <f t="shared" si="10"/>
        <v>63.18</v>
      </c>
      <c r="CR6" s="36">
        <f t="shared" si="10"/>
        <v>63.54</v>
      </c>
      <c r="CS6" s="36">
        <f t="shared" si="10"/>
        <v>63.53</v>
      </c>
      <c r="CT6" s="36">
        <f t="shared" si="10"/>
        <v>63.16</v>
      </c>
      <c r="CU6" s="36">
        <f t="shared" si="10"/>
        <v>64.41</v>
      </c>
      <c r="CV6" s="35" t="str">
        <f>IF(CV7="","",IF(CV7="-","【-】","【"&amp;SUBSTITUTE(TEXT(CV7,"#,##0.00"),"-","△")&amp;"】"))</f>
        <v>【60.69】</v>
      </c>
      <c r="CW6" s="36">
        <f>IF(CW7="",NA(),CW7)</f>
        <v>93.26</v>
      </c>
      <c r="CX6" s="36">
        <f t="shared" ref="CX6:DF6" si="11">IF(CX7="",NA(),CX7)</f>
        <v>93.65</v>
      </c>
      <c r="CY6" s="36">
        <f t="shared" si="11"/>
        <v>93.63</v>
      </c>
      <c r="CZ6" s="36">
        <f t="shared" si="11"/>
        <v>94.7</v>
      </c>
      <c r="DA6" s="36">
        <f t="shared" si="11"/>
        <v>95.13</v>
      </c>
      <c r="DB6" s="36">
        <f t="shared" si="11"/>
        <v>91.6</v>
      </c>
      <c r="DC6" s="36">
        <f t="shared" si="11"/>
        <v>91.48</v>
      </c>
      <c r="DD6" s="36">
        <f t="shared" si="11"/>
        <v>91.58</v>
      </c>
      <c r="DE6" s="36">
        <f t="shared" si="11"/>
        <v>91.48</v>
      </c>
      <c r="DF6" s="36">
        <f t="shared" si="11"/>
        <v>91.64</v>
      </c>
      <c r="DG6" s="35" t="str">
        <f>IF(DG7="","",IF(DG7="-","【-】","【"&amp;SUBSTITUTE(TEXT(DG7,"#,##0.00"),"-","△")&amp;"】"))</f>
        <v>【89.82】</v>
      </c>
      <c r="DH6" s="36">
        <f>IF(DH7="",NA(),DH7)</f>
        <v>46.12</v>
      </c>
      <c r="DI6" s="36">
        <f t="shared" ref="DI6:DQ6" si="12">IF(DI7="",NA(),DI7)</f>
        <v>46.4</v>
      </c>
      <c r="DJ6" s="36">
        <f t="shared" si="12"/>
        <v>46.71</v>
      </c>
      <c r="DK6" s="36">
        <f t="shared" si="12"/>
        <v>47.26</v>
      </c>
      <c r="DL6" s="36">
        <f t="shared" si="12"/>
        <v>48</v>
      </c>
      <c r="DM6" s="36">
        <f t="shared" si="12"/>
        <v>49.1</v>
      </c>
      <c r="DN6" s="36">
        <f t="shared" si="12"/>
        <v>49.66</v>
      </c>
      <c r="DO6" s="36">
        <f t="shared" si="12"/>
        <v>50.41</v>
      </c>
      <c r="DP6" s="36">
        <f t="shared" si="12"/>
        <v>51.13</v>
      </c>
      <c r="DQ6" s="36">
        <f t="shared" si="12"/>
        <v>51.62</v>
      </c>
      <c r="DR6" s="35" t="str">
        <f>IF(DR7="","",IF(DR7="-","【-】","【"&amp;SUBSTITUTE(TEXT(DR7,"#,##0.00"),"-","△")&amp;"】"))</f>
        <v>【50.19】</v>
      </c>
      <c r="DS6" s="36">
        <f>IF(DS7="",NA(),DS7)</f>
        <v>22.83</v>
      </c>
      <c r="DT6" s="36">
        <f t="shared" ref="DT6:EB6" si="13">IF(DT7="",NA(),DT7)</f>
        <v>25.99</v>
      </c>
      <c r="DU6" s="36">
        <f t="shared" si="13"/>
        <v>28.65</v>
      </c>
      <c r="DV6" s="36">
        <f t="shared" si="13"/>
        <v>30.51</v>
      </c>
      <c r="DW6" s="36">
        <f t="shared" si="13"/>
        <v>30.79</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0.96</v>
      </c>
      <c r="EE6" s="36">
        <f t="shared" ref="EE6:EM6" si="14">IF(EE7="",NA(),EE7)</f>
        <v>1.01</v>
      </c>
      <c r="EF6" s="36">
        <f t="shared" si="14"/>
        <v>1.22</v>
      </c>
      <c r="EG6" s="36">
        <f t="shared" si="14"/>
        <v>1.1200000000000001</v>
      </c>
      <c r="EH6" s="36">
        <f t="shared" si="14"/>
        <v>1.1599999999999999</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342076</v>
      </c>
      <c r="D7" s="38">
        <v>46</v>
      </c>
      <c r="E7" s="38">
        <v>1</v>
      </c>
      <c r="F7" s="38">
        <v>0</v>
      </c>
      <c r="G7" s="38">
        <v>1</v>
      </c>
      <c r="H7" s="38" t="s">
        <v>93</v>
      </c>
      <c r="I7" s="38" t="s">
        <v>94</v>
      </c>
      <c r="J7" s="38" t="s">
        <v>95</v>
      </c>
      <c r="K7" s="38" t="s">
        <v>96</v>
      </c>
      <c r="L7" s="38" t="s">
        <v>97</v>
      </c>
      <c r="M7" s="38" t="s">
        <v>98</v>
      </c>
      <c r="N7" s="39" t="s">
        <v>99</v>
      </c>
      <c r="O7" s="39">
        <v>60</v>
      </c>
      <c r="P7" s="39">
        <v>95.75</v>
      </c>
      <c r="Q7" s="39">
        <v>2761</v>
      </c>
      <c r="R7" s="39">
        <v>466863</v>
      </c>
      <c r="S7" s="39">
        <v>518.14</v>
      </c>
      <c r="T7" s="39">
        <v>901.04</v>
      </c>
      <c r="U7" s="39">
        <v>445625</v>
      </c>
      <c r="V7" s="39">
        <v>283.51</v>
      </c>
      <c r="W7" s="39">
        <v>1571.81</v>
      </c>
      <c r="X7" s="39">
        <v>124.62</v>
      </c>
      <c r="Y7" s="39">
        <v>125.57</v>
      </c>
      <c r="Z7" s="39">
        <v>126.32</v>
      </c>
      <c r="AA7" s="39">
        <v>126.19</v>
      </c>
      <c r="AB7" s="39">
        <v>125.16</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132.68</v>
      </c>
      <c r="AU7" s="39">
        <v>134.66</v>
      </c>
      <c r="AV7" s="39">
        <v>136.94</v>
      </c>
      <c r="AW7" s="39">
        <v>132.18</v>
      </c>
      <c r="AX7" s="39">
        <v>132.75</v>
      </c>
      <c r="AY7" s="39">
        <v>249.08</v>
      </c>
      <c r="AZ7" s="39">
        <v>254.05</v>
      </c>
      <c r="BA7" s="39">
        <v>258.22000000000003</v>
      </c>
      <c r="BB7" s="39">
        <v>250.03</v>
      </c>
      <c r="BC7" s="39">
        <v>239.45</v>
      </c>
      <c r="BD7" s="39">
        <v>260.31</v>
      </c>
      <c r="BE7" s="39">
        <v>533.12</v>
      </c>
      <c r="BF7" s="39">
        <v>514.44000000000005</v>
      </c>
      <c r="BG7" s="39">
        <v>497.78</v>
      </c>
      <c r="BH7" s="39">
        <v>481.75</v>
      </c>
      <c r="BI7" s="39">
        <v>463.87</v>
      </c>
      <c r="BJ7" s="39">
        <v>266.66000000000003</v>
      </c>
      <c r="BK7" s="39">
        <v>258.63</v>
      </c>
      <c r="BL7" s="39">
        <v>255.12</v>
      </c>
      <c r="BM7" s="39">
        <v>254.19</v>
      </c>
      <c r="BN7" s="39">
        <v>259.56</v>
      </c>
      <c r="BO7" s="39">
        <v>275.67</v>
      </c>
      <c r="BP7" s="39">
        <v>118.71</v>
      </c>
      <c r="BQ7" s="39">
        <v>119.87</v>
      </c>
      <c r="BR7" s="39">
        <v>121.42</v>
      </c>
      <c r="BS7" s="39">
        <v>121.23</v>
      </c>
      <c r="BT7" s="39">
        <v>120.4</v>
      </c>
      <c r="BU7" s="39">
        <v>110.87</v>
      </c>
      <c r="BV7" s="39">
        <v>110.3</v>
      </c>
      <c r="BW7" s="39">
        <v>109.12</v>
      </c>
      <c r="BX7" s="39">
        <v>107.42</v>
      </c>
      <c r="BY7" s="39">
        <v>105.07</v>
      </c>
      <c r="BZ7" s="39">
        <v>100.05</v>
      </c>
      <c r="CA7" s="39">
        <v>133.24</v>
      </c>
      <c r="CB7" s="39">
        <v>132.16999999999999</v>
      </c>
      <c r="CC7" s="39">
        <v>131.24</v>
      </c>
      <c r="CD7" s="39">
        <v>130.72</v>
      </c>
      <c r="CE7" s="39">
        <v>130.59</v>
      </c>
      <c r="CF7" s="39">
        <v>150.54</v>
      </c>
      <c r="CG7" s="39">
        <v>151.85</v>
      </c>
      <c r="CH7" s="39">
        <v>153.88</v>
      </c>
      <c r="CI7" s="39">
        <v>157.19</v>
      </c>
      <c r="CJ7" s="39">
        <v>153.71</v>
      </c>
      <c r="CK7" s="39">
        <v>166.4</v>
      </c>
      <c r="CL7" s="39">
        <v>67.069999999999993</v>
      </c>
      <c r="CM7" s="39">
        <v>67.06</v>
      </c>
      <c r="CN7" s="39">
        <v>66.91</v>
      </c>
      <c r="CO7" s="39">
        <v>66.19</v>
      </c>
      <c r="CP7" s="39">
        <v>67.11</v>
      </c>
      <c r="CQ7" s="39">
        <v>63.18</v>
      </c>
      <c r="CR7" s="39">
        <v>63.54</v>
      </c>
      <c r="CS7" s="39">
        <v>63.53</v>
      </c>
      <c r="CT7" s="39">
        <v>63.16</v>
      </c>
      <c r="CU7" s="39">
        <v>64.41</v>
      </c>
      <c r="CV7" s="39">
        <v>60.69</v>
      </c>
      <c r="CW7" s="39">
        <v>93.26</v>
      </c>
      <c r="CX7" s="39">
        <v>93.65</v>
      </c>
      <c r="CY7" s="39">
        <v>93.63</v>
      </c>
      <c r="CZ7" s="39">
        <v>94.7</v>
      </c>
      <c r="DA7" s="39">
        <v>95.13</v>
      </c>
      <c r="DB7" s="39">
        <v>91.6</v>
      </c>
      <c r="DC7" s="39">
        <v>91.48</v>
      </c>
      <c r="DD7" s="39">
        <v>91.58</v>
      </c>
      <c r="DE7" s="39">
        <v>91.48</v>
      </c>
      <c r="DF7" s="39">
        <v>91.64</v>
      </c>
      <c r="DG7" s="39">
        <v>89.82</v>
      </c>
      <c r="DH7" s="39">
        <v>46.12</v>
      </c>
      <c r="DI7" s="39">
        <v>46.4</v>
      </c>
      <c r="DJ7" s="39">
        <v>46.71</v>
      </c>
      <c r="DK7" s="39">
        <v>47.26</v>
      </c>
      <c r="DL7" s="39">
        <v>48</v>
      </c>
      <c r="DM7" s="39">
        <v>49.1</v>
      </c>
      <c r="DN7" s="39">
        <v>49.66</v>
      </c>
      <c r="DO7" s="39">
        <v>50.41</v>
      </c>
      <c r="DP7" s="39">
        <v>51.13</v>
      </c>
      <c r="DQ7" s="39">
        <v>51.62</v>
      </c>
      <c r="DR7" s="39">
        <v>50.19</v>
      </c>
      <c r="DS7" s="39">
        <v>22.83</v>
      </c>
      <c r="DT7" s="39">
        <v>25.99</v>
      </c>
      <c r="DU7" s="39">
        <v>28.65</v>
      </c>
      <c r="DV7" s="39">
        <v>30.51</v>
      </c>
      <c r="DW7" s="39">
        <v>30.79</v>
      </c>
      <c r="DX7" s="39">
        <v>17.420000000000002</v>
      </c>
      <c r="DY7" s="39">
        <v>18.940000000000001</v>
      </c>
      <c r="DZ7" s="39">
        <v>20.36</v>
      </c>
      <c r="EA7" s="39">
        <v>22.41</v>
      </c>
      <c r="EB7" s="39">
        <v>23.68</v>
      </c>
      <c r="EC7" s="39">
        <v>20.63</v>
      </c>
      <c r="ED7" s="39">
        <v>0.96</v>
      </c>
      <c r="EE7" s="39">
        <v>1.01</v>
      </c>
      <c r="EF7" s="39">
        <v>1.22</v>
      </c>
      <c r="EG7" s="39">
        <v>1.1200000000000001</v>
      </c>
      <c r="EH7" s="39">
        <v>1.1599999999999999</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福山市</cp:lastModifiedBy>
  <cp:lastPrinted>2022-01-21T09:15:15Z</cp:lastPrinted>
  <dcterms:created xsi:type="dcterms:W3CDTF">2021-12-03T06:55:48Z</dcterms:created>
  <dcterms:modified xsi:type="dcterms:W3CDTF">2022-01-28T04:41:09Z</dcterms:modified>
  <cp:category/>
</cp:coreProperties>
</file>