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R04.1.24〆　公営企業に係る経営比較分析表（令和2年決算）の分析等について（依頼）\回答\"/>
    </mc:Choice>
  </mc:AlternateContent>
  <workbookProtection workbookAlgorithmName="SHA-512" workbookHashValue="Ja8VDLOdQ4ivtYfka3ijISktrtSuImTGDEBuJI848SVlRJ6mk0IjzLWszjEivLcMuRG6mL1jw8WyaarP1ls0lw==" workbookSaltValue="jqJ3eH8Yxg1E9VMYT0BYiw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5" l="1"/>
  <c r="BG30" i="4" s="1"/>
  <c r="DT7" i="5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CV67" i="4" s="1"/>
  <c r="BZ7" i="5"/>
  <c r="BY7" i="5"/>
  <c r="BX7" i="5"/>
  <c r="BW7" i="5"/>
  <c r="JV53" i="4" s="1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N53" i="4" s="1"/>
  <c r="AZ7" i="5"/>
  <c r="AY7" i="5"/>
  <c r="AX7" i="5"/>
  <c r="AW7" i="5"/>
  <c r="BG52" i="4" s="1"/>
  <c r="AV7" i="5"/>
  <c r="AU7" i="5"/>
  <c r="AS7" i="5"/>
  <c r="AR7" i="5"/>
  <c r="GQ32" i="4" s="1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JQ10" i="4" s="1"/>
  <c r="V7" i="5"/>
  <c r="U7" i="5"/>
  <c r="T7" i="5"/>
  <c r="S7" i="5"/>
  <c r="HX8" i="4" s="1"/>
  <c r="R7" i="5"/>
  <c r="Q7" i="5"/>
  <c r="P7" i="5"/>
  <c r="O7" i="5"/>
  <c r="N7" i="5"/>
  <c r="M7" i="5"/>
  <c r="L7" i="5"/>
  <c r="K7" i="5"/>
  <c r="AQ8" i="4" s="1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B6" i="4" s="1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HP76" i="4"/>
  <c r="CV76" i="4"/>
  <c r="AV76" i="4"/>
  <c r="MA53" i="4"/>
  <c r="LH53" i="4"/>
  <c r="KO53" i="4"/>
  <c r="JC53" i="4"/>
  <c r="HJ53" i="4"/>
  <c r="GQ53" i="4"/>
  <c r="FX53" i="4"/>
  <c r="FE53" i="4"/>
  <c r="EL53" i="4"/>
  <c r="CS53" i="4"/>
  <c r="BZ53" i="4"/>
  <c r="BG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AN52" i="4"/>
  <c r="U52" i="4"/>
  <c r="KO51" i="4"/>
  <c r="FX51" i="4"/>
  <c r="BG51" i="4"/>
  <c r="MA32" i="4"/>
  <c r="LH32" i="4"/>
  <c r="KO32" i="4"/>
  <c r="JV32" i="4"/>
  <c r="JC32" i="4"/>
  <c r="HJ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KO30" i="4"/>
  <c r="FX30" i="4"/>
  <c r="LJ10" i="4"/>
  <c r="HX10" i="4"/>
  <c r="DU10" i="4"/>
  <c r="CF10" i="4"/>
  <c r="B10" i="4"/>
  <c r="LJ8" i="4"/>
  <c r="JQ8" i="4"/>
  <c r="FJ8" i="4"/>
  <c r="DU8" i="4"/>
  <c r="CF8" i="4"/>
  <c r="B8" i="4"/>
  <c r="MI76" i="4" l="1"/>
  <c r="HJ51" i="4"/>
  <c r="MA30" i="4"/>
  <c r="CS30" i="4"/>
  <c r="BZ76" i="4"/>
  <c r="MA51" i="4"/>
  <c r="IT76" i="4"/>
  <c r="CS51" i="4"/>
  <c r="HJ30" i="4"/>
  <c r="LE76" i="4"/>
  <c r="C11" i="5"/>
  <c r="E11" i="5"/>
  <c r="B11" i="5"/>
  <c r="BK76" i="4" l="1"/>
  <c r="LH51" i="4"/>
  <c r="GQ51" i="4"/>
  <c r="IE76" i="4"/>
  <c r="BZ51" i="4"/>
  <c r="GQ30" i="4"/>
  <c r="BZ30" i="4"/>
  <c r="LT76" i="4"/>
  <c r="LH30" i="4"/>
  <c r="HA76" i="4"/>
  <c r="AN51" i="4"/>
  <c r="FE30" i="4"/>
  <c r="AG76" i="4"/>
  <c r="JV51" i="4"/>
  <c r="KP76" i="4"/>
  <c r="FE51" i="4"/>
  <c r="JV30" i="4"/>
  <c r="AN30" i="4"/>
  <c r="KA76" i="4"/>
  <c r="EL51" i="4"/>
  <c r="JC30" i="4"/>
  <c r="EL30" i="4"/>
  <c r="U30" i="4"/>
  <c r="R76" i="4"/>
  <c r="JC51" i="4"/>
  <c r="GL76" i="4"/>
  <c r="U51" i="4"/>
</calcChain>
</file>

<file path=xl/sharedStrings.xml><?xml version="1.0" encoding="utf-8"?>
<sst xmlns="http://schemas.openxmlformats.org/spreadsheetml/2006/main" count="278" uniqueCount="138">
  <si>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</si>
  <si>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</si>
  <si>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</si>
  <si>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</si>
  <si>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</si>
  <si>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</si>
  <si>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</si>
  <si>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</si>
  <si>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</si>
  <si>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</si>
  <si>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</si>
  <si>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</si>
  <si>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</si>
  <si>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</si>
  <si>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</si>
  <si>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</si>
  <si>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</si>
  <si>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</si>
  <si>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</si>
  <si>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</si>
  <si>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</si>
  <si>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</si>
  <si>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</si>
  <si>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</si>
  <si>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</si>
  <si>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</si>
  <si>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</si>
  <si>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</si>
  <si>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</si>
  <si>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</si>
  <si>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</si>
  <si>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</si>
  <si>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</si>
  <si>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</si>
  <si>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</si>
  <si>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</si>
  <si>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</si>
  <si>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</si>
  <si>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</si>
  <si>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</si>
  <si>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</si>
  <si>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</si>
  <si>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</si>
  <si>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</si>
  <si>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</si>
  <si>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</si>
  <si>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</si>
  <si>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</si>
  <si>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</si>
  <si>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</si>
  <si>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</si>
  <si>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</si>
  <si>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</si>
  <si>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</si>
  <si>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</si>
  <si>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</si>
  <si>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</si>
  <si>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</si>
  <si>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</si>
  <si>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</si>
  <si>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</si>
  <si>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</si>
  <si>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</si>
  <si>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</si>
  <si>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</si>
  <si>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</si>
  <si>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</si>
  <si>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</si>
  <si>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</si>
  <si>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</si>
  <si>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</si>
  <si>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</si>
  <si>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</si>
  <si>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</si>
  <si>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</si>
  <si>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</si>
  <si>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</si>
  <si>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</si>
  <si>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</si>
  <si>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</si>
  <si>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</si>
  <si>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</si>
  <si>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</si>
  <si>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</si>
  <si>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</si>
  <si>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</si>
  <si>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</si>
  <si>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</si>
  <si>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</si>
  <si>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</si>
  <si>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</si>
  <si>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</si>
  <si>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</si>
  <si>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</si>
  <si>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</si>
  <si>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</si>
  <si>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</si>
  <si>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</si>
  <si>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</si>
  <si>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</si>
  <si>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</si>
  <si>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</si>
  <si>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</si>
  <si>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</si>
  <si>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</si>
  <si>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</si>
  <si>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当該値(N-1)</t>
    <phoneticPr fontId="5"/>
  </si>
  <si>
    <t>当該値(N)</t>
    <phoneticPr fontId="5"/>
  </si>
  <si>
    <t>当該値(N-2)</t>
    <phoneticPr fontId="5"/>
  </si>
  <si>
    <t>当該値(N-1)</t>
    <phoneticPr fontId="5"/>
  </si>
  <si>
    <t>当該値(N)</t>
    <phoneticPr fontId="5"/>
  </si>
  <si>
    <t>当該値(N-3)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</si>
  <si>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</si>
  <si>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</si>
  <si>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</si>
  <si>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</si>
  <si>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</si>
  <si>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市営長崎駐車場</t>
  </si>
  <si>
    <t>法非適用</t>
  </si>
  <si>
    <t>駐車場整備事業</t>
  </si>
  <si>
    <t>-</t>
  </si>
  <si>
    <t>Ａ１Ｂ１</t>
  </si>
  <si>
    <t>非設置</t>
  </si>
  <si>
    <t>該当数値なし</t>
  </si>
  <si>
    <t>都市計画駐車場</t>
  </si>
  <si>
    <t>立体式</t>
  </si>
  <si>
    <t>商業施設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</si>
  <si>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</si>
  <si>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</si>
  <si>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</si>
  <si>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</si>
  <si>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</si>
  <si>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</si>
  <si>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</si>
  <si>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長崎駐車場は、指定管理制度を導入した駐車場であり、今後も指定管理者を中心に経営改善に努める。</t>
    <rPh sb="0" eb="2">
      <t>ナガサキ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</si>
  <si>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</si>
  <si>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平成28年度に実施した大規模修繕に伴い市債が増加した結果、令和元年度は企業債残高対料金収入比率が高くなったが、その後は減少している。</t>
    <rPh sb="0" eb="2">
      <t>ヘイセイ</t>
    </rPh>
    <rPh sb="4" eb="6">
      <t>ネンド</t>
    </rPh>
    <rPh sb="7" eb="9">
      <t>ジッシ</t>
    </rPh>
    <rPh sb="11" eb="14">
      <t>ダイキボ</t>
    </rPh>
    <rPh sb="14" eb="16">
      <t>シュウゼン</t>
    </rPh>
    <rPh sb="17" eb="18">
      <t>トモナ</t>
    </rPh>
    <rPh sb="19" eb="20">
      <t>シ</t>
    </rPh>
    <rPh sb="20" eb="21">
      <t>サイ</t>
    </rPh>
    <rPh sb="22" eb="24">
      <t>ゾウカ</t>
    </rPh>
    <rPh sb="26" eb="28">
      <t>ケッカ</t>
    </rPh>
    <rPh sb="29" eb="31">
      <t>レイワ</t>
    </rPh>
    <rPh sb="31" eb="33">
      <t>ガンネン</t>
    </rPh>
    <rPh sb="33" eb="34">
      <t>ド</t>
    </rPh>
    <rPh sb="35" eb="37">
      <t>キギョウ</t>
    </rPh>
    <rPh sb="37" eb="38">
      <t>サイ</t>
    </rPh>
    <rPh sb="38" eb="40">
      <t>ザンダカ</t>
    </rPh>
    <rPh sb="40" eb="41">
      <t>タイ</t>
    </rPh>
    <rPh sb="41" eb="43">
      <t>リョウキン</t>
    </rPh>
    <rPh sb="43" eb="45">
      <t>シュウニュウ</t>
    </rPh>
    <rPh sb="45" eb="47">
      <t>ヒリツ</t>
    </rPh>
    <rPh sb="48" eb="49">
      <t>タカ</t>
    </rPh>
    <rPh sb="57" eb="58">
      <t>ゴ</t>
    </rPh>
    <rPh sb="59" eb="61">
      <t>ゲンショウ</t>
    </rPh>
    <phoneticPr fontId="5"/>
  </si>
  <si>
    <t>近隣に商業施設が閉鎖された経過もあり、時間利用が低迷した状態にある。当該駐車場は総合病院に近接していることから、定期利用者の増加を図っている。</t>
    <rPh sb="0" eb="2">
      <t>キンリン</t>
    </rPh>
    <rPh sb="3" eb="5">
      <t>ショウギョウ</t>
    </rPh>
    <rPh sb="5" eb="7">
      <t>シセツ</t>
    </rPh>
    <rPh sb="8" eb="10">
      <t>ヘイサ</t>
    </rPh>
    <rPh sb="13" eb="15">
      <t>ケイカ</t>
    </rPh>
    <rPh sb="19" eb="21">
      <t>ジカン</t>
    </rPh>
    <rPh sb="21" eb="23">
      <t>リヨウ</t>
    </rPh>
    <rPh sb="24" eb="26">
      <t>テイメイ</t>
    </rPh>
    <rPh sb="28" eb="30">
      <t>ジョウタイ</t>
    </rPh>
    <rPh sb="34" eb="36">
      <t>トウガイ</t>
    </rPh>
    <rPh sb="36" eb="39">
      <t>チュウシャジョウ</t>
    </rPh>
    <rPh sb="40" eb="42">
      <t>ソウゴウ</t>
    </rPh>
    <rPh sb="42" eb="44">
      <t>ビョウイン</t>
    </rPh>
    <rPh sb="45" eb="46">
      <t>キン</t>
    </rPh>
    <rPh sb="46" eb="47">
      <t>セツ</t>
    </rPh>
    <rPh sb="56" eb="58">
      <t>テイキ</t>
    </rPh>
    <rPh sb="58" eb="61">
      <t>リヨウシャ</t>
    </rPh>
    <rPh sb="62" eb="64">
      <t>ゾウカ</t>
    </rPh>
    <rPh sb="65" eb="66">
      <t>ハカ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</si>
</sst>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89.1</c:v>
                </c:pt>
                <c:pt idx="1">
                  <c:v>1232.5</c:v>
                </c:pt>
                <c:pt idx="2">
                  <c:v>920.8</c:v>
                </c:pt>
                <c:pt idx="3">
                  <c:v>97</c:v>
                </c:pt>
                <c:pt idx="4">
                  <c:v>65.2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FE-4D4E-A712-3EB320C22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177.7</c:v>
                </c:pt>
                <c:pt idx="1">
                  <c:v>216.2</c:v>
                </c:pt>
                <c:pt idx="2">
                  <c:v>238.9</c:v>
                </c:pt>
                <c:pt idx="3">
                  <c:v>238.5</c:v>
                </c:pt>
                <c:pt idx="4">
                  <c:v>130.80000000000001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FE-4D4E-A712-3EB320C22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1219.7</c:v>
                </c:pt>
                <c:pt idx="1">
                  <c:v>1213</c:v>
                </c:pt>
                <c:pt idx="2">
                  <c:v>1177</c:v>
                </c:pt>
                <c:pt idx="3">
                  <c:v>82200</c:v>
                </c:pt>
                <c:pt idx="4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E-486B-A065-3530CAB0D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134.19999999999999</c:v>
                </c:pt>
                <c:pt idx="1">
                  <c:v>123.5</c:v>
                </c:pt>
                <c:pt idx="2">
                  <c:v>120.7</c:v>
                </c:pt>
                <c:pt idx="3">
                  <c:v>1646.4</c:v>
                </c:pt>
                <c:pt idx="4">
                  <c:v>110.8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2E-486B-A065-3530CAB0D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5E0-475B-8B1C-E9A70042E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E0-475B-8B1C-E9A70042E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604-437E-9008-4466515C4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04-437E-9008-4466515C4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64-41F5-BE01-B701C3CC3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3.4</c:v>
                </c:pt>
                <c:pt idx="1">
                  <c:v>2.2999999999999998</c:v>
                </c:pt>
                <c:pt idx="2">
                  <c:v>3.5</c:v>
                </c:pt>
                <c:pt idx="3">
                  <c:v>1.8</c:v>
                </c:pt>
                <c:pt idx="4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64-41F5-BE01-B701C3CC3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5B-4700-A574-6E06558B5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12</c:v>
                </c:pt>
                <c:pt idx="2">
                  <c:v>12</c:v>
                </c:pt>
                <c:pt idx="3">
                  <c:v>7</c:v>
                </c:pt>
                <c:pt idx="4">
                  <c:v>4426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5B-4700-A574-6E06558B5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93.7</c:v>
                </c:pt>
                <c:pt idx="1">
                  <c:v>105.6</c:v>
                </c:pt>
                <c:pt idx="2">
                  <c:v>104</c:v>
                </c:pt>
                <c:pt idx="3">
                  <c:v>100</c:v>
                </c:pt>
                <c:pt idx="4">
                  <c:v>85.6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8-475D-9DF3-CD0E9477B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155.19999999999999</c:v>
                </c:pt>
                <c:pt idx="1">
                  <c:v>166.3</c:v>
                </c:pt>
                <c:pt idx="2">
                  <c:v>165.5</c:v>
                </c:pt>
                <c:pt idx="3">
                  <c:v>168.9</c:v>
                </c:pt>
                <c:pt idx="4">
                  <c:v>105.7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48-475D-9DF3-CD0E9477B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-12.3</c:v>
                </c:pt>
                <c:pt idx="1">
                  <c:v>91.9</c:v>
                </c:pt>
                <c:pt idx="2">
                  <c:v>89.1</c:v>
                </c:pt>
                <c:pt idx="3">
                  <c:v>88.7</c:v>
                </c:pt>
                <c:pt idx="4">
                  <c:v>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3-42DA-817C-562758A31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37.9</c:v>
                </c:pt>
                <c:pt idx="1">
                  <c:v>43</c:v>
                </c:pt>
                <c:pt idx="2">
                  <c:v>47</c:v>
                </c:pt>
                <c:pt idx="3">
                  <c:v>39.1</c:v>
                </c:pt>
                <c:pt idx="4">
                  <c:v>-0.7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3-42DA-817C-562758A31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-828</c:v>
                </c:pt>
                <c:pt idx="1">
                  <c:v>6227</c:v>
                </c:pt>
                <c:pt idx="2">
                  <c:v>6225</c:v>
                </c:pt>
                <c:pt idx="3">
                  <c:v>13497</c:v>
                </c:pt>
                <c:pt idx="4">
                  <c:v>13031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DA-4864-8FF8-6600B0ACC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26544</c:v>
                </c:pt>
                <c:pt idx="1">
                  <c:v>25867</c:v>
                </c:pt>
                <c:pt idx="2">
                  <c:v>29182</c:v>
                </c:pt>
                <c:pt idx="3">
                  <c:v>25664</c:v>
                </c:pt>
                <c:pt idx="4">
                  <c:v>4197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DA-4864-8FF8-6600B0ACC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33" zoomScaleNormal="100" zoomScaleSheetLayoutView="70" workbookViewId="0">
      <selection activeCell="ND65" sqref="ND65:NR6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広島県尾道市　市営長崎駐車場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商業施設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3110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124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37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125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140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利用料金制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135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H28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H29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H30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R01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R02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H28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H29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H30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R01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R02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H28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H29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H30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R01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R02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89.1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1232.5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920.8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97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65.2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93.7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105.6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104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100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85.6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177.7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216.2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238.9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238.5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130.80000000000001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3.4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2.2999999999999998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3.5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1.8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9.5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155.19999999999999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166.3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165.5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168.9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105.7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136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137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H28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H29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H30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R01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R02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H28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H29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H30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R01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R02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H28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H29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H30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R01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R02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-12.3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91.9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89.1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88.7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75.5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-828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6227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6225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13497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13031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26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12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12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7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4426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37.9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43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47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39.1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-0.7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26544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25867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29182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25664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4197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134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22013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 t="str">
        <f>データ!$B$11</f>
        <v>H28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 t="str">
        <f>データ!$C$11</f>
        <v>H29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 t="str">
        <f>データ!$D$11</f>
        <v>H30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 t="str">
        <f>データ!$E$11</f>
        <v>R01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 t="str">
        <f>データ!$F$11</f>
        <v>R02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 t="str">
        <f>データ!$B$11</f>
        <v>H28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 t="str">
        <f>データ!$C$11</f>
        <v>H29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 t="str">
        <f>データ!$D$11</f>
        <v>H30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 t="str">
        <f>データ!$E$11</f>
        <v>R01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 t="str">
        <f>データ!$F$11</f>
        <v>R02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 t="str">
        <f>データ!$B$11</f>
        <v>H28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 t="str">
        <f>データ!$C$11</f>
        <v>H29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 t="str">
        <f>データ!$D$11</f>
        <v>H30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 t="str">
        <f>データ!$E$11</f>
        <v>R01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 t="str">
        <f>データ!$F$11</f>
        <v>R02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1219.7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1213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1177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82200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12.9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134.19999999999999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123.5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120.7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1646.4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110.8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49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HRRVOvPuGcIAukUa7KbYvMzjtgtMlwMyCUg74SYuRTo9rYphxmmvahrrLjF+RP8Hxk+fRQkUXqowmQaGPHIzTA==" saltValue="bJJQYBuSPFcLDydpbO0xig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51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52</v>
      </c>
      <c r="B3" s="50" t="s">
        <v>53</v>
      </c>
      <c r="C3" s="50" t="s">
        <v>54</v>
      </c>
      <c r="D3" s="50" t="s">
        <v>55</v>
      </c>
      <c r="E3" s="50" t="s">
        <v>56</v>
      </c>
      <c r="F3" s="50" t="s">
        <v>57</v>
      </c>
      <c r="G3" s="50" t="s">
        <v>58</v>
      </c>
      <c r="H3" s="143" t="s">
        <v>59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60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61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100</v>
      </c>
      <c r="AK5" s="59" t="s">
        <v>90</v>
      </c>
      <c r="AL5" s="59" t="s">
        <v>101</v>
      </c>
      <c r="AM5" s="59" t="s">
        <v>102</v>
      </c>
      <c r="AN5" s="59" t="s">
        <v>103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104</v>
      </c>
      <c r="AV5" s="59" t="s">
        <v>105</v>
      </c>
      <c r="AW5" s="59" t="s">
        <v>101</v>
      </c>
      <c r="AX5" s="59" t="s">
        <v>106</v>
      </c>
      <c r="AY5" s="59" t="s">
        <v>107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100</v>
      </c>
      <c r="BG5" s="59" t="s">
        <v>90</v>
      </c>
      <c r="BH5" s="59" t="s">
        <v>108</v>
      </c>
      <c r="BI5" s="59" t="s">
        <v>109</v>
      </c>
      <c r="BJ5" s="59" t="s">
        <v>107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104</v>
      </c>
      <c r="BR5" s="59" t="s">
        <v>90</v>
      </c>
      <c r="BS5" s="59" t="s">
        <v>108</v>
      </c>
      <c r="BT5" s="59" t="s">
        <v>109</v>
      </c>
      <c r="BU5" s="59" t="s">
        <v>107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105</v>
      </c>
      <c r="CD5" s="59" t="s">
        <v>91</v>
      </c>
      <c r="CE5" s="59" t="s">
        <v>109</v>
      </c>
      <c r="CF5" s="59" t="s">
        <v>110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111</v>
      </c>
      <c r="CQ5" s="59" t="s">
        <v>108</v>
      </c>
      <c r="CR5" s="59" t="s">
        <v>102</v>
      </c>
      <c r="CS5" s="59" t="s">
        <v>107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90</v>
      </c>
      <c r="DB5" s="59" t="s">
        <v>108</v>
      </c>
      <c r="DC5" s="59" t="s">
        <v>109</v>
      </c>
      <c r="DD5" s="59" t="s">
        <v>93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100</v>
      </c>
      <c r="DL5" s="59" t="s">
        <v>111</v>
      </c>
      <c r="DM5" s="59" t="s">
        <v>91</v>
      </c>
      <c r="DN5" s="59" t="s">
        <v>102</v>
      </c>
      <c r="DO5" s="59" t="s">
        <v>103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112</v>
      </c>
      <c r="B6" s="60">
        <f>B8</f>
        <v>2020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11</v>
      </c>
      <c r="H6" s="60" t="str">
        <f>SUBSTITUTE(H8,"　","")</f>
        <v>広島県尾道市</v>
      </c>
      <c r="I6" s="60" t="str">
        <f t="shared" si="1"/>
        <v>市営長崎駐車場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37</v>
      </c>
      <c r="S6" s="62" t="str">
        <f t="shared" si="1"/>
        <v>商業施設</v>
      </c>
      <c r="T6" s="62" t="str">
        <f t="shared" si="1"/>
        <v>無</v>
      </c>
      <c r="U6" s="63">
        <f t="shared" si="1"/>
        <v>3110</v>
      </c>
      <c r="V6" s="63">
        <f t="shared" si="1"/>
        <v>125</v>
      </c>
      <c r="W6" s="63">
        <f t="shared" si="1"/>
        <v>140</v>
      </c>
      <c r="X6" s="62" t="str">
        <f t="shared" si="1"/>
        <v>利用料金制</v>
      </c>
      <c r="Y6" s="64">
        <f>IF(Y8="-",NA(),Y8)</f>
        <v>89.1</v>
      </c>
      <c r="Z6" s="64">
        <f t="shared" ref="Z6:AH6" si="2">IF(Z8="-",NA(),Z8)</f>
        <v>1232.5</v>
      </c>
      <c r="AA6" s="64">
        <f t="shared" si="2"/>
        <v>920.8</v>
      </c>
      <c r="AB6" s="64">
        <f t="shared" si="2"/>
        <v>97</v>
      </c>
      <c r="AC6" s="64">
        <f t="shared" si="2"/>
        <v>65.2</v>
      </c>
      <c r="AD6" s="64">
        <f t="shared" si="2"/>
        <v>177.7</v>
      </c>
      <c r="AE6" s="64">
        <f t="shared" si="2"/>
        <v>216.2</v>
      </c>
      <c r="AF6" s="64">
        <f t="shared" si="2"/>
        <v>238.9</v>
      </c>
      <c r="AG6" s="64">
        <f t="shared" si="2"/>
        <v>238.5</v>
      </c>
      <c r="AH6" s="64">
        <f t="shared" si="2"/>
        <v>130.80000000000001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3.4</v>
      </c>
      <c r="AP6" s="64">
        <f t="shared" si="3"/>
        <v>2.2999999999999998</v>
      </c>
      <c r="AQ6" s="64">
        <f t="shared" si="3"/>
        <v>3.5</v>
      </c>
      <c r="AR6" s="64">
        <f t="shared" si="3"/>
        <v>1.8</v>
      </c>
      <c r="AS6" s="64">
        <f t="shared" si="3"/>
        <v>9.5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26</v>
      </c>
      <c r="BA6" s="65">
        <f t="shared" si="4"/>
        <v>12</v>
      </c>
      <c r="BB6" s="65">
        <f t="shared" si="4"/>
        <v>12</v>
      </c>
      <c r="BC6" s="65">
        <f t="shared" si="4"/>
        <v>7</v>
      </c>
      <c r="BD6" s="65">
        <f t="shared" si="4"/>
        <v>4426</v>
      </c>
      <c r="BE6" s="63" t="str">
        <f>IF(BE8="-","",IF(BE8="-","【-】","【"&amp;SUBSTITUTE(TEXT(BE8,"#,##0"),"-","△")&amp;"】"))</f>
        <v>【2,345】</v>
      </c>
      <c r="BF6" s="64">
        <f>IF(BF8="-",NA(),BF8)</f>
        <v>-12.3</v>
      </c>
      <c r="BG6" s="64">
        <f t="shared" ref="BG6:BO6" si="5">IF(BG8="-",NA(),BG8)</f>
        <v>91.9</v>
      </c>
      <c r="BH6" s="64">
        <f t="shared" si="5"/>
        <v>89.1</v>
      </c>
      <c r="BI6" s="64">
        <f t="shared" si="5"/>
        <v>88.7</v>
      </c>
      <c r="BJ6" s="64">
        <f t="shared" si="5"/>
        <v>75.5</v>
      </c>
      <c r="BK6" s="64">
        <f t="shared" si="5"/>
        <v>37.9</v>
      </c>
      <c r="BL6" s="64">
        <f t="shared" si="5"/>
        <v>43</v>
      </c>
      <c r="BM6" s="64">
        <f t="shared" si="5"/>
        <v>47</v>
      </c>
      <c r="BN6" s="64">
        <f t="shared" si="5"/>
        <v>39.1</v>
      </c>
      <c r="BO6" s="64">
        <f t="shared" si="5"/>
        <v>-0.7</v>
      </c>
      <c r="BP6" s="61" t="str">
        <f>IF(BP8="-","",IF(BP8="-","【-】","【"&amp;SUBSTITUTE(TEXT(BP8,"#,##0.0"),"-","△")&amp;"】"))</f>
        <v>【△65.9】</v>
      </c>
      <c r="BQ6" s="65">
        <f>IF(BQ8="-",NA(),BQ8)</f>
        <v>-828</v>
      </c>
      <c r="BR6" s="65">
        <f t="shared" ref="BR6:BZ6" si="6">IF(BR8="-",NA(),BR8)</f>
        <v>6227</v>
      </c>
      <c r="BS6" s="65">
        <f t="shared" si="6"/>
        <v>6225</v>
      </c>
      <c r="BT6" s="65">
        <f t="shared" si="6"/>
        <v>13497</v>
      </c>
      <c r="BU6" s="65">
        <f t="shared" si="6"/>
        <v>13031</v>
      </c>
      <c r="BV6" s="65">
        <f t="shared" si="6"/>
        <v>26544</v>
      </c>
      <c r="BW6" s="65">
        <f t="shared" si="6"/>
        <v>25867</v>
      </c>
      <c r="BX6" s="65">
        <f t="shared" si="6"/>
        <v>29182</v>
      </c>
      <c r="BY6" s="65">
        <f t="shared" si="6"/>
        <v>25664</v>
      </c>
      <c r="BZ6" s="65">
        <f t="shared" si="6"/>
        <v>4197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113</v>
      </c>
      <c r="CM6" s="63">
        <f t="shared" ref="CM6:CN6" si="7">CM8</f>
        <v>22013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113</v>
      </c>
      <c r="CZ6" s="64">
        <f>IF(CZ8="-",NA(),CZ8)</f>
        <v>1219.7</v>
      </c>
      <c r="DA6" s="64">
        <f t="shared" ref="DA6:DI6" si="8">IF(DA8="-",NA(),DA8)</f>
        <v>1213</v>
      </c>
      <c r="DB6" s="64">
        <f t="shared" si="8"/>
        <v>1177</v>
      </c>
      <c r="DC6" s="64">
        <f t="shared" si="8"/>
        <v>82200</v>
      </c>
      <c r="DD6" s="64">
        <f t="shared" si="8"/>
        <v>12.9</v>
      </c>
      <c r="DE6" s="64">
        <f t="shared" si="8"/>
        <v>134.19999999999999</v>
      </c>
      <c r="DF6" s="64">
        <f t="shared" si="8"/>
        <v>123.5</v>
      </c>
      <c r="DG6" s="64">
        <f t="shared" si="8"/>
        <v>120.7</v>
      </c>
      <c r="DH6" s="64">
        <f t="shared" si="8"/>
        <v>1646.4</v>
      </c>
      <c r="DI6" s="64">
        <f t="shared" si="8"/>
        <v>110.8</v>
      </c>
      <c r="DJ6" s="61" t="str">
        <f>IF(DJ8="-","",IF(DJ8="-","【-】","【"&amp;SUBSTITUTE(TEXT(DJ8,"#,##0.0"),"-","△")&amp;"】"))</f>
        <v>【183.4】</v>
      </c>
      <c r="DK6" s="64">
        <f>IF(DK8="-",NA(),DK8)</f>
        <v>93.7</v>
      </c>
      <c r="DL6" s="64">
        <f t="shared" ref="DL6:DT6" si="9">IF(DL8="-",NA(),DL8)</f>
        <v>105.6</v>
      </c>
      <c r="DM6" s="64">
        <f t="shared" si="9"/>
        <v>104</v>
      </c>
      <c r="DN6" s="64">
        <f t="shared" si="9"/>
        <v>100</v>
      </c>
      <c r="DO6" s="64">
        <f t="shared" si="9"/>
        <v>85.6</v>
      </c>
      <c r="DP6" s="64">
        <f t="shared" si="9"/>
        <v>155.19999999999999</v>
      </c>
      <c r="DQ6" s="64">
        <f t="shared" si="9"/>
        <v>166.3</v>
      </c>
      <c r="DR6" s="64">
        <f t="shared" si="9"/>
        <v>165.5</v>
      </c>
      <c r="DS6" s="64">
        <f t="shared" si="9"/>
        <v>168.9</v>
      </c>
      <c r="DT6" s="64">
        <f t="shared" si="9"/>
        <v>105.7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114</v>
      </c>
      <c r="B7" s="60">
        <f t="shared" ref="B7:X7" si="10">B8</f>
        <v>2020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11</v>
      </c>
      <c r="H7" s="60" t="str">
        <f t="shared" si="10"/>
        <v>広島県　尾道市</v>
      </c>
      <c r="I7" s="60" t="str">
        <f t="shared" si="10"/>
        <v>市営長崎駐車場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37</v>
      </c>
      <c r="S7" s="62" t="str">
        <f t="shared" si="10"/>
        <v>商業施設</v>
      </c>
      <c r="T7" s="62" t="str">
        <f t="shared" si="10"/>
        <v>無</v>
      </c>
      <c r="U7" s="63">
        <f t="shared" si="10"/>
        <v>3110</v>
      </c>
      <c r="V7" s="63">
        <f t="shared" si="10"/>
        <v>125</v>
      </c>
      <c r="W7" s="63">
        <f t="shared" si="10"/>
        <v>140</v>
      </c>
      <c r="X7" s="62" t="str">
        <f t="shared" si="10"/>
        <v>利用料金制</v>
      </c>
      <c r="Y7" s="64">
        <f>Y8</f>
        <v>89.1</v>
      </c>
      <c r="Z7" s="64">
        <f t="shared" ref="Z7:AH7" si="11">Z8</f>
        <v>1232.5</v>
      </c>
      <c r="AA7" s="64">
        <f t="shared" si="11"/>
        <v>920.8</v>
      </c>
      <c r="AB7" s="64">
        <f t="shared" si="11"/>
        <v>97</v>
      </c>
      <c r="AC7" s="64">
        <f t="shared" si="11"/>
        <v>65.2</v>
      </c>
      <c r="AD7" s="64">
        <f t="shared" si="11"/>
        <v>177.7</v>
      </c>
      <c r="AE7" s="64">
        <f t="shared" si="11"/>
        <v>216.2</v>
      </c>
      <c r="AF7" s="64">
        <f t="shared" si="11"/>
        <v>238.9</v>
      </c>
      <c r="AG7" s="64">
        <f t="shared" si="11"/>
        <v>238.5</v>
      </c>
      <c r="AH7" s="64">
        <f t="shared" si="11"/>
        <v>130.80000000000001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3.4</v>
      </c>
      <c r="AP7" s="64">
        <f t="shared" si="12"/>
        <v>2.2999999999999998</v>
      </c>
      <c r="AQ7" s="64">
        <f t="shared" si="12"/>
        <v>3.5</v>
      </c>
      <c r="AR7" s="64">
        <f t="shared" si="12"/>
        <v>1.8</v>
      </c>
      <c r="AS7" s="64">
        <f t="shared" si="12"/>
        <v>9.5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26</v>
      </c>
      <c r="BA7" s="65">
        <f t="shared" si="13"/>
        <v>12</v>
      </c>
      <c r="BB7" s="65">
        <f t="shared" si="13"/>
        <v>12</v>
      </c>
      <c r="BC7" s="65">
        <f t="shared" si="13"/>
        <v>7</v>
      </c>
      <c r="BD7" s="65">
        <f t="shared" si="13"/>
        <v>4426</v>
      </c>
      <c r="BE7" s="63"/>
      <c r="BF7" s="64">
        <f>BF8</f>
        <v>-12.3</v>
      </c>
      <c r="BG7" s="64">
        <f t="shared" ref="BG7:BO7" si="14">BG8</f>
        <v>91.9</v>
      </c>
      <c r="BH7" s="64">
        <f t="shared" si="14"/>
        <v>89.1</v>
      </c>
      <c r="BI7" s="64">
        <f t="shared" si="14"/>
        <v>88.7</v>
      </c>
      <c r="BJ7" s="64">
        <f t="shared" si="14"/>
        <v>75.5</v>
      </c>
      <c r="BK7" s="64">
        <f t="shared" si="14"/>
        <v>37.9</v>
      </c>
      <c r="BL7" s="64">
        <f t="shared" si="14"/>
        <v>43</v>
      </c>
      <c r="BM7" s="64">
        <f t="shared" si="14"/>
        <v>47</v>
      </c>
      <c r="BN7" s="64">
        <f t="shared" si="14"/>
        <v>39.1</v>
      </c>
      <c r="BO7" s="64">
        <f t="shared" si="14"/>
        <v>-0.7</v>
      </c>
      <c r="BP7" s="61"/>
      <c r="BQ7" s="65">
        <f>BQ8</f>
        <v>-828</v>
      </c>
      <c r="BR7" s="65">
        <f t="shared" ref="BR7:BZ7" si="15">BR8</f>
        <v>6227</v>
      </c>
      <c r="BS7" s="65">
        <f t="shared" si="15"/>
        <v>6225</v>
      </c>
      <c r="BT7" s="65">
        <f t="shared" si="15"/>
        <v>13497</v>
      </c>
      <c r="BU7" s="65">
        <f t="shared" si="15"/>
        <v>13031</v>
      </c>
      <c r="BV7" s="65">
        <f t="shared" si="15"/>
        <v>26544</v>
      </c>
      <c r="BW7" s="65">
        <f t="shared" si="15"/>
        <v>25867</v>
      </c>
      <c r="BX7" s="65">
        <f t="shared" si="15"/>
        <v>29182</v>
      </c>
      <c r="BY7" s="65">
        <f t="shared" si="15"/>
        <v>25664</v>
      </c>
      <c r="BZ7" s="65">
        <f t="shared" si="15"/>
        <v>4197</v>
      </c>
      <c r="CA7" s="63"/>
      <c r="CB7" s="64" t="s">
        <v>115</v>
      </c>
      <c r="CC7" s="64" t="s">
        <v>115</v>
      </c>
      <c r="CD7" s="64" t="s">
        <v>115</v>
      </c>
      <c r="CE7" s="64" t="s">
        <v>115</v>
      </c>
      <c r="CF7" s="64" t="s">
        <v>115</v>
      </c>
      <c r="CG7" s="64" t="s">
        <v>115</v>
      </c>
      <c r="CH7" s="64" t="s">
        <v>115</v>
      </c>
      <c r="CI7" s="64" t="s">
        <v>115</v>
      </c>
      <c r="CJ7" s="64" t="s">
        <v>115</v>
      </c>
      <c r="CK7" s="64" t="s">
        <v>113</v>
      </c>
      <c r="CL7" s="61"/>
      <c r="CM7" s="63">
        <f>CM8</f>
        <v>22013</v>
      </c>
      <c r="CN7" s="63">
        <f>CN8</f>
        <v>0</v>
      </c>
      <c r="CO7" s="64" t="s">
        <v>115</v>
      </c>
      <c r="CP7" s="64" t="s">
        <v>115</v>
      </c>
      <c r="CQ7" s="64" t="s">
        <v>115</v>
      </c>
      <c r="CR7" s="64" t="s">
        <v>115</v>
      </c>
      <c r="CS7" s="64" t="s">
        <v>115</v>
      </c>
      <c r="CT7" s="64" t="s">
        <v>115</v>
      </c>
      <c r="CU7" s="64" t="s">
        <v>115</v>
      </c>
      <c r="CV7" s="64" t="s">
        <v>115</v>
      </c>
      <c r="CW7" s="64" t="s">
        <v>115</v>
      </c>
      <c r="CX7" s="64" t="s">
        <v>113</v>
      </c>
      <c r="CY7" s="61"/>
      <c r="CZ7" s="64">
        <f>CZ8</f>
        <v>1219.7</v>
      </c>
      <c r="DA7" s="64">
        <f t="shared" ref="DA7:DI7" si="16">DA8</f>
        <v>1213</v>
      </c>
      <c r="DB7" s="64">
        <f t="shared" si="16"/>
        <v>1177</v>
      </c>
      <c r="DC7" s="64">
        <f t="shared" si="16"/>
        <v>82200</v>
      </c>
      <c r="DD7" s="64">
        <f t="shared" si="16"/>
        <v>12.9</v>
      </c>
      <c r="DE7" s="64">
        <f t="shared" si="16"/>
        <v>134.19999999999999</v>
      </c>
      <c r="DF7" s="64">
        <f t="shared" si="16"/>
        <v>123.5</v>
      </c>
      <c r="DG7" s="64">
        <f t="shared" si="16"/>
        <v>120.7</v>
      </c>
      <c r="DH7" s="64">
        <f t="shared" si="16"/>
        <v>1646.4</v>
      </c>
      <c r="DI7" s="64">
        <f t="shared" si="16"/>
        <v>110.8</v>
      </c>
      <c r="DJ7" s="61"/>
      <c r="DK7" s="64">
        <f>DK8</f>
        <v>93.7</v>
      </c>
      <c r="DL7" s="64">
        <f t="shared" ref="DL7:DT7" si="17">DL8</f>
        <v>105.6</v>
      </c>
      <c r="DM7" s="64">
        <f t="shared" si="17"/>
        <v>104</v>
      </c>
      <c r="DN7" s="64">
        <f t="shared" si="17"/>
        <v>100</v>
      </c>
      <c r="DO7" s="64">
        <f t="shared" si="17"/>
        <v>85.6</v>
      </c>
      <c r="DP7" s="64">
        <f t="shared" si="17"/>
        <v>155.19999999999999</v>
      </c>
      <c r="DQ7" s="64">
        <f t="shared" si="17"/>
        <v>166.3</v>
      </c>
      <c r="DR7" s="64">
        <f t="shared" si="17"/>
        <v>165.5</v>
      </c>
      <c r="DS7" s="64">
        <f t="shared" si="17"/>
        <v>168.9</v>
      </c>
      <c r="DT7" s="64">
        <f t="shared" si="17"/>
        <v>105.7</v>
      </c>
      <c r="DU7" s="61"/>
    </row>
    <row r="8" spans="1:125" s="66" customFormat="1" x14ac:dyDescent="0.15">
      <c r="A8" s="49"/>
      <c r="B8" s="67">
        <v>2020</v>
      </c>
      <c r="C8" s="67">
        <v>342050</v>
      </c>
      <c r="D8" s="67">
        <v>47</v>
      </c>
      <c r="E8" s="67">
        <v>14</v>
      </c>
      <c r="F8" s="67">
        <v>0</v>
      </c>
      <c r="G8" s="67">
        <v>11</v>
      </c>
      <c r="H8" s="67" t="s">
        <v>116</v>
      </c>
      <c r="I8" s="67" t="s">
        <v>117</v>
      </c>
      <c r="J8" s="67" t="s">
        <v>118</v>
      </c>
      <c r="K8" s="67" t="s">
        <v>119</v>
      </c>
      <c r="L8" s="67" t="s">
        <v>120</v>
      </c>
      <c r="M8" s="67" t="s">
        <v>121</v>
      </c>
      <c r="N8" s="67" t="s">
        <v>122</v>
      </c>
      <c r="O8" s="68" t="s">
        <v>123</v>
      </c>
      <c r="P8" s="69" t="s">
        <v>124</v>
      </c>
      <c r="Q8" s="69" t="s">
        <v>125</v>
      </c>
      <c r="R8" s="70">
        <v>37</v>
      </c>
      <c r="S8" s="69" t="s">
        <v>126</v>
      </c>
      <c r="T8" s="69" t="s">
        <v>127</v>
      </c>
      <c r="U8" s="70">
        <v>3110</v>
      </c>
      <c r="V8" s="70">
        <v>125</v>
      </c>
      <c r="W8" s="70">
        <v>140</v>
      </c>
      <c r="X8" s="69" t="s">
        <v>128</v>
      </c>
      <c r="Y8" s="71">
        <v>89.1</v>
      </c>
      <c r="Z8" s="71">
        <v>1232.5</v>
      </c>
      <c r="AA8" s="71">
        <v>920.8</v>
      </c>
      <c r="AB8" s="71">
        <v>97</v>
      </c>
      <c r="AC8" s="71">
        <v>65.2</v>
      </c>
      <c r="AD8" s="71">
        <v>177.7</v>
      </c>
      <c r="AE8" s="71">
        <v>216.2</v>
      </c>
      <c r="AF8" s="71">
        <v>238.9</v>
      </c>
      <c r="AG8" s="71">
        <v>238.5</v>
      </c>
      <c r="AH8" s="71">
        <v>130.80000000000001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3.4</v>
      </c>
      <c r="AP8" s="71">
        <v>2.2999999999999998</v>
      </c>
      <c r="AQ8" s="71">
        <v>3.5</v>
      </c>
      <c r="AR8" s="71">
        <v>1.8</v>
      </c>
      <c r="AS8" s="71">
        <v>9.5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26</v>
      </c>
      <c r="BA8" s="72">
        <v>12</v>
      </c>
      <c r="BB8" s="72">
        <v>12</v>
      </c>
      <c r="BC8" s="72">
        <v>7</v>
      </c>
      <c r="BD8" s="72">
        <v>4426</v>
      </c>
      <c r="BE8" s="72">
        <v>2345</v>
      </c>
      <c r="BF8" s="71">
        <v>-12.3</v>
      </c>
      <c r="BG8" s="71">
        <v>91.9</v>
      </c>
      <c r="BH8" s="71">
        <v>89.1</v>
      </c>
      <c r="BI8" s="71">
        <v>88.7</v>
      </c>
      <c r="BJ8" s="71">
        <v>75.5</v>
      </c>
      <c r="BK8" s="71">
        <v>37.9</v>
      </c>
      <c r="BL8" s="71">
        <v>43</v>
      </c>
      <c r="BM8" s="71">
        <v>47</v>
      </c>
      <c r="BN8" s="71">
        <v>39.1</v>
      </c>
      <c r="BO8" s="71">
        <v>-0.7</v>
      </c>
      <c r="BP8" s="68">
        <v>-65.900000000000006</v>
      </c>
      <c r="BQ8" s="72">
        <v>-828</v>
      </c>
      <c r="BR8" s="72">
        <v>6227</v>
      </c>
      <c r="BS8" s="72">
        <v>6225</v>
      </c>
      <c r="BT8" s="73">
        <v>13497</v>
      </c>
      <c r="BU8" s="73">
        <v>13031</v>
      </c>
      <c r="BV8" s="72">
        <v>26544</v>
      </c>
      <c r="BW8" s="72">
        <v>25867</v>
      </c>
      <c r="BX8" s="72">
        <v>29182</v>
      </c>
      <c r="BY8" s="72">
        <v>25664</v>
      </c>
      <c r="BZ8" s="72">
        <v>4197</v>
      </c>
      <c r="CA8" s="70">
        <v>3932</v>
      </c>
      <c r="CB8" s="71" t="s">
        <v>120</v>
      </c>
      <c r="CC8" s="71" t="s">
        <v>120</v>
      </c>
      <c r="CD8" s="71" t="s">
        <v>120</v>
      </c>
      <c r="CE8" s="71" t="s">
        <v>120</v>
      </c>
      <c r="CF8" s="71" t="s">
        <v>120</v>
      </c>
      <c r="CG8" s="71" t="s">
        <v>120</v>
      </c>
      <c r="CH8" s="71" t="s">
        <v>120</v>
      </c>
      <c r="CI8" s="71" t="s">
        <v>120</v>
      </c>
      <c r="CJ8" s="71" t="s">
        <v>120</v>
      </c>
      <c r="CK8" s="71" t="s">
        <v>120</v>
      </c>
      <c r="CL8" s="68" t="s">
        <v>120</v>
      </c>
      <c r="CM8" s="70">
        <v>22013</v>
      </c>
      <c r="CN8" s="70">
        <v>0</v>
      </c>
      <c r="CO8" s="71" t="s">
        <v>120</v>
      </c>
      <c r="CP8" s="71" t="s">
        <v>120</v>
      </c>
      <c r="CQ8" s="71" t="s">
        <v>120</v>
      </c>
      <c r="CR8" s="71" t="s">
        <v>120</v>
      </c>
      <c r="CS8" s="71" t="s">
        <v>120</v>
      </c>
      <c r="CT8" s="71" t="s">
        <v>120</v>
      </c>
      <c r="CU8" s="71" t="s">
        <v>120</v>
      </c>
      <c r="CV8" s="71" t="s">
        <v>120</v>
      </c>
      <c r="CW8" s="71" t="s">
        <v>120</v>
      </c>
      <c r="CX8" s="71" t="s">
        <v>120</v>
      </c>
      <c r="CY8" s="68" t="s">
        <v>120</v>
      </c>
      <c r="CZ8" s="71">
        <v>1219.7</v>
      </c>
      <c r="DA8" s="71">
        <v>1213</v>
      </c>
      <c r="DB8" s="71">
        <v>1177</v>
      </c>
      <c r="DC8" s="71">
        <v>82200</v>
      </c>
      <c r="DD8" s="71">
        <v>12.9</v>
      </c>
      <c r="DE8" s="71">
        <v>134.19999999999999</v>
      </c>
      <c r="DF8" s="71">
        <v>123.5</v>
      </c>
      <c r="DG8" s="71">
        <v>120.7</v>
      </c>
      <c r="DH8" s="71">
        <v>1646.4</v>
      </c>
      <c r="DI8" s="71">
        <v>110.8</v>
      </c>
      <c r="DJ8" s="68">
        <v>183.4</v>
      </c>
      <c r="DK8" s="71">
        <v>93.7</v>
      </c>
      <c r="DL8" s="71">
        <v>105.6</v>
      </c>
      <c r="DM8" s="71">
        <v>104</v>
      </c>
      <c r="DN8" s="71">
        <v>100</v>
      </c>
      <c r="DO8" s="71">
        <v>85.6</v>
      </c>
      <c r="DP8" s="71">
        <v>155.19999999999999</v>
      </c>
      <c r="DQ8" s="71">
        <v>166.3</v>
      </c>
      <c r="DR8" s="71">
        <v>165.5</v>
      </c>
      <c r="DS8" s="71">
        <v>168.9</v>
      </c>
      <c r="DT8" s="71">
        <v>105.7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129</v>
      </c>
      <c r="C10" s="78" t="s">
        <v>130</v>
      </c>
      <c r="D10" s="78" t="s">
        <v>131</v>
      </c>
      <c r="E10" s="78" t="s">
        <v>132</v>
      </c>
      <c r="F10" s="78" t="s">
        <v>133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53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 亜衣子</cp:lastModifiedBy>
  <cp:lastPrinted>2022-01-18T07:42:43Z</cp:lastPrinted>
  <dcterms:created xsi:type="dcterms:W3CDTF">2021-12-17T06:07:10Z</dcterms:created>
  <dcterms:modified xsi:type="dcterms:W3CDTF">2022-01-20T00:21:44Z</dcterms:modified>
  <cp:category/>
</cp:coreProperties>
</file>