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3県関係等照会回答\040111_公営企業に係る経営比較分析表（R2年度決算）の分析等について（依頼）\02　各課照会回答\漁集（農林）\"/>
    </mc:Choice>
  </mc:AlternateContent>
  <workbookProtection workbookAlgorithmName="SHA-512" workbookHashValue="n1lrblgYYT6MutNpfizwD97uFKKIVM5zIEglYCEgB1/7sr12dWIL4Si+wkjhastZBRadXyj1nZpkV8IRBcAfhA==" workbookSaltValue="rwsEZFFRGgA4pKQVD/N/i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<sst xmlns="http://schemas.openxmlformats.org/spreadsheetml/2006/main" count="236" uniqueCount="119">
  <si>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</si>
  <si>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</si>
  <si>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</si>
  <si>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</si>
  <si>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</si>
  <si>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</si>
  <si>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</si>
  <si>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</si>
  <si>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</si>
  <si>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</si>
  <si>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</si>
  <si>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</si>
  <si>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</si>
  <si>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</si>
  <si>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</si>
  <si>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</si>
  <si>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</si>
  <si>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</si>
  <si>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</si>
  <si>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</si>
  <si>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</si>
  <si>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</si>
  <si>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</si>
  <si>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</si>
  <si>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</si>
  <si>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</si>
  <si>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</si>
  <si>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</si>
  <si>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</si>
  <si>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</si>
  <si>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</si>
  <si>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</si>
  <si>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</si>
  <si>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</si>
  <si>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</si>
  <si>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</si>
  <si>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</si>
  <si>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</si>
  <si>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</si>
  <si>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</si>
  <si>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</si>
  <si>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</si>
  <si>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</si>
  <si>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</si>
  <si>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</si>
  <si>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</si>
  <si>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</si>
  <si>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</si>
  <si>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</si>
  <si>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</si>
  <si>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</si>
  <si>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</si>
  <si>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</si>
  <si>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</si>
  <si>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</si>
  <si>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</si>
  <si>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</si>
  <si>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</si>
  <si>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</si>
  <si>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</si>
  <si>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</si>
  <si>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</si>
  <si>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</si>
  <si>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</si>
  <si>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</si>
  <si>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</si>
  <si>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</si>
  <si>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</si>
  <si>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</si>
  <si>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</si>
  <si>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</si>
  <si>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</si>
  <si>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</si>
  <si>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</si>
  <si>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</si>
  <si>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</si>
  <si>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</si>
  <si>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</si>
  <si>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</si>
  <si>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</si>
  <si>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</si>
  <si>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</si>
  <si>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</si>
  <si>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</si>
  <si>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</si>
  <si>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</si>
  <si>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</si>
  <si>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</si>
  <si>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</si>
  <si>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</si>
  <si>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</si>
  <si>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</si>
  <si>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</si>
  <si>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</si>
  <si>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</si>
  <si>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</si>
  <si>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</si>
  <si>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</si>
  <si>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</si>
  <si>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</si>
  <si>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</si>
  <si>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漁業集落排水</t>
  </si>
  <si>
    <t>H3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</si>
  <si>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</si>
  <si>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</si>
  <si>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</si>
  <si>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</si>
  <si>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</si>
  <si>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</si>
  <si>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</si>
  <si>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</si>
  <si>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</si>
  <si>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</si>
  <si>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</si>
  <si>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</si>
  <si>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</si>
  <si>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排水処理施設において、委託業者の作成する点検記録票に基づき、計画的に老朽化した機器の早期交換修繕を行うことにより、排水処理施設の適切な維持・管理に努めている。
　管渠については、敷設後１０年以上経過しているため、適切な維持・管理体制の構築を検討する必要がある。
　これらの適切な維持・管理のため、経営戦略に則り、令和２年度において、機能保全計画を策定した。
　機能保全計画に基づき効率的な更新を行っていく。</t>
    <rPh sb="181" eb="183">
      <t>キノウ</t>
    </rPh>
    <rPh sb="183" eb="187">
      <t>ホゼンケイカク</t>
    </rPh>
    <rPh sb="188" eb="189">
      <t>モト</t>
    </rPh>
    <rPh sb="191" eb="194">
      <t>コウリツテキ</t>
    </rPh>
    <rPh sb="195" eb="197">
      <t>コウシン</t>
    </rPh>
    <rPh sb="198" eb="199">
      <t>オコナ</t>
    </rPh>
    <phoneticPr fontId="4"/>
  </si>
  <si>
    <t>　利用者の増加に伸び悩む中、他課と連携した区域内人口確保や、未接続世帯の接続に向けた継続的な取組みが必要であると考える。また、管渠も含めた施設全体の適切な維持・管理も今後の課題である。
　平成２８年度策定の経営戦略に則り、汚水処理費の見直しと接続率の向上を行いつつ、令和２年度策定した機能保全計画により施設の長寿命化に取り組み、投資の平準化を図ることで、より効率的で健全な経営を目指す。
　当事業を将来にわたり安定的に運営するため、公営企業会計の適用に向けた取り組みを令和３年度から進めている。</t>
    <rPh sb="241" eb="242">
      <t>スス</t>
    </rPh>
    <phoneticPr fontId="4"/>
  </si>
  <si>
    <t>　①収益的収支比率は、減少傾向にあるものの、100％近くを維持してきた。しかしながら施設管理費用の不足分及び償還金を一般会計からの繰入金に依存しているのが現状である。令和２年度においては、機能保全計画の策定を行ったことにより、比率が前年度を下回っている。使用料収入は増加傾向にあるが、管理費を含めた一層の経営改善に取り組む必要がある。
　⑤経費回収率は、下水道使用料が増加したが、それ以上に委託料等の汚水処理費が増加し、昨年度比減となり、類似団体の平均値を大きく下回った。管理委託内容の見直し等による費用削減及び、利用者数の拡大による使用料収入の増加に更に取組む必要がある。
　⑥汚水処理原価、⑦施設利用率は、機能保全計画策定により汚水処理原価費が増加、施設利用率微増となっている。いずれも類似団体より低い水準にあり、費用削減と接続加入促進に取り組む必要がある。
　⑧水洗化率は、区域内人口が減少した一方、利用者数が増加したため上昇したが、将来的に人口減少に伴い利用者も減少していくと考えられる。区域内人口を増加させ、利用者拡大に繋げる取組みが必要と考えられる。</t>
    <rPh sb="11" eb="13">
      <t>ゲンショウ</t>
    </rPh>
    <rPh sb="13" eb="15">
      <t>ケイコウ</t>
    </rPh>
    <rPh sb="26" eb="27">
      <t>チカ</t>
    </rPh>
    <rPh sb="94" eb="96">
      <t>キノウ</t>
    </rPh>
    <rPh sb="96" eb="98">
      <t>ホゼン</t>
    </rPh>
    <rPh sb="104" eb="105">
      <t>オコナ</t>
    </rPh>
    <rPh sb="113" eb="115">
      <t>ヒリツ</t>
    </rPh>
    <rPh sb="116" eb="119">
      <t>ゼンネンド</t>
    </rPh>
    <rPh sb="120" eb="122">
      <t>シタマワ</t>
    </rPh>
    <rPh sb="127" eb="130">
      <t>シヨウリョウ</t>
    </rPh>
    <rPh sb="130" eb="132">
      <t>シュウニュウ</t>
    </rPh>
    <rPh sb="133" eb="135">
      <t>ゾウカ</t>
    </rPh>
    <rPh sb="135" eb="137">
      <t>ケイコウ</t>
    </rPh>
    <rPh sb="142" eb="145">
      <t>カンリヒ</t>
    </rPh>
    <rPh sb="146" eb="147">
      <t>フク</t>
    </rPh>
    <rPh sb="184" eb="186">
      <t>ゾウカ</t>
    </rPh>
    <rPh sb="305" eb="307">
      <t>キノウ</t>
    </rPh>
    <rPh sb="307" eb="311">
      <t>ホゼンケイカク</t>
    </rPh>
    <rPh sb="311" eb="313">
      <t>サクテイ</t>
    </rPh>
    <rPh sb="332" eb="334">
      <t>ビゾウ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</si>
</sst>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AF6-4922-AD83-5FA8664FD3B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quot;-&quot;">
                  <c:v>0.26</c:v>
                </c:pt>
                <c:pt idx="3" formatCode="#,##0.00;&quot;△&quot;#,##0.00;&quot;-&quot;">
                  <c:v>0.04</c:v>
                </c:pt>
                <c:pt idx="4">
                  <c:v>0</c:v>
                </c:pt>
              </c:numCache>
            </c:numRef>
          </c:val>
          <c:smooth val="0"/>
          <c:extLst>
            <c:ext xmlns:c16="http://schemas.microsoft.com/office/drawing/2014/chart" uri="{C3380CC4-5D6E-409C-BE32-E72D297353CC}">
              <c16:uniqueId val="{00000001-0AF6-4922-AD83-5FA8664FD3B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25.18</c:v>
                </c:pt>
                <c:pt idx="1">
                  <c:v>24.46</c:v>
                </c:pt>
                <c:pt idx="2">
                  <c:v>26.62</c:v>
                </c:pt>
                <c:pt idx="3">
                  <c:v>23.02</c:v>
                </c:pt>
                <c:pt idx="4">
                  <c:v>24.46</c:v>
                </c:pt>
              </c:numCache>
            </c:numRef>
          </c:val>
          <c:extLst>
            <c:ext xmlns:c16="http://schemas.microsoft.com/office/drawing/2014/chart" uri="{C3380CC4-5D6E-409C-BE32-E72D297353CC}">
              <c16:uniqueId val="{00000000-CA87-4E62-A23F-49980CBFA71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29.4</c:v>
                </c:pt>
                <c:pt idx="1">
                  <c:v>29.8</c:v>
                </c:pt>
                <c:pt idx="2">
                  <c:v>29.43</c:v>
                </c:pt>
                <c:pt idx="3">
                  <c:v>26.7</c:v>
                </c:pt>
                <c:pt idx="4">
                  <c:v>29.12</c:v>
                </c:pt>
              </c:numCache>
            </c:numRef>
          </c:val>
          <c:smooth val="0"/>
          <c:extLst>
            <c:ext xmlns:c16="http://schemas.microsoft.com/office/drawing/2014/chart" uri="{C3380CC4-5D6E-409C-BE32-E72D297353CC}">
              <c16:uniqueId val="{00000001-CA87-4E62-A23F-49980CBFA71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62.1</c:v>
                </c:pt>
                <c:pt idx="1">
                  <c:v>61.86</c:v>
                </c:pt>
                <c:pt idx="2">
                  <c:v>65.38</c:v>
                </c:pt>
                <c:pt idx="3">
                  <c:v>66.83</c:v>
                </c:pt>
                <c:pt idx="4">
                  <c:v>70.28</c:v>
                </c:pt>
              </c:numCache>
            </c:numRef>
          </c:val>
          <c:extLst>
            <c:ext xmlns:c16="http://schemas.microsoft.com/office/drawing/2014/chart" uri="{C3380CC4-5D6E-409C-BE32-E72D297353CC}">
              <c16:uniqueId val="{00000000-CBF2-4DF0-8740-A7B134B90A0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63.77</c:v>
                </c:pt>
                <c:pt idx="1">
                  <c:v>66.95</c:v>
                </c:pt>
                <c:pt idx="2">
                  <c:v>66.33</c:v>
                </c:pt>
                <c:pt idx="3">
                  <c:v>66.459999999999994</c:v>
                </c:pt>
                <c:pt idx="4">
                  <c:v>64.42</c:v>
                </c:pt>
              </c:numCache>
            </c:numRef>
          </c:val>
          <c:smooth val="0"/>
          <c:extLst>
            <c:ext xmlns:c16="http://schemas.microsoft.com/office/drawing/2014/chart" uri="{C3380CC4-5D6E-409C-BE32-E72D297353CC}">
              <c16:uniqueId val="{00000001-CBF2-4DF0-8740-A7B134B90A0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98.54</c:v>
                </c:pt>
                <c:pt idx="1">
                  <c:v>100</c:v>
                </c:pt>
                <c:pt idx="2">
                  <c:v>98.55</c:v>
                </c:pt>
                <c:pt idx="3">
                  <c:v>97.24</c:v>
                </c:pt>
                <c:pt idx="4">
                  <c:v>89.58</c:v>
                </c:pt>
              </c:numCache>
            </c:numRef>
          </c:val>
          <c:extLst>
            <c:ext xmlns:c16="http://schemas.microsoft.com/office/drawing/2014/chart" uri="{C3380CC4-5D6E-409C-BE32-E72D297353CC}">
              <c16:uniqueId val="{00000000-8FC2-46F2-8994-879A8D2C739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C2-46F2-8994-879A8D2C739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A5-4476-8B01-665D79A397F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A5-4476-8B01-665D79A397F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10F-4D42-AD74-C631430EB10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10F-4D42-AD74-C631430EB10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FA6-4C01-8FC4-6F6888D363E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A6-4C01-8FC4-6F6888D363E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B6F-4D64-80E7-3B127DAD211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B6F-4D64-80E7-3B127DAD211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
                  <c:v>0</c:v>
                </c:pt>
                <c:pt idx="1">
                  <c:v>5429.21</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8F0-4C56-BB22-A60EEAF3BA5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1700.42</c:v>
                </c:pt>
                <c:pt idx="1">
                  <c:v>1491.92</c:v>
                </c:pt>
                <c:pt idx="2">
                  <c:v>1756.26</c:v>
                </c:pt>
                <c:pt idx="3">
                  <c:v>1864.29</c:v>
                </c:pt>
                <c:pt idx="4">
                  <c:v>1867.86</c:v>
                </c:pt>
              </c:numCache>
            </c:numRef>
          </c:val>
          <c:smooth val="0"/>
          <c:extLst>
            <c:ext xmlns:c16="http://schemas.microsoft.com/office/drawing/2014/chart" uri="{C3380CC4-5D6E-409C-BE32-E72D297353CC}">
              <c16:uniqueId val="{00000001-78F0-4C56-BB22-A60EEAF3BA5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33.950000000000003</c:v>
                </c:pt>
                <c:pt idx="1">
                  <c:v>34.130000000000003</c:v>
                </c:pt>
                <c:pt idx="2">
                  <c:v>33.46</c:v>
                </c:pt>
                <c:pt idx="3">
                  <c:v>30.13</c:v>
                </c:pt>
                <c:pt idx="4">
                  <c:v>22.5</c:v>
                </c:pt>
              </c:numCache>
            </c:numRef>
          </c:val>
          <c:extLst>
            <c:ext xmlns:c16="http://schemas.microsoft.com/office/drawing/2014/chart" uri="{C3380CC4-5D6E-409C-BE32-E72D297353CC}">
              <c16:uniqueId val="{00000000-351A-4E40-806D-840960D7A9A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34.51</c:v>
                </c:pt>
                <c:pt idx="1">
                  <c:v>46.77</c:v>
                </c:pt>
                <c:pt idx="2">
                  <c:v>45.78</c:v>
                </c:pt>
                <c:pt idx="3">
                  <c:v>51.32</c:v>
                </c:pt>
                <c:pt idx="4">
                  <c:v>46.93</c:v>
                </c:pt>
              </c:numCache>
            </c:numRef>
          </c:val>
          <c:smooth val="0"/>
          <c:extLst>
            <c:ext xmlns:c16="http://schemas.microsoft.com/office/drawing/2014/chart" uri="{C3380CC4-5D6E-409C-BE32-E72D297353CC}">
              <c16:uniqueId val="{00000001-351A-4E40-806D-840960D7A9A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666.01</c:v>
                </c:pt>
                <c:pt idx="1">
                  <c:v>672.59</c:v>
                </c:pt>
                <c:pt idx="2">
                  <c:v>648.27</c:v>
                </c:pt>
                <c:pt idx="3">
                  <c:v>817.15</c:v>
                </c:pt>
                <c:pt idx="4">
                  <c:v>1178.07</c:v>
                </c:pt>
              </c:numCache>
            </c:numRef>
          </c:val>
          <c:extLst>
            <c:ext xmlns:c16="http://schemas.microsoft.com/office/drawing/2014/chart" uri="{C3380CC4-5D6E-409C-BE32-E72D297353CC}">
              <c16:uniqueId val="{00000000-AED5-4EDA-A7A7-35E79A2453A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476.11</c:v>
                </c:pt>
                <c:pt idx="1">
                  <c:v>348.75</c:v>
                </c:pt>
                <c:pt idx="2">
                  <c:v>367.7</c:v>
                </c:pt>
                <c:pt idx="3">
                  <c:v>329.91</c:v>
                </c:pt>
                <c:pt idx="4">
                  <c:v>346.96</c:v>
                </c:pt>
              </c:numCache>
            </c:numRef>
          </c:val>
          <c:smooth val="0"/>
          <c:extLst>
            <c:ext xmlns:c16="http://schemas.microsoft.com/office/drawing/2014/chart" uri="{C3380CC4-5D6E-409C-BE32-E72D297353CC}">
              <c16:uniqueId val="{00000001-AED5-4EDA-A7A7-35E79A2453A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尾道市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H3</v>
      </c>
      <c r="X8" s="49"/>
      <c r="Y8" s="49"/>
      <c r="Z8" s="49"/>
      <c r="AA8" s="49"/>
      <c r="AB8" s="49"/>
      <c r="AC8" s="49"/>
      <c r="AD8" s="50" t="str">
        <f>データ!$M$6</f>
        <v>非設置</v>
      </c>
      <c r="AE8" s="50"/>
      <c r="AF8" s="50"/>
      <c r="AG8" s="50"/>
      <c r="AH8" s="50"/>
      <c r="AI8" s="50"/>
      <c r="AJ8" s="50"/>
      <c r="AK8" s="3"/>
      <c r="AL8" s="51">
        <f>データ!S6</f>
        <v>134320</v>
      </c>
      <c r="AM8" s="51"/>
      <c r="AN8" s="51"/>
      <c r="AO8" s="51"/>
      <c r="AP8" s="51"/>
      <c r="AQ8" s="51"/>
      <c r="AR8" s="51"/>
      <c r="AS8" s="51"/>
      <c r="AT8" s="46">
        <f>データ!T6</f>
        <v>285.11</v>
      </c>
      <c r="AU8" s="46"/>
      <c r="AV8" s="46"/>
      <c r="AW8" s="46"/>
      <c r="AX8" s="46"/>
      <c r="AY8" s="46"/>
      <c r="AZ8" s="46"/>
      <c r="BA8" s="46"/>
      <c r="BB8" s="46">
        <f>データ!U6</f>
        <v>471.12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0.16</v>
      </c>
      <c r="Q10" s="46"/>
      <c r="R10" s="46"/>
      <c r="S10" s="46"/>
      <c r="T10" s="46"/>
      <c r="U10" s="46"/>
      <c r="V10" s="46"/>
      <c r="W10" s="46">
        <f>データ!Q6</f>
        <v>100</v>
      </c>
      <c r="X10" s="46"/>
      <c r="Y10" s="46"/>
      <c r="Z10" s="46"/>
      <c r="AA10" s="46"/>
      <c r="AB10" s="46"/>
      <c r="AC10" s="46"/>
      <c r="AD10" s="51">
        <f>データ!R6</f>
        <v>4950</v>
      </c>
      <c r="AE10" s="51"/>
      <c r="AF10" s="51"/>
      <c r="AG10" s="51"/>
      <c r="AH10" s="51"/>
      <c r="AI10" s="51"/>
      <c r="AJ10" s="51"/>
      <c r="AK10" s="2"/>
      <c r="AL10" s="51">
        <f>データ!V6</f>
        <v>212</v>
      </c>
      <c r="AM10" s="51"/>
      <c r="AN10" s="51"/>
      <c r="AO10" s="51"/>
      <c r="AP10" s="51"/>
      <c r="AQ10" s="51"/>
      <c r="AR10" s="51"/>
      <c r="AS10" s="51"/>
      <c r="AT10" s="46">
        <f>データ!W6</f>
        <v>0.1</v>
      </c>
      <c r="AU10" s="46"/>
      <c r="AV10" s="46"/>
      <c r="AW10" s="46"/>
      <c r="AX10" s="46"/>
      <c r="AY10" s="46"/>
      <c r="AZ10" s="46"/>
      <c r="BA10" s="46"/>
      <c r="BB10" s="46">
        <f>データ!X6</f>
        <v>2120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【1,042.34】</v>
      </c>
      <c r="I86" s="26" t="str">
        <f>データ!CA6</f>
        <v>【42.60】</v>
      </c>
      <c r="J86" s="26" t="str">
        <f>データ!CL6</f>
        <v>【410.22】</v>
      </c>
      <c r="K86" s="26" t="str">
        <f>データ!CW6</f>
        <v>【32.98】</v>
      </c>
      <c r="L86" s="26" t="str">
        <f>データ!DH6</f>
        <v>【80.45】</v>
      </c>
      <c r="M86" s="26" t="s">
        <v>43</v>
      </c>
      <c r="N86" s="26" t="s">
        <v>44</v>
      </c>
      <c r="O86" s="26" t="str">
        <f>データ!EO6</f>
        <v>【1.09】</v>
      </c>
    </row>
  </sheetData>
  <sheetProtection algorithmName="SHA-512" hashValue="Fv5K1/MDP8IFv3PgopxiU3OFiVEF4gxG8xeFrFXen7i1Y4K4tdCfPTwNMdREepp+DucyWP7gk3yQ81qsvDIXlQ==" saltValue="pDjrsd7uQEq5LAv790fVy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342050</v>
      </c>
      <c r="D6" s="33">
        <f t="shared" si="3"/>
        <v>47</v>
      </c>
      <c r="E6" s="33">
        <f t="shared" si="3"/>
        <v>17</v>
      </c>
      <c r="F6" s="33">
        <f t="shared" si="3"/>
        <v>6</v>
      </c>
      <c r="G6" s="33">
        <f t="shared" si="3"/>
        <v>0</v>
      </c>
      <c r="H6" s="33" t="str">
        <f t="shared" si="3"/>
        <v>広島県　尾道市</v>
      </c>
      <c r="I6" s="33" t="str">
        <f t="shared" si="3"/>
        <v>法非適用</v>
      </c>
      <c r="J6" s="33" t="str">
        <f t="shared" si="3"/>
        <v>下水道事業</v>
      </c>
      <c r="K6" s="33" t="str">
        <f t="shared" si="3"/>
        <v>漁業集落排水</v>
      </c>
      <c r="L6" s="33" t="str">
        <f t="shared" si="3"/>
        <v>H3</v>
      </c>
      <c r="M6" s="33" t="str">
        <f t="shared" si="3"/>
        <v>非設置</v>
      </c>
      <c r="N6" s="34" t="str">
        <f t="shared" si="3"/>
        <v>-</v>
      </c>
      <c r="O6" s="34" t="str">
        <f t="shared" si="3"/>
        <v>該当数値なし</v>
      </c>
      <c r="P6" s="34">
        <f t="shared" si="3"/>
        <v>0.16</v>
      </c>
      <c r="Q6" s="34">
        <f t="shared" si="3"/>
        <v>100</v>
      </c>
      <c r="R6" s="34">
        <f t="shared" si="3"/>
        <v>4950</v>
      </c>
      <c r="S6" s="34">
        <f t="shared" si="3"/>
        <v>134320</v>
      </c>
      <c r="T6" s="34">
        <f t="shared" si="3"/>
        <v>285.11</v>
      </c>
      <c r="U6" s="34">
        <f t="shared" si="3"/>
        <v>471.12</v>
      </c>
      <c r="V6" s="34">
        <f t="shared" si="3"/>
        <v>212</v>
      </c>
      <c r="W6" s="34">
        <f t="shared" si="3"/>
        <v>0.1</v>
      </c>
      <c r="X6" s="34">
        <f t="shared" si="3"/>
        <v>2120</v>
      </c>
      <c r="Y6" s="35">
        <f>IF(Y7="",NA(),Y7)</f>
        <v>98.54</v>
      </c>
      <c r="Z6" s="35">
        <f t="shared" ref="Z6:AH6" si="4">IF(Z7="",NA(),Z7)</f>
        <v>100</v>
      </c>
      <c r="AA6" s="35">
        <f t="shared" si="4"/>
        <v>98.55</v>
      </c>
      <c r="AB6" s="35">
        <f t="shared" si="4"/>
        <v>97.24</v>
      </c>
      <c r="AC6" s="35">
        <f t="shared" si="4"/>
        <v>89.58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5429.21</v>
      </c>
      <c r="BH6" s="34">
        <f t="shared" si="7"/>
        <v>0</v>
      </c>
      <c r="BI6" s="34">
        <f t="shared" si="7"/>
        <v>0</v>
      </c>
      <c r="BJ6" s="34">
        <f t="shared" si="7"/>
        <v>0</v>
      </c>
      <c r="BK6" s="35">
        <f t="shared" si="7"/>
        <v>1700.42</v>
      </c>
      <c r="BL6" s="35">
        <f t="shared" si="7"/>
        <v>1491.92</v>
      </c>
      <c r="BM6" s="35">
        <f t="shared" si="7"/>
        <v>1756.26</v>
      </c>
      <c r="BN6" s="35">
        <f t="shared" si="7"/>
        <v>1864.29</v>
      </c>
      <c r="BO6" s="35">
        <f t="shared" si="7"/>
        <v>1867.86</v>
      </c>
      <c r="BP6" s="34" t="str">
        <f>IF(BP7="","",IF(BP7="-","【-】","【"&amp;SUBSTITUTE(TEXT(BP7,"#,##0.00"),"-","△")&amp;"】"))</f>
        <v>【1,042.34】</v>
      </c>
      <c r="BQ6" s="35">
        <f>IF(BQ7="",NA(),BQ7)</f>
        <v>33.950000000000003</v>
      </c>
      <c r="BR6" s="35">
        <f t="shared" ref="BR6:BZ6" si="8">IF(BR7="",NA(),BR7)</f>
        <v>34.130000000000003</v>
      </c>
      <c r="BS6" s="35">
        <f t="shared" si="8"/>
        <v>33.46</v>
      </c>
      <c r="BT6" s="35">
        <f t="shared" si="8"/>
        <v>30.13</v>
      </c>
      <c r="BU6" s="35">
        <f t="shared" si="8"/>
        <v>22.5</v>
      </c>
      <c r="BV6" s="35">
        <f t="shared" si="8"/>
        <v>34.51</v>
      </c>
      <c r="BW6" s="35">
        <f t="shared" si="8"/>
        <v>46.77</v>
      </c>
      <c r="BX6" s="35">
        <f t="shared" si="8"/>
        <v>45.78</v>
      </c>
      <c r="BY6" s="35">
        <f t="shared" si="8"/>
        <v>51.32</v>
      </c>
      <c r="BZ6" s="35">
        <f t="shared" si="8"/>
        <v>46.93</v>
      </c>
      <c r="CA6" s="34" t="str">
        <f>IF(CA7="","",IF(CA7="-","【-】","【"&amp;SUBSTITUTE(TEXT(CA7,"#,##0.00"),"-","△")&amp;"】"))</f>
        <v>【42.60】</v>
      </c>
      <c r="CB6" s="35">
        <f>IF(CB7="",NA(),CB7)</f>
        <v>666.01</v>
      </c>
      <c r="CC6" s="35">
        <f t="shared" ref="CC6:CK6" si="9">IF(CC7="",NA(),CC7)</f>
        <v>672.59</v>
      </c>
      <c r="CD6" s="35">
        <f t="shared" si="9"/>
        <v>648.27</v>
      </c>
      <c r="CE6" s="35">
        <f t="shared" si="9"/>
        <v>817.15</v>
      </c>
      <c r="CF6" s="35">
        <f t="shared" si="9"/>
        <v>1178.07</v>
      </c>
      <c r="CG6" s="35">
        <f t="shared" si="9"/>
        <v>476.11</v>
      </c>
      <c r="CH6" s="35">
        <f t="shared" si="9"/>
        <v>348.75</v>
      </c>
      <c r="CI6" s="35">
        <f t="shared" si="9"/>
        <v>367.7</v>
      </c>
      <c r="CJ6" s="35">
        <f t="shared" si="9"/>
        <v>329.91</v>
      </c>
      <c r="CK6" s="35">
        <f t="shared" si="9"/>
        <v>346.96</v>
      </c>
      <c r="CL6" s="34" t="str">
        <f>IF(CL7="","",IF(CL7="-","【-】","【"&amp;SUBSTITUTE(TEXT(CL7,"#,##0.00"),"-","△")&amp;"】"))</f>
        <v>【410.22】</v>
      </c>
      <c r="CM6" s="35">
        <f>IF(CM7="",NA(),CM7)</f>
        <v>25.18</v>
      </c>
      <c r="CN6" s="35">
        <f t="shared" ref="CN6:CV6" si="10">IF(CN7="",NA(),CN7)</f>
        <v>24.46</v>
      </c>
      <c r="CO6" s="35">
        <f t="shared" si="10"/>
        <v>26.62</v>
      </c>
      <c r="CP6" s="35">
        <f t="shared" si="10"/>
        <v>23.02</v>
      </c>
      <c r="CQ6" s="35">
        <f t="shared" si="10"/>
        <v>24.46</v>
      </c>
      <c r="CR6" s="35">
        <f t="shared" si="10"/>
        <v>29.4</v>
      </c>
      <c r="CS6" s="35">
        <f t="shared" si="10"/>
        <v>29.8</v>
      </c>
      <c r="CT6" s="35">
        <f t="shared" si="10"/>
        <v>29.43</v>
      </c>
      <c r="CU6" s="35">
        <f t="shared" si="10"/>
        <v>26.7</v>
      </c>
      <c r="CV6" s="35">
        <f t="shared" si="10"/>
        <v>29.12</v>
      </c>
      <c r="CW6" s="34" t="str">
        <f>IF(CW7="","",IF(CW7="-","【-】","【"&amp;SUBSTITUTE(TEXT(CW7,"#,##0.00"),"-","△")&amp;"】"))</f>
        <v>【32.98】</v>
      </c>
      <c r="CX6" s="35">
        <f>IF(CX7="",NA(),CX7)</f>
        <v>62.1</v>
      </c>
      <c r="CY6" s="35">
        <f t="shared" ref="CY6:DG6" si="11">IF(CY7="",NA(),CY7)</f>
        <v>61.86</v>
      </c>
      <c r="CZ6" s="35">
        <f t="shared" si="11"/>
        <v>65.38</v>
      </c>
      <c r="DA6" s="35">
        <f t="shared" si="11"/>
        <v>66.83</v>
      </c>
      <c r="DB6" s="35">
        <f t="shared" si="11"/>
        <v>70.28</v>
      </c>
      <c r="DC6" s="35">
        <f t="shared" si="11"/>
        <v>63.77</v>
      </c>
      <c r="DD6" s="35">
        <f t="shared" si="11"/>
        <v>66.95</v>
      </c>
      <c r="DE6" s="35">
        <f t="shared" si="11"/>
        <v>66.33</v>
      </c>
      <c r="DF6" s="35">
        <f t="shared" si="11"/>
        <v>66.459999999999994</v>
      </c>
      <c r="DG6" s="35">
        <f t="shared" si="11"/>
        <v>64.42</v>
      </c>
      <c r="DH6" s="34" t="str">
        <f>IF(DH7="","",IF(DH7="-","【-】","【"&amp;SUBSTITUTE(TEXT(DH7,"#,##0.00"),"-","△")&amp;"】"))</f>
        <v>【80.45】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5">
        <f t="shared" si="14"/>
        <v>0.26</v>
      </c>
      <c r="EM6" s="35">
        <f t="shared" si="14"/>
        <v>0.04</v>
      </c>
      <c r="EN6" s="34">
        <f t="shared" si="14"/>
        <v>0</v>
      </c>
      <c r="EO6" s="34" t="str">
        <f>IF(EO7="","",IF(EO7="-","【-】","【"&amp;SUBSTITUTE(TEXT(EO7,"#,##0.00"),"-","△")&amp;"】"))</f>
        <v>【1.09】</v>
      </c>
    </row>
    <row r="7" spans="1:145" s="36" customFormat="1" x14ac:dyDescent="0.15">
      <c r="A7" s="28"/>
      <c r="B7" s="37">
        <v>2020</v>
      </c>
      <c r="C7" s="37">
        <v>342050</v>
      </c>
      <c r="D7" s="37">
        <v>47</v>
      </c>
      <c r="E7" s="37">
        <v>17</v>
      </c>
      <c r="F7" s="37">
        <v>6</v>
      </c>
      <c r="G7" s="37">
        <v>0</v>
      </c>
      <c r="H7" s="37" t="s">
        <v>98</v>
      </c>
      <c r="I7" s="37" t="s">
        <v>99</v>
      </c>
      <c r="J7" s="37" t="s">
        <v>100</v>
      </c>
      <c r="K7" s="37" t="s">
        <v>101</v>
      </c>
      <c r="L7" s="37" t="s">
        <v>102</v>
      </c>
      <c r="M7" s="37" t="s">
        <v>103</v>
      </c>
      <c r="N7" s="38" t="s">
        <v>104</v>
      </c>
      <c r="O7" s="38" t="s">
        <v>105</v>
      </c>
      <c r="P7" s="38">
        <v>0.16</v>
      </c>
      <c r="Q7" s="38">
        <v>100</v>
      </c>
      <c r="R7" s="38">
        <v>4950</v>
      </c>
      <c r="S7" s="38">
        <v>134320</v>
      </c>
      <c r="T7" s="38">
        <v>285.11</v>
      </c>
      <c r="U7" s="38">
        <v>471.12</v>
      </c>
      <c r="V7" s="38">
        <v>212</v>
      </c>
      <c r="W7" s="38">
        <v>0.1</v>
      </c>
      <c r="X7" s="38">
        <v>2120</v>
      </c>
      <c r="Y7" s="38">
        <v>98.54</v>
      </c>
      <c r="Z7" s="38">
        <v>100</v>
      </c>
      <c r="AA7" s="38">
        <v>98.55</v>
      </c>
      <c r="AB7" s="38">
        <v>97.24</v>
      </c>
      <c r="AC7" s="38">
        <v>89.58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5429.21</v>
      </c>
      <c r="BH7" s="38">
        <v>0</v>
      </c>
      <c r="BI7" s="38">
        <v>0</v>
      </c>
      <c r="BJ7" s="38">
        <v>0</v>
      </c>
      <c r="BK7" s="38">
        <v>1700.42</v>
      </c>
      <c r="BL7" s="38">
        <v>1491.92</v>
      </c>
      <c r="BM7" s="38">
        <v>1756.26</v>
      </c>
      <c r="BN7" s="38">
        <v>1864.29</v>
      </c>
      <c r="BO7" s="38">
        <v>1867.86</v>
      </c>
      <c r="BP7" s="38">
        <v>1042.3399999999999</v>
      </c>
      <c r="BQ7" s="38">
        <v>33.950000000000003</v>
      </c>
      <c r="BR7" s="38">
        <v>34.130000000000003</v>
      </c>
      <c r="BS7" s="38">
        <v>33.46</v>
      </c>
      <c r="BT7" s="38">
        <v>30.13</v>
      </c>
      <c r="BU7" s="38">
        <v>22.5</v>
      </c>
      <c r="BV7" s="38">
        <v>34.51</v>
      </c>
      <c r="BW7" s="38">
        <v>46.77</v>
      </c>
      <c r="BX7" s="38">
        <v>45.78</v>
      </c>
      <c r="BY7" s="38">
        <v>51.32</v>
      </c>
      <c r="BZ7" s="38">
        <v>46.93</v>
      </c>
      <c r="CA7" s="38">
        <v>42.6</v>
      </c>
      <c r="CB7" s="38">
        <v>666.01</v>
      </c>
      <c r="CC7" s="38">
        <v>672.59</v>
      </c>
      <c r="CD7" s="38">
        <v>648.27</v>
      </c>
      <c r="CE7" s="38">
        <v>817.15</v>
      </c>
      <c r="CF7" s="38">
        <v>1178.07</v>
      </c>
      <c r="CG7" s="38">
        <v>476.11</v>
      </c>
      <c r="CH7" s="38">
        <v>348.75</v>
      </c>
      <c r="CI7" s="38">
        <v>367.7</v>
      </c>
      <c r="CJ7" s="38">
        <v>329.91</v>
      </c>
      <c r="CK7" s="38">
        <v>346.96</v>
      </c>
      <c r="CL7" s="38">
        <v>410.22</v>
      </c>
      <c r="CM7" s="38">
        <v>25.18</v>
      </c>
      <c r="CN7" s="38">
        <v>24.46</v>
      </c>
      <c r="CO7" s="38">
        <v>26.62</v>
      </c>
      <c r="CP7" s="38">
        <v>23.02</v>
      </c>
      <c r="CQ7" s="38">
        <v>24.46</v>
      </c>
      <c r="CR7" s="38">
        <v>29.4</v>
      </c>
      <c r="CS7" s="38">
        <v>29.8</v>
      </c>
      <c r="CT7" s="38">
        <v>29.43</v>
      </c>
      <c r="CU7" s="38">
        <v>26.7</v>
      </c>
      <c r="CV7" s="38">
        <v>29.12</v>
      </c>
      <c r="CW7" s="38">
        <v>32.979999999999997</v>
      </c>
      <c r="CX7" s="38">
        <v>62.1</v>
      </c>
      <c r="CY7" s="38">
        <v>61.86</v>
      </c>
      <c r="CZ7" s="38">
        <v>65.38</v>
      </c>
      <c r="DA7" s="38">
        <v>66.83</v>
      </c>
      <c r="DB7" s="38">
        <v>70.28</v>
      </c>
      <c r="DC7" s="38">
        <v>63.77</v>
      </c>
      <c r="DD7" s="38">
        <v>66.95</v>
      </c>
      <c r="DE7" s="38">
        <v>66.33</v>
      </c>
      <c r="DF7" s="38">
        <v>66.459999999999994</v>
      </c>
      <c r="DG7" s="38">
        <v>64.42</v>
      </c>
      <c r="DH7" s="38">
        <v>80.45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0.26</v>
      </c>
      <c r="EM7" s="38">
        <v>0.04</v>
      </c>
      <c r="EN7" s="38">
        <v>0</v>
      </c>
      <c r="EO7" s="38">
        <v>1.0900000000000001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花岡　哲也</cp:lastModifiedBy>
  <cp:lastPrinted>2022-01-20T06:07:57Z</cp:lastPrinted>
  <dcterms:created xsi:type="dcterms:W3CDTF">2021-12-03T08:05:38Z</dcterms:created>
  <dcterms:modified xsi:type="dcterms:W3CDTF">2022-01-20T06:07:59Z</dcterms:modified>
  <cp:category/>
</cp:coreProperties>
</file>