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120040-gesuidoseibika\000000MASTER\旧下水道管理課\000001公開BOX\000000MASTER\01財務\経営比較分析表\"/>
    </mc:Choice>
  </mc:AlternateContent>
  <workbookProtection workbookAlgorithmName="SHA-512" workbookHashValue="FaMGxwLyHkdaSpn8W/2CCy/QjkreijxfCuZg7NQKk23W/i95WQ5nAkyR9z7Hw5aQzcnn2ryOs7WRS/0P8hv6YQ==" workbookSaltValue="40GdyEHq/gJJg8//NKj5ZQ==" workbookSpinCount="100000" lockStructure="1"/>
  <bookViews>
    <workbookView xWindow="0" yWindow="0" windowWidth="23040" windowHeight="9384"/>
  </bookViews>
  <sheets>
    <sheet name="法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H85" i="4"/>
  <c r="G85" i="4"/>
  <c r="F85" i="4"/>
  <c r="E85" i="4"/>
  <c r="BB10" i="4"/>
  <c r="AT10" i="4"/>
  <c r="AL10" i="4"/>
  <c r="AD10" i="4"/>
  <c r="W10" i="4"/>
  <c r="P10" i="4"/>
  <c r="I10" i="4"/>
  <c r="B10" i="4"/>
  <c r="BB8" i="4"/>
  <c r="AT8" i="4"/>
  <c r="AL8" i="4"/>
  <c r="AD8" i="4"/>
  <c r="W8" i="4"/>
  <c r="P8" i="4"/>
  <c r="I8" i="4"/>
  <c r="B8" i="4"/>
  <c r="B6" i="4"/>
</calcChain>
</file>

<file path=xl/sharedStrings.xml><?xml version="1.0" encoding="utf-8"?>
<sst xmlns="http://schemas.openxmlformats.org/spreadsheetml/2006/main" count="325" uniqueCount="117">
  <si>
    <t>経営比較分析表（令和2年度決算）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</si>
  <si>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</si>
  <si>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</si>
  <si>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</si>
  <si>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</si>
  <si>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</si>
  <si>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</si>
  <si>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</si>
  <si>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</si>
  <si>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</si>
  <si>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</si>
  <si>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</si>
  <si>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</si>
  <si>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</si>
  <si>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</si>
  <si>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</si>
  <si>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</si>
  <si>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</si>
  <si>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</si>
  <si>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</si>
  <si>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</si>
  <si>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</si>
  <si>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</si>
  <si>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</si>
  <si>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</si>
  <si>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</si>
  <si>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</si>
  <si>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</si>
  <si>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</si>
  <si>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</si>
  <si>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</si>
  <si>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</si>
  <si>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</si>
  <si>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</si>
  <si>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</si>
  <si>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</si>
  <si>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</si>
  <si>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</si>
  <si>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</si>
  <si>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</si>
  <si>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</si>
  <si>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</si>
  <si>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</si>
  <si>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</si>
  <si>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</si>
  <si>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</si>
  <si>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</si>
  <si>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</si>
  <si>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</si>
  <si>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</si>
  <si>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</si>
  <si>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</si>
  <si>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</si>
  <si>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</si>
  <si>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</si>
  <si>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</si>
  <si>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</si>
  <si>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</si>
  <si>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</si>
  <si>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</si>
  <si>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</si>
  <si>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</si>
  <si>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</si>
  <si>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</si>
  <si>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</si>
  <si>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</si>
  <si>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</si>
  <si>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</si>
  <si>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</si>
  <si>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</si>
  <si>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</si>
  <si>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</si>
  <si>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</si>
  <si>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</si>
  <si>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</si>
  <si>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</si>
  <si>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</si>
  <si>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</si>
  <si>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</si>
  <si>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</si>
  <si>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</si>
  <si>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</si>
  <si>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</si>
  <si>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</si>
  <si>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</si>
  <si>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</si>
  <si>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</si>
  <si>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</si>
  <si>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</si>
  <si>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</si>
  <si>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</si>
  <si>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</si>
  <si>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</si>
  <si>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</si>
  <si>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</si>
  <si>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</si>
  <si>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三原市</t>
  </si>
  <si>
    <t>法適用</t>
  </si>
  <si>
    <t>下水道事業</t>
  </si>
  <si>
    <t>特定地域生活排水処理</t>
  </si>
  <si>
    <t>K2</t>
  </si>
  <si>
    <t>非設置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</si>
  <si>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</si>
  <si>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</si>
  <si>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</si>
  <si>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</si>
  <si>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</si>
  <si>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</si>
  <si>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</si>
  <si>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</si>
  <si>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</si>
  <si>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</si>
  <si>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</si>
  <si>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</si>
  <si>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施設の経年劣化により維持管理費が膨らんでいくため，経営改善などの検討が必要です。</t>
    <phoneticPr fontId="4"/>
  </si>
  <si>
    <t>　令和２年３月に将来にわたり持続的に下水道事業を運営するため，長期的視点にたち現状や課題を踏まえたうえで，経営基盤の強化推進の基本となる【三原市下水道事業経営戦略】を改定し，市議会へ報告するとともに，令和２年６月からホームページに公開しております。
　令和２年度から令和３年度に三原市下水道事業経営審議会（民間有識者を含む）を立ち上げ下水道事業の在り方等を検討してまいります。</t>
    <phoneticPr fontId="4"/>
  </si>
  <si>
    <t>①収益的収支比率
  類似団体と類似団体と比較すると，低い状況にあります。
　経費節減を行い健全経営に努めてまいります。
②累積欠損金比率類似
　類似団体より高い傾向にありますが，経費の節減に努めます。
③流動比率④企業債残高対事業規模比率
　類類似団体と比較すると，低い状況にはあります。
　令和２年度から地方公営企業会計に移行したことから，運転資金の確保が出来ていない
ことが要因です。
　今後，経費の節減を図り，経営の健全化に努めます。
⑤経費回収率
　類似団体より高い傾向にありますが，経費の節減に努めます。
⑥汚水処理原価
　類似団体より低い傾向にありますが，さらに経費削減に努めます。
⑦施設利用率
　類似団体より高い傾向にあります。　
⑧水洗化率
　類似団体より高い状況にあります。</t>
    <rPh sb="73" eb="75">
      <t>ルイジ</t>
    </rPh>
    <rPh sb="307" eb="309">
      <t>ルイジ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</si>
</sst>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5D-4D0A-BC4B-6983E7F2CC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9447168"/>
        <c:axId val="5194448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D-4D0A-BC4B-6983E7F2CC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447168"/>
        <c:axId val="519444816"/>
      </c:lineChart>
      <c:dateAx>
        <c:axId val="51944716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9444816"/>
        <c:crosses val="autoZero"/>
        <c:auto val="1"/>
        <c:lblOffset val="100"/>
        <c:baseTimeUnit val="years"/>
      </c:dateAx>
      <c:valAx>
        <c:axId val="5194448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94471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98.71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9E5-406B-B1C5-46DC304B4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4095488"/>
        <c:axId val="5240958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58.19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9E5-406B-B1C5-46DC304B4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095488"/>
        <c:axId val="524095880"/>
      </c:lineChart>
      <c:dateAx>
        <c:axId val="5240954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4095880"/>
        <c:crosses val="autoZero"/>
        <c:auto val="1"/>
        <c:lblOffset val="100"/>
        <c:baseTimeUnit val="years"/>
      </c:dateAx>
      <c:valAx>
        <c:axId val="5240958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40954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79B-4D58-B974-E465EFA6A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4092352"/>
        <c:axId val="5240962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87.8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79B-4D58-B974-E465EFA6A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092352"/>
        <c:axId val="524096272"/>
      </c:lineChart>
      <c:dateAx>
        <c:axId val="5240923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4096272"/>
        <c:crosses val="autoZero"/>
        <c:auto val="1"/>
        <c:lblOffset val="100"/>
        <c:baseTimeUnit val="years"/>
      </c:dateAx>
      <c:valAx>
        <c:axId val="5240962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40923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59.57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793-4815-85F8-3CCE111E8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9446384"/>
        <c:axId val="519446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99.03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793-4815-85F8-3CCE111E8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446384"/>
        <c:axId val="519446776"/>
      </c:lineChart>
      <c:dateAx>
        <c:axId val="51944638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9446776"/>
        <c:crosses val="autoZero"/>
        <c:auto val="1"/>
        <c:lblOffset val="100"/>
        <c:baseTimeUnit val="years"/>
      </c:dateAx>
      <c:valAx>
        <c:axId val="519446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94463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47.84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CF2-40A3-82D1-6C94F0836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9445992"/>
        <c:axId val="5194424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15.74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CF2-40A3-82D1-6C94F0836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445992"/>
        <c:axId val="519442464"/>
      </c:lineChart>
      <c:dateAx>
        <c:axId val="5194459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9442464"/>
        <c:crosses val="autoZero"/>
        <c:auto val="1"/>
        <c:lblOffset val="100"/>
        <c:baseTimeUnit val="years"/>
      </c:dateAx>
      <c:valAx>
        <c:axId val="5194424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9445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BA4-44B1-8CBE-0BBE27DB2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9443248"/>
        <c:axId val="4365776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BA4-44B1-8CBE-0BBE27DB2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443248"/>
        <c:axId val="436577632"/>
      </c:lineChart>
      <c:dateAx>
        <c:axId val="5194432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36577632"/>
        <c:crosses val="autoZero"/>
        <c:auto val="1"/>
        <c:lblOffset val="100"/>
        <c:baseTimeUnit val="years"/>
      </c:dateAx>
      <c:valAx>
        <c:axId val="4365776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94432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データ!$AJ$6:$AN$6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177.57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48B-45F7-BDF3-642132F92F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6576848"/>
        <c:axId val="4365748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74.239999999999995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48B-45F7-BDF3-642132F92F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576848"/>
        <c:axId val="436574888"/>
      </c:lineChart>
      <c:dateAx>
        <c:axId val="4365768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36574888"/>
        <c:crosses val="autoZero"/>
        <c:auto val="1"/>
        <c:lblOffset val="100"/>
        <c:baseTimeUnit val="years"/>
      </c:dateAx>
      <c:valAx>
        <c:axId val="4365748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365768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16.71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A36-4F5F-A740-272ADC26EC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6571752"/>
        <c:axId val="436577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100.47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A36-4F5F-A740-272ADC26EC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571752"/>
        <c:axId val="436577240"/>
      </c:lineChart>
      <c:dateAx>
        <c:axId val="4365717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36577240"/>
        <c:crosses val="autoZero"/>
        <c:auto val="1"/>
        <c:lblOffset val="100"/>
        <c:baseTimeUnit val="years"/>
      </c:dateAx>
      <c:valAx>
        <c:axId val="436577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365717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51C-4C5A-9F1D-E7A600644D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6570968"/>
        <c:axId val="4365764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294.27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51C-4C5A-9F1D-E7A600644D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570968"/>
        <c:axId val="436576456"/>
      </c:lineChart>
      <c:dateAx>
        <c:axId val="43657096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36576456"/>
        <c:crosses val="autoZero"/>
        <c:auto val="1"/>
        <c:lblOffset val="100"/>
        <c:baseTimeUnit val="years"/>
      </c:dateAx>
      <c:valAx>
        <c:axId val="4365764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365709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37.979999999999997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66-4A4B-83A0-7A47ADE20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6572536"/>
        <c:axId val="4365729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60.59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066-4A4B-83A0-7A47ADE20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572536"/>
        <c:axId val="436572928"/>
      </c:lineChart>
      <c:dateAx>
        <c:axId val="4365725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36572928"/>
        <c:crosses val="autoZero"/>
        <c:auto val="1"/>
        <c:lblOffset val="100"/>
        <c:baseTimeUnit val="years"/>
      </c:dateAx>
      <c:valAx>
        <c:axId val="4365729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365725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157.41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692-4498-98C1-2AB67788A4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4099016"/>
        <c:axId val="5240939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280.23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692-4498-98C1-2AB67788A4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099016"/>
        <c:axId val="524093920"/>
      </c:lineChart>
      <c:dateAx>
        <c:axId val="5240990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24093920"/>
        <c:crosses val="autoZero"/>
        <c:auto val="1"/>
        <c:lblOffset val="100"/>
        <c:baseTimeUnit val="years"/>
      </c:dateAx>
      <c:valAx>
        <c:axId val="5240939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24099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【98.17】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【92.20】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【106.38】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【314.13】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【77.67】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【57.83】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【282.28】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【58.42】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【15.64】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topLeftCell="V24" zoomScaleNormal="100" workbookViewId="0">
      <selection activeCell="BL45" sqref="BL45:BZ46"/>
    </sheetView>
  </sheetViews>
  <sheetFormatPr defaultColWidth="2.6640625" defaultRowHeight="13.2" x14ac:dyDescent="0.2"/>
  <cols>
    <col min="1" max="1" width="2.6640625" customWidth="1"/>
    <col min="2" max="62" width="3.77734375" customWidth="1"/>
    <col min="64" max="78" width="3.109375" customWidth="1"/>
    <col min="79" max="79" width="4.44140625" bestFit="1" customWidth="1"/>
    <col min="81" max="82" width="4.44140625" bestFit="1" customWidth="1"/>
  </cols>
  <sheetData>
    <row r="1" spans="1:7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2">
      <c r="A2" s="2"/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</row>
    <row r="3" spans="1:78" ht="9.75" customHeight="1" x14ac:dyDescent="0.2">
      <c r="A3" s="2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</row>
    <row r="4" spans="1:78" ht="9.75" customHeight="1" x14ac:dyDescent="0.2">
      <c r="A4" s="2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</row>
    <row r="5" spans="1:78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2">
      <c r="A6" s="2"/>
      <c r="B6" s="75" t="str">
        <f>データ!H6</f>
        <v>広島県　三原市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2">
      <c r="A7" s="2"/>
      <c r="B7" s="65" t="s">
        <v>1</v>
      </c>
      <c r="C7" s="65"/>
      <c r="D7" s="65"/>
      <c r="E7" s="65"/>
      <c r="F7" s="65"/>
      <c r="G7" s="65"/>
      <c r="H7" s="65"/>
      <c r="I7" s="65" t="s">
        <v>2</v>
      </c>
      <c r="J7" s="65"/>
      <c r="K7" s="65"/>
      <c r="L7" s="65"/>
      <c r="M7" s="65"/>
      <c r="N7" s="65"/>
      <c r="O7" s="65"/>
      <c r="P7" s="65" t="s">
        <v>3</v>
      </c>
      <c r="Q7" s="65"/>
      <c r="R7" s="65"/>
      <c r="S7" s="65"/>
      <c r="T7" s="65"/>
      <c r="U7" s="65"/>
      <c r="V7" s="65"/>
      <c r="W7" s="65" t="s">
        <v>4</v>
      </c>
      <c r="X7" s="65"/>
      <c r="Y7" s="65"/>
      <c r="Z7" s="65"/>
      <c r="AA7" s="65"/>
      <c r="AB7" s="65"/>
      <c r="AC7" s="65"/>
      <c r="AD7" s="65" t="s">
        <v>5</v>
      </c>
      <c r="AE7" s="65"/>
      <c r="AF7" s="65"/>
      <c r="AG7" s="65"/>
      <c r="AH7" s="65"/>
      <c r="AI7" s="65"/>
      <c r="AJ7" s="65"/>
      <c r="AK7" s="3"/>
      <c r="AL7" s="65" t="s">
        <v>6</v>
      </c>
      <c r="AM7" s="65"/>
      <c r="AN7" s="65"/>
      <c r="AO7" s="65"/>
      <c r="AP7" s="65"/>
      <c r="AQ7" s="65"/>
      <c r="AR7" s="65"/>
      <c r="AS7" s="65"/>
      <c r="AT7" s="65" t="s">
        <v>7</v>
      </c>
      <c r="AU7" s="65"/>
      <c r="AV7" s="65"/>
      <c r="AW7" s="65"/>
      <c r="AX7" s="65"/>
      <c r="AY7" s="65"/>
      <c r="AZ7" s="65"/>
      <c r="BA7" s="65"/>
      <c r="BB7" s="65" t="s">
        <v>8</v>
      </c>
      <c r="BC7" s="65"/>
      <c r="BD7" s="65"/>
      <c r="BE7" s="65"/>
      <c r="BF7" s="65"/>
      <c r="BG7" s="65"/>
      <c r="BH7" s="65"/>
      <c r="BI7" s="6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2">
      <c r="A8" s="2"/>
      <c r="B8" s="72" t="str">
        <f>データ!I6</f>
        <v>法適用</v>
      </c>
      <c r="C8" s="72"/>
      <c r="D8" s="72"/>
      <c r="E8" s="72"/>
      <c r="F8" s="72"/>
      <c r="G8" s="72"/>
      <c r="H8" s="72"/>
      <c r="I8" s="72" t="str">
        <f>データ!J6</f>
        <v>下水道事業</v>
      </c>
      <c r="J8" s="72"/>
      <c r="K8" s="72"/>
      <c r="L8" s="72"/>
      <c r="M8" s="72"/>
      <c r="N8" s="72"/>
      <c r="O8" s="72"/>
      <c r="P8" s="72" t="str">
        <f>データ!K6</f>
        <v>特定地域生活排水処理</v>
      </c>
      <c r="Q8" s="72"/>
      <c r="R8" s="72"/>
      <c r="S8" s="72"/>
      <c r="T8" s="72"/>
      <c r="U8" s="72"/>
      <c r="V8" s="72"/>
      <c r="W8" s="72" t="str">
        <f>データ!L6</f>
        <v>K2</v>
      </c>
      <c r="X8" s="72"/>
      <c r="Y8" s="72"/>
      <c r="Z8" s="72"/>
      <c r="AA8" s="72"/>
      <c r="AB8" s="72"/>
      <c r="AC8" s="72"/>
      <c r="AD8" s="73" t="str">
        <f>データ!$M$6</f>
        <v>非設置</v>
      </c>
      <c r="AE8" s="73"/>
      <c r="AF8" s="73"/>
      <c r="AG8" s="73"/>
      <c r="AH8" s="73"/>
      <c r="AI8" s="73"/>
      <c r="AJ8" s="73"/>
      <c r="AK8" s="3"/>
      <c r="AL8" s="69">
        <f>データ!S6</f>
        <v>92009</v>
      </c>
      <c r="AM8" s="69"/>
      <c r="AN8" s="69"/>
      <c r="AO8" s="69"/>
      <c r="AP8" s="69"/>
      <c r="AQ8" s="69"/>
      <c r="AR8" s="69"/>
      <c r="AS8" s="69"/>
      <c r="AT8" s="68">
        <f>データ!T6</f>
        <v>471.51</v>
      </c>
      <c r="AU8" s="68"/>
      <c r="AV8" s="68"/>
      <c r="AW8" s="68"/>
      <c r="AX8" s="68"/>
      <c r="AY8" s="68"/>
      <c r="AZ8" s="68"/>
      <c r="BA8" s="68"/>
      <c r="BB8" s="68">
        <f>データ!U6</f>
        <v>195.14</v>
      </c>
      <c r="BC8" s="68"/>
      <c r="BD8" s="68"/>
      <c r="BE8" s="68"/>
      <c r="BF8" s="68"/>
      <c r="BG8" s="68"/>
      <c r="BH8" s="68"/>
      <c r="BI8" s="68"/>
      <c r="BJ8" s="3"/>
      <c r="BK8" s="3"/>
      <c r="BL8" s="70" t="s">
        <v>10</v>
      </c>
      <c r="BM8" s="71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2">
      <c r="A9" s="2"/>
      <c r="B9" s="65" t="s">
        <v>12</v>
      </c>
      <c r="C9" s="65"/>
      <c r="D9" s="65"/>
      <c r="E9" s="65"/>
      <c r="F9" s="65"/>
      <c r="G9" s="65"/>
      <c r="H9" s="65"/>
      <c r="I9" s="65" t="s">
        <v>13</v>
      </c>
      <c r="J9" s="65"/>
      <c r="K9" s="65"/>
      <c r="L9" s="65"/>
      <c r="M9" s="65"/>
      <c r="N9" s="65"/>
      <c r="O9" s="65"/>
      <c r="P9" s="65" t="s">
        <v>14</v>
      </c>
      <c r="Q9" s="65"/>
      <c r="R9" s="65"/>
      <c r="S9" s="65"/>
      <c r="T9" s="65"/>
      <c r="U9" s="65"/>
      <c r="V9" s="65"/>
      <c r="W9" s="65" t="s">
        <v>15</v>
      </c>
      <c r="X9" s="65"/>
      <c r="Y9" s="65"/>
      <c r="Z9" s="65"/>
      <c r="AA9" s="65"/>
      <c r="AB9" s="65"/>
      <c r="AC9" s="65"/>
      <c r="AD9" s="65" t="s">
        <v>16</v>
      </c>
      <c r="AE9" s="65"/>
      <c r="AF9" s="65"/>
      <c r="AG9" s="65"/>
      <c r="AH9" s="65"/>
      <c r="AI9" s="65"/>
      <c r="AJ9" s="65"/>
      <c r="AK9" s="3"/>
      <c r="AL9" s="65" t="s">
        <v>17</v>
      </c>
      <c r="AM9" s="65"/>
      <c r="AN9" s="65"/>
      <c r="AO9" s="65"/>
      <c r="AP9" s="65"/>
      <c r="AQ9" s="65"/>
      <c r="AR9" s="65"/>
      <c r="AS9" s="65"/>
      <c r="AT9" s="65" t="s">
        <v>18</v>
      </c>
      <c r="AU9" s="65"/>
      <c r="AV9" s="65"/>
      <c r="AW9" s="65"/>
      <c r="AX9" s="65"/>
      <c r="AY9" s="65"/>
      <c r="AZ9" s="65"/>
      <c r="BA9" s="65"/>
      <c r="BB9" s="65" t="s">
        <v>19</v>
      </c>
      <c r="BC9" s="65"/>
      <c r="BD9" s="65"/>
      <c r="BE9" s="65"/>
      <c r="BF9" s="65"/>
      <c r="BG9" s="65"/>
      <c r="BH9" s="65"/>
      <c r="BI9" s="65"/>
      <c r="BJ9" s="3"/>
      <c r="BK9" s="3"/>
      <c r="BL9" s="66" t="s">
        <v>20</v>
      </c>
      <c r="BM9" s="67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2">
      <c r="A10" s="2"/>
      <c r="B10" s="68" t="str">
        <f>データ!N6</f>
        <v>-</v>
      </c>
      <c r="C10" s="68"/>
      <c r="D10" s="68"/>
      <c r="E10" s="68"/>
      <c r="F10" s="68"/>
      <c r="G10" s="68"/>
      <c r="H10" s="68"/>
      <c r="I10" s="68">
        <f>データ!O6</f>
        <v>52.6</v>
      </c>
      <c r="J10" s="68"/>
      <c r="K10" s="68"/>
      <c r="L10" s="68"/>
      <c r="M10" s="68"/>
      <c r="N10" s="68"/>
      <c r="O10" s="68"/>
      <c r="P10" s="68">
        <f>データ!P6</f>
        <v>2.09</v>
      </c>
      <c r="Q10" s="68"/>
      <c r="R10" s="68"/>
      <c r="S10" s="68"/>
      <c r="T10" s="68"/>
      <c r="U10" s="68"/>
      <c r="V10" s="68"/>
      <c r="W10" s="68">
        <f>データ!Q6</f>
        <v>100</v>
      </c>
      <c r="X10" s="68"/>
      <c r="Y10" s="68"/>
      <c r="Z10" s="68"/>
      <c r="AA10" s="68"/>
      <c r="AB10" s="68"/>
      <c r="AC10" s="68"/>
      <c r="AD10" s="69">
        <f>データ!R6</f>
        <v>4290</v>
      </c>
      <c r="AE10" s="69"/>
      <c r="AF10" s="69"/>
      <c r="AG10" s="69"/>
      <c r="AH10" s="69"/>
      <c r="AI10" s="69"/>
      <c r="AJ10" s="69"/>
      <c r="AK10" s="2"/>
      <c r="AL10" s="69">
        <f>データ!V6</f>
        <v>1912</v>
      </c>
      <c r="AM10" s="69"/>
      <c r="AN10" s="69"/>
      <c r="AO10" s="69"/>
      <c r="AP10" s="69"/>
      <c r="AQ10" s="69"/>
      <c r="AR10" s="69"/>
      <c r="AS10" s="69"/>
      <c r="AT10" s="68">
        <f>データ!W6</f>
        <v>0.96</v>
      </c>
      <c r="AU10" s="68"/>
      <c r="AV10" s="68"/>
      <c r="AW10" s="68"/>
      <c r="AX10" s="68"/>
      <c r="AY10" s="68"/>
      <c r="AZ10" s="68"/>
      <c r="BA10" s="68"/>
      <c r="BB10" s="68">
        <f>データ!X6</f>
        <v>1991.67</v>
      </c>
      <c r="BC10" s="68"/>
      <c r="BD10" s="68"/>
      <c r="BE10" s="68"/>
      <c r="BF10" s="68"/>
      <c r="BG10" s="68"/>
      <c r="BH10" s="68"/>
      <c r="BI10" s="68"/>
      <c r="BJ10" s="2"/>
      <c r="BK10" s="2"/>
      <c r="BL10" s="58" t="s">
        <v>22</v>
      </c>
      <c r="BM10" s="59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0" t="s">
        <v>24</v>
      </c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</row>
    <row r="12" spans="1:78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</row>
    <row r="13" spans="1:78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</row>
    <row r="14" spans="1:78" ht="13.5" customHeight="1" x14ac:dyDescent="0.2">
      <c r="A14" s="2"/>
      <c r="B14" s="62" t="s">
        <v>25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4"/>
      <c r="BK14" s="2"/>
      <c r="BL14" s="52" t="s">
        <v>26</v>
      </c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4"/>
    </row>
    <row r="15" spans="1:78" ht="13.5" customHeight="1" x14ac:dyDescent="0.2">
      <c r="A15" s="2"/>
      <c r="B15" s="49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1"/>
      <c r="BK15" s="2"/>
      <c r="BL15" s="55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7"/>
    </row>
    <row r="16" spans="1:78" ht="13.5" customHeight="1" x14ac:dyDescent="0.2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3" t="s">
        <v>116</v>
      </c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5"/>
    </row>
    <row r="17" spans="1:78" ht="13.5" customHeight="1" x14ac:dyDescent="0.2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3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5"/>
    </row>
    <row r="18" spans="1:78" ht="13.5" customHeight="1" x14ac:dyDescent="0.2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3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5"/>
    </row>
    <row r="19" spans="1:78" ht="13.5" customHeight="1" x14ac:dyDescent="0.2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3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5"/>
    </row>
    <row r="20" spans="1:78" ht="13.5" customHeight="1" x14ac:dyDescent="0.2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3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5"/>
    </row>
    <row r="21" spans="1:78" ht="13.5" customHeight="1" x14ac:dyDescent="0.2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3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5"/>
    </row>
    <row r="22" spans="1:78" ht="13.5" customHeight="1" x14ac:dyDescent="0.2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3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5"/>
    </row>
    <row r="23" spans="1:78" ht="13.5" customHeight="1" x14ac:dyDescent="0.2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3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5"/>
    </row>
    <row r="24" spans="1:78" ht="13.5" customHeight="1" x14ac:dyDescent="0.2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3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5"/>
    </row>
    <row r="25" spans="1:78" ht="13.5" customHeight="1" x14ac:dyDescent="0.2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3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5"/>
    </row>
    <row r="26" spans="1:78" ht="13.5" customHeight="1" x14ac:dyDescent="0.2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3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5"/>
    </row>
    <row r="27" spans="1:78" ht="13.5" customHeight="1" x14ac:dyDescent="0.2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3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5"/>
    </row>
    <row r="28" spans="1:78" ht="13.5" customHeight="1" x14ac:dyDescent="0.2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3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5"/>
    </row>
    <row r="29" spans="1:78" ht="13.5" customHeight="1" x14ac:dyDescent="0.2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3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5"/>
    </row>
    <row r="30" spans="1:78" ht="13.5" customHeight="1" x14ac:dyDescent="0.2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3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5"/>
    </row>
    <row r="31" spans="1:78" ht="13.5" customHeight="1" x14ac:dyDescent="0.2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3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5"/>
    </row>
    <row r="32" spans="1:78" ht="13.5" customHeight="1" x14ac:dyDescent="0.2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3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5"/>
    </row>
    <row r="33" spans="1:78" ht="13.5" customHeight="1" x14ac:dyDescent="0.2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3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5"/>
    </row>
    <row r="34" spans="1:78" ht="13.5" customHeight="1" x14ac:dyDescent="0.2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43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5"/>
    </row>
    <row r="35" spans="1:78" ht="13.5" customHeight="1" x14ac:dyDescent="0.2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43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5"/>
    </row>
    <row r="36" spans="1:78" ht="13.5" customHeight="1" x14ac:dyDescent="0.2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3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5"/>
    </row>
    <row r="37" spans="1:78" ht="13.5" customHeight="1" x14ac:dyDescent="0.2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3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5"/>
    </row>
    <row r="38" spans="1:78" ht="13.5" customHeight="1" x14ac:dyDescent="0.2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3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5"/>
    </row>
    <row r="39" spans="1:78" ht="13.5" customHeight="1" x14ac:dyDescent="0.2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3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5"/>
    </row>
    <row r="40" spans="1:78" ht="13.5" customHeight="1" x14ac:dyDescent="0.2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3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5"/>
    </row>
    <row r="41" spans="1:78" ht="13.5" customHeight="1" x14ac:dyDescent="0.2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3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5"/>
    </row>
    <row r="42" spans="1:78" ht="13.5" customHeight="1" x14ac:dyDescent="0.2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3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5"/>
    </row>
    <row r="43" spans="1:78" ht="13.5" customHeight="1" x14ac:dyDescent="0.2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3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5"/>
    </row>
    <row r="44" spans="1:78" ht="13.5" customHeight="1" x14ac:dyDescent="0.2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6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8"/>
    </row>
    <row r="45" spans="1:78" ht="13.5" customHeight="1" x14ac:dyDescent="0.2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2" t="s">
        <v>27</v>
      </c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4"/>
    </row>
    <row r="46" spans="1:78" ht="13.5" customHeight="1" x14ac:dyDescent="0.2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5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7"/>
    </row>
    <row r="47" spans="1:78" ht="13.5" customHeight="1" x14ac:dyDescent="0.2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3" t="s">
        <v>114</v>
      </c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5"/>
    </row>
    <row r="48" spans="1:78" ht="13.5" customHeight="1" x14ac:dyDescent="0.2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3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5"/>
    </row>
    <row r="49" spans="1:78" ht="13.5" customHeight="1" x14ac:dyDescent="0.2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3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5"/>
    </row>
    <row r="50" spans="1:78" ht="13.5" customHeight="1" x14ac:dyDescent="0.2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3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5"/>
    </row>
    <row r="51" spans="1:78" ht="13.5" customHeight="1" x14ac:dyDescent="0.2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3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5"/>
    </row>
    <row r="52" spans="1:78" ht="13.5" customHeight="1" x14ac:dyDescent="0.2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3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5"/>
    </row>
    <row r="53" spans="1:78" ht="13.5" customHeight="1" x14ac:dyDescent="0.2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3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5"/>
    </row>
    <row r="54" spans="1:78" ht="13.5" customHeight="1" x14ac:dyDescent="0.2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3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5"/>
    </row>
    <row r="55" spans="1:78" ht="13.5" customHeight="1" x14ac:dyDescent="0.2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3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5"/>
    </row>
    <row r="56" spans="1:78" ht="13.5" customHeight="1" x14ac:dyDescent="0.2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43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5"/>
    </row>
    <row r="57" spans="1:78" ht="13.5" customHeight="1" x14ac:dyDescent="0.2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43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5"/>
    </row>
    <row r="58" spans="1:78" ht="13.5" customHeight="1" x14ac:dyDescent="0.2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43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5"/>
    </row>
    <row r="59" spans="1:78" ht="13.5" customHeight="1" x14ac:dyDescent="0.2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3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5"/>
    </row>
    <row r="60" spans="1:78" ht="13.5" customHeight="1" x14ac:dyDescent="0.2">
      <c r="A60" s="2"/>
      <c r="B60" s="49" t="s">
        <v>28</v>
      </c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1"/>
      <c r="BK60" s="2"/>
      <c r="BL60" s="43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5"/>
    </row>
    <row r="61" spans="1:78" ht="13.5" customHeight="1" x14ac:dyDescent="0.2">
      <c r="A61" s="2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1"/>
      <c r="BK61" s="2"/>
      <c r="BL61" s="43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5"/>
    </row>
    <row r="62" spans="1:78" ht="13.5" customHeight="1" x14ac:dyDescent="0.2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3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5"/>
    </row>
    <row r="63" spans="1:78" ht="13.5" customHeight="1" x14ac:dyDescent="0.2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6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8"/>
    </row>
    <row r="64" spans="1:78" ht="13.5" customHeight="1" x14ac:dyDescent="0.2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2" t="s">
        <v>29</v>
      </c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4"/>
    </row>
    <row r="65" spans="1:78" ht="13.5" customHeight="1" x14ac:dyDescent="0.2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5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7"/>
    </row>
    <row r="66" spans="1:78" ht="13.5" customHeight="1" x14ac:dyDescent="0.2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3" t="s">
        <v>115</v>
      </c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5"/>
    </row>
    <row r="67" spans="1:78" ht="13.5" customHeight="1" x14ac:dyDescent="0.2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3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5"/>
    </row>
    <row r="68" spans="1:78" ht="13.5" customHeight="1" x14ac:dyDescent="0.2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3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5"/>
    </row>
    <row r="69" spans="1:78" ht="13.5" customHeight="1" x14ac:dyDescent="0.2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3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5"/>
    </row>
    <row r="70" spans="1:78" ht="13.5" customHeight="1" x14ac:dyDescent="0.2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3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5"/>
    </row>
    <row r="71" spans="1:78" ht="13.5" customHeight="1" x14ac:dyDescent="0.2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3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5"/>
    </row>
    <row r="72" spans="1:78" ht="13.5" customHeight="1" x14ac:dyDescent="0.2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3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5"/>
    </row>
    <row r="73" spans="1:78" ht="13.5" customHeight="1" x14ac:dyDescent="0.2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3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5"/>
    </row>
    <row r="74" spans="1:78" ht="13.5" customHeight="1" x14ac:dyDescent="0.2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3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5"/>
    </row>
    <row r="75" spans="1:78" ht="13.5" customHeight="1" x14ac:dyDescent="0.2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3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5"/>
    </row>
    <row r="76" spans="1:78" ht="13.5" customHeight="1" x14ac:dyDescent="0.2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3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5"/>
    </row>
    <row r="77" spans="1:78" ht="13.5" customHeight="1" x14ac:dyDescent="0.2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3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5"/>
    </row>
    <row r="78" spans="1:78" ht="13.5" customHeight="1" x14ac:dyDescent="0.2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3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5"/>
    </row>
    <row r="79" spans="1:78" ht="13.5" customHeight="1" x14ac:dyDescent="0.2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43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5"/>
    </row>
    <row r="80" spans="1:78" ht="13.5" customHeight="1" x14ac:dyDescent="0.2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43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5"/>
    </row>
    <row r="81" spans="1:78" ht="13.5" customHeight="1" x14ac:dyDescent="0.2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43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5"/>
    </row>
    <row r="82" spans="1:78" ht="13.5" customHeight="1" x14ac:dyDescent="0.2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46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8"/>
    </row>
    <row r="83" spans="1:78" x14ac:dyDescent="0.2">
      <c r="C83" s="2" t="s">
        <v>30</v>
      </c>
    </row>
    <row r="84" spans="1:78" hidden="1" x14ac:dyDescent="0.2">
      <c r="B84" s="26" t="s">
        <v>31</v>
      </c>
      <c r="C84" s="26"/>
      <c r="D84" s="26"/>
      <c r="E84" s="26" t="s">
        <v>32</v>
      </c>
      <c r="F84" s="26" t="s">
        <v>33</v>
      </c>
      <c r="G84" s="26" t="s">
        <v>34</v>
      </c>
      <c r="H84" s="26" t="s">
        <v>35</v>
      </c>
      <c r="I84" s="26" t="s">
        <v>36</v>
      </c>
      <c r="J84" s="26" t="s">
        <v>37</v>
      </c>
      <c r="K84" s="26" t="s">
        <v>38</v>
      </c>
      <c r="L84" s="26" t="s">
        <v>39</v>
      </c>
      <c r="M84" s="26" t="s">
        <v>40</v>
      </c>
      <c r="N84" s="26" t="s">
        <v>41</v>
      </c>
      <c r="O84" s="26" t="s">
        <v>42</v>
      </c>
    </row>
    <row r="85" spans="1:78" hidden="1" x14ac:dyDescent="0.2">
      <c r="B85" s="26"/>
      <c r="C85" s="26"/>
      <c r="D85" s="26"/>
      <c r="E85" s="26" t="str">
        <f>データ!AI6</f>
        <v>【98.17】</v>
      </c>
      <c r="F85" s="26" t="str">
        <f>データ!AT6</f>
        <v>【92.20】</v>
      </c>
      <c r="G85" s="26" t="str">
        <f>データ!BE6</f>
        <v>【106.38】</v>
      </c>
      <c r="H85" s="26" t="str">
        <f>データ!BP6</f>
        <v>【314.13】</v>
      </c>
      <c r="I85" s="26" t="str">
        <f>データ!CA6</f>
        <v>【58.42】</v>
      </c>
      <c r="J85" s="26" t="str">
        <f>データ!CL6</f>
        <v>【282.28】</v>
      </c>
      <c r="K85" s="26" t="str">
        <f>データ!CW6</f>
        <v>【57.83】</v>
      </c>
      <c r="L85" s="26" t="str">
        <f>データ!DH6</f>
        <v>【77.67】</v>
      </c>
      <c r="M85" s="26" t="str">
        <f>データ!DS6</f>
        <v>【15.64】</v>
      </c>
      <c r="N85" s="26" t="str">
        <f>データ!ED6</f>
        <v>【-】</v>
      </c>
      <c r="O85" s="26" t="str">
        <f>データ!EO6</f>
        <v>【-】</v>
      </c>
    </row>
  </sheetData>
  <sheetProtection algorithmName="SHA-512" hashValue="037Re2UyqchsPZDKBZX9mEbcItgaSl/Rrdu84osPlR0g2hfsAKyyknG7zTQ0ur3VH0cPzSEztRiCVh1RhZCKDA==" saltValue="BUGdh5YLKAWjNStoj29+1g==" spinCount="100000" sheet="1" objects="1" scenarios="1" formatCells="0" formatColumns="0" formatRows="0"/>
  <mergeCells count="46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2" x14ac:dyDescent="0.2"/>
  <cols>
    <col min="2" max="144" width="11.88671875" customWidth="1"/>
  </cols>
  <sheetData>
    <row r="1" spans="1:148" x14ac:dyDescent="0.2">
      <c r="A1" t="s">
        <v>43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8" x14ac:dyDescent="0.2">
      <c r="A2" s="28" t="s">
        <v>44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8" x14ac:dyDescent="0.2">
      <c r="A3" s="28" t="s">
        <v>45</v>
      </c>
      <c r="B3" s="29" t="s">
        <v>46</v>
      </c>
      <c r="C3" s="29" t="s">
        <v>47</v>
      </c>
      <c r="D3" s="29" t="s">
        <v>48</v>
      </c>
      <c r="E3" s="29" t="s">
        <v>49</v>
      </c>
      <c r="F3" s="29" t="s">
        <v>50</v>
      </c>
      <c r="G3" s="29" t="s">
        <v>51</v>
      </c>
      <c r="H3" s="77" t="s">
        <v>52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53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54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8" x14ac:dyDescent="0.2">
      <c r="A4" s="28" t="s">
        <v>55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56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57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58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59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60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61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62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63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64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65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66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8" x14ac:dyDescent="0.2">
      <c r="A5" s="28" t="s">
        <v>67</v>
      </c>
      <c r="B5" s="31"/>
      <c r="C5" s="31"/>
      <c r="D5" s="31"/>
      <c r="E5" s="31"/>
      <c r="F5" s="31"/>
      <c r="G5" s="31"/>
      <c r="H5" s="32" t="s">
        <v>68</v>
      </c>
      <c r="I5" s="32" t="s">
        <v>69</v>
      </c>
      <c r="J5" s="32" t="s">
        <v>70</v>
      </c>
      <c r="K5" s="32" t="s">
        <v>71</v>
      </c>
      <c r="L5" s="32" t="s">
        <v>72</v>
      </c>
      <c r="M5" s="32" t="s">
        <v>5</v>
      </c>
      <c r="N5" s="32" t="s">
        <v>73</v>
      </c>
      <c r="O5" s="32" t="s">
        <v>74</v>
      </c>
      <c r="P5" s="32" t="s">
        <v>75</v>
      </c>
      <c r="Q5" s="32" t="s">
        <v>76</v>
      </c>
      <c r="R5" s="32" t="s">
        <v>77</v>
      </c>
      <c r="S5" s="32" t="s">
        <v>78</v>
      </c>
      <c r="T5" s="32" t="s">
        <v>79</v>
      </c>
      <c r="U5" s="32" t="s">
        <v>80</v>
      </c>
      <c r="V5" s="32" t="s">
        <v>81</v>
      </c>
      <c r="W5" s="32" t="s">
        <v>82</v>
      </c>
      <c r="X5" s="32" t="s">
        <v>83</v>
      </c>
      <c r="Y5" s="32" t="s">
        <v>84</v>
      </c>
      <c r="Z5" s="32" t="s">
        <v>85</v>
      </c>
      <c r="AA5" s="32" t="s">
        <v>86</v>
      </c>
      <c r="AB5" s="32" t="s">
        <v>87</v>
      </c>
      <c r="AC5" s="32" t="s">
        <v>88</v>
      </c>
      <c r="AD5" s="32" t="s">
        <v>89</v>
      </c>
      <c r="AE5" s="32" t="s">
        <v>90</v>
      </c>
      <c r="AF5" s="32" t="s">
        <v>91</v>
      </c>
      <c r="AG5" s="32" t="s">
        <v>92</v>
      </c>
      <c r="AH5" s="32" t="s">
        <v>93</v>
      </c>
      <c r="AI5" s="32" t="s">
        <v>31</v>
      </c>
      <c r="AJ5" s="32" t="s">
        <v>84</v>
      </c>
      <c r="AK5" s="32" t="s">
        <v>85</v>
      </c>
      <c r="AL5" s="32" t="s">
        <v>86</v>
      </c>
      <c r="AM5" s="32" t="s">
        <v>87</v>
      </c>
      <c r="AN5" s="32" t="s">
        <v>88</v>
      </c>
      <c r="AO5" s="32" t="s">
        <v>89</v>
      </c>
      <c r="AP5" s="32" t="s">
        <v>90</v>
      </c>
      <c r="AQ5" s="32" t="s">
        <v>91</v>
      </c>
      <c r="AR5" s="32" t="s">
        <v>92</v>
      </c>
      <c r="AS5" s="32" t="s">
        <v>93</v>
      </c>
      <c r="AT5" s="32" t="s">
        <v>94</v>
      </c>
      <c r="AU5" s="32" t="s">
        <v>84</v>
      </c>
      <c r="AV5" s="32" t="s">
        <v>85</v>
      </c>
      <c r="AW5" s="32" t="s">
        <v>86</v>
      </c>
      <c r="AX5" s="32" t="s">
        <v>87</v>
      </c>
      <c r="AY5" s="32" t="s">
        <v>88</v>
      </c>
      <c r="AZ5" s="32" t="s">
        <v>89</v>
      </c>
      <c r="BA5" s="32" t="s">
        <v>90</v>
      </c>
      <c r="BB5" s="32" t="s">
        <v>91</v>
      </c>
      <c r="BC5" s="32" t="s">
        <v>92</v>
      </c>
      <c r="BD5" s="32" t="s">
        <v>93</v>
      </c>
      <c r="BE5" s="32" t="s">
        <v>94</v>
      </c>
      <c r="BF5" s="32" t="s">
        <v>84</v>
      </c>
      <c r="BG5" s="32" t="s">
        <v>85</v>
      </c>
      <c r="BH5" s="32" t="s">
        <v>86</v>
      </c>
      <c r="BI5" s="32" t="s">
        <v>87</v>
      </c>
      <c r="BJ5" s="32" t="s">
        <v>88</v>
      </c>
      <c r="BK5" s="32" t="s">
        <v>89</v>
      </c>
      <c r="BL5" s="32" t="s">
        <v>90</v>
      </c>
      <c r="BM5" s="32" t="s">
        <v>91</v>
      </c>
      <c r="BN5" s="32" t="s">
        <v>92</v>
      </c>
      <c r="BO5" s="32" t="s">
        <v>93</v>
      </c>
      <c r="BP5" s="32" t="s">
        <v>94</v>
      </c>
      <c r="BQ5" s="32" t="s">
        <v>84</v>
      </c>
      <c r="BR5" s="32" t="s">
        <v>85</v>
      </c>
      <c r="BS5" s="32" t="s">
        <v>86</v>
      </c>
      <c r="BT5" s="32" t="s">
        <v>87</v>
      </c>
      <c r="BU5" s="32" t="s">
        <v>88</v>
      </c>
      <c r="BV5" s="32" t="s">
        <v>89</v>
      </c>
      <c r="BW5" s="32" t="s">
        <v>90</v>
      </c>
      <c r="BX5" s="32" t="s">
        <v>91</v>
      </c>
      <c r="BY5" s="32" t="s">
        <v>92</v>
      </c>
      <c r="BZ5" s="32" t="s">
        <v>93</v>
      </c>
      <c r="CA5" s="32" t="s">
        <v>94</v>
      </c>
      <c r="CB5" s="32" t="s">
        <v>84</v>
      </c>
      <c r="CC5" s="32" t="s">
        <v>85</v>
      </c>
      <c r="CD5" s="32" t="s">
        <v>86</v>
      </c>
      <c r="CE5" s="32" t="s">
        <v>87</v>
      </c>
      <c r="CF5" s="32" t="s">
        <v>88</v>
      </c>
      <c r="CG5" s="32" t="s">
        <v>89</v>
      </c>
      <c r="CH5" s="32" t="s">
        <v>90</v>
      </c>
      <c r="CI5" s="32" t="s">
        <v>91</v>
      </c>
      <c r="CJ5" s="32" t="s">
        <v>92</v>
      </c>
      <c r="CK5" s="32" t="s">
        <v>93</v>
      </c>
      <c r="CL5" s="32" t="s">
        <v>94</v>
      </c>
      <c r="CM5" s="32" t="s">
        <v>84</v>
      </c>
      <c r="CN5" s="32" t="s">
        <v>85</v>
      </c>
      <c r="CO5" s="32" t="s">
        <v>86</v>
      </c>
      <c r="CP5" s="32" t="s">
        <v>87</v>
      </c>
      <c r="CQ5" s="32" t="s">
        <v>88</v>
      </c>
      <c r="CR5" s="32" t="s">
        <v>89</v>
      </c>
      <c r="CS5" s="32" t="s">
        <v>90</v>
      </c>
      <c r="CT5" s="32" t="s">
        <v>91</v>
      </c>
      <c r="CU5" s="32" t="s">
        <v>92</v>
      </c>
      <c r="CV5" s="32" t="s">
        <v>93</v>
      </c>
      <c r="CW5" s="32" t="s">
        <v>94</v>
      </c>
      <c r="CX5" s="32" t="s">
        <v>84</v>
      </c>
      <c r="CY5" s="32" t="s">
        <v>85</v>
      </c>
      <c r="CZ5" s="32" t="s">
        <v>86</v>
      </c>
      <c r="DA5" s="32" t="s">
        <v>87</v>
      </c>
      <c r="DB5" s="32" t="s">
        <v>88</v>
      </c>
      <c r="DC5" s="32" t="s">
        <v>89</v>
      </c>
      <c r="DD5" s="32" t="s">
        <v>90</v>
      </c>
      <c r="DE5" s="32" t="s">
        <v>91</v>
      </c>
      <c r="DF5" s="32" t="s">
        <v>92</v>
      </c>
      <c r="DG5" s="32" t="s">
        <v>93</v>
      </c>
      <c r="DH5" s="32" t="s">
        <v>94</v>
      </c>
      <c r="DI5" s="32" t="s">
        <v>84</v>
      </c>
      <c r="DJ5" s="32" t="s">
        <v>85</v>
      </c>
      <c r="DK5" s="32" t="s">
        <v>86</v>
      </c>
      <c r="DL5" s="32" t="s">
        <v>87</v>
      </c>
      <c r="DM5" s="32" t="s">
        <v>88</v>
      </c>
      <c r="DN5" s="32" t="s">
        <v>89</v>
      </c>
      <c r="DO5" s="32" t="s">
        <v>90</v>
      </c>
      <c r="DP5" s="32" t="s">
        <v>91</v>
      </c>
      <c r="DQ5" s="32" t="s">
        <v>92</v>
      </c>
      <c r="DR5" s="32" t="s">
        <v>93</v>
      </c>
      <c r="DS5" s="32" t="s">
        <v>94</v>
      </c>
      <c r="DT5" s="32" t="s">
        <v>84</v>
      </c>
      <c r="DU5" s="32" t="s">
        <v>85</v>
      </c>
      <c r="DV5" s="32" t="s">
        <v>86</v>
      </c>
      <c r="DW5" s="32" t="s">
        <v>87</v>
      </c>
      <c r="DX5" s="32" t="s">
        <v>88</v>
      </c>
      <c r="DY5" s="32" t="s">
        <v>89</v>
      </c>
      <c r="DZ5" s="32" t="s">
        <v>90</v>
      </c>
      <c r="EA5" s="32" t="s">
        <v>91</v>
      </c>
      <c r="EB5" s="32" t="s">
        <v>92</v>
      </c>
      <c r="EC5" s="32" t="s">
        <v>93</v>
      </c>
      <c r="ED5" s="32" t="s">
        <v>94</v>
      </c>
      <c r="EE5" s="32" t="s">
        <v>84</v>
      </c>
      <c r="EF5" s="32" t="s">
        <v>85</v>
      </c>
      <c r="EG5" s="32" t="s">
        <v>86</v>
      </c>
      <c r="EH5" s="32" t="s">
        <v>87</v>
      </c>
      <c r="EI5" s="32" t="s">
        <v>88</v>
      </c>
      <c r="EJ5" s="32" t="s">
        <v>89</v>
      </c>
      <c r="EK5" s="32" t="s">
        <v>90</v>
      </c>
      <c r="EL5" s="32" t="s">
        <v>91</v>
      </c>
      <c r="EM5" s="32" t="s">
        <v>92</v>
      </c>
      <c r="EN5" s="32" t="s">
        <v>93</v>
      </c>
      <c r="EO5" s="32" t="s">
        <v>94</v>
      </c>
    </row>
    <row r="6" spans="1:148" s="36" customFormat="1" x14ac:dyDescent="0.2">
      <c r="A6" s="28" t="s">
        <v>95</v>
      </c>
      <c r="B6" s="33">
        <f>B7</f>
        <v>2020</v>
      </c>
      <c r="C6" s="33">
        <f t="shared" ref="C6:X6" si="3">C7</f>
        <v>342041</v>
      </c>
      <c r="D6" s="33">
        <f t="shared" si="3"/>
        <v>46</v>
      </c>
      <c r="E6" s="33">
        <f t="shared" si="3"/>
        <v>18</v>
      </c>
      <c r="F6" s="33">
        <f t="shared" si="3"/>
        <v>0</v>
      </c>
      <c r="G6" s="33">
        <f t="shared" si="3"/>
        <v>0</v>
      </c>
      <c r="H6" s="33" t="str">
        <f t="shared" si="3"/>
        <v>広島県　三原市</v>
      </c>
      <c r="I6" s="33" t="str">
        <f t="shared" si="3"/>
        <v>法適用</v>
      </c>
      <c r="J6" s="33" t="str">
        <f t="shared" si="3"/>
        <v>下水道事業</v>
      </c>
      <c r="K6" s="33" t="str">
        <f t="shared" si="3"/>
        <v>特定地域生活排水処理</v>
      </c>
      <c r="L6" s="33" t="str">
        <f t="shared" si="3"/>
        <v>K2</v>
      </c>
      <c r="M6" s="33" t="str">
        <f t="shared" si="3"/>
        <v>非設置</v>
      </c>
      <c r="N6" s="34" t="str">
        <f t="shared" si="3"/>
        <v>-</v>
      </c>
      <c r="O6" s="34">
        <f t="shared" si="3"/>
        <v>52.6</v>
      </c>
      <c r="P6" s="34">
        <f t="shared" si="3"/>
        <v>2.09</v>
      </c>
      <c r="Q6" s="34">
        <f t="shared" si="3"/>
        <v>100</v>
      </c>
      <c r="R6" s="34">
        <f t="shared" si="3"/>
        <v>4290</v>
      </c>
      <c r="S6" s="34">
        <f t="shared" si="3"/>
        <v>92009</v>
      </c>
      <c r="T6" s="34">
        <f t="shared" si="3"/>
        <v>471.51</v>
      </c>
      <c r="U6" s="34">
        <f t="shared" si="3"/>
        <v>195.14</v>
      </c>
      <c r="V6" s="34">
        <f t="shared" si="3"/>
        <v>1912</v>
      </c>
      <c r="W6" s="34">
        <f t="shared" si="3"/>
        <v>0.96</v>
      </c>
      <c r="X6" s="34">
        <f t="shared" si="3"/>
        <v>1991.67</v>
      </c>
      <c r="Y6" s="35" t="str">
        <f>IF(Y7="",NA(),Y7)</f>
        <v>-</v>
      </c>
      <c r="Z6" s="35" t="str">
        <f t="shared" ref="Z6:AH6" si="4">IF(Z7="",NA(),Z7)</f>
        <v>-</v>
      </c>
      <c r="AA6" s="35" t="str">
        <f t="shared" si="4"/>
        <v>-</v>
      </c>
      <c r="AB6" s="35" t="str">
        <f t="shared" si="4"/>
        <v>-</v>
      </c>
      <c r="AC6" s="35">
        <f t="shared" si="4"/>
        <v>59.57</v>
      </c>
      <c r="AD6" s="35" t="str">
        <f t="shared" si="4"/>
        <v>-</v>
      </c>
      <c r="AE6" s="35" t="str">
        <f t="shared" si="4"/>
        <v>-</v>
      </c>
      <c r="AF6" s="35" t="str">
        <f t="shared" si="4"/>
        <v>-</v>
      </c>
      <c r="AG6" s="35" t="str">
        <f t="shared" si="4"/>
        <v>-</v>
      </c>
      <c r="AH6" s="35">
        <f t="shared" si="4"/>
        <v>99.03</v>
      </c>
      <c r="AI6" s="34" t="str">
        <f>IF(AI7="","",IF(AI7="-","【-】","【"&amp;SUBSTITUTE(TEXT(AI7,"#,##0.00"),"-","△")&amp;"】"))</f>
        <v>【98.17】</v>
      </c>
      <c r="AJ6" s="35" t="str">
        <f>IF(AJ7="",NA(),AJ7)</f>
        <v>-</v>
      </c>
      <c r="AK6" s="35" t="str">
        <f t="shared" ref="AK6:AS6" si="5">IF(AK7="",NA(),AK7)</f>
        <v>-</v>
      </c>
      <c r="AL6" s="35" t="str">
        <f t="shared" si="5"/>
        <v>-</v>
      </c>
      <c r="AM6" s="35" t="str">
        <f t="shared" si="5"/>
        <v>-</v>
      </c>
      <c r="AN6" s="35">
        <f t="shared" si="5"/>
        <v>177.57</v>
      </c>
      <c r="AO6" s="35" t="str">
        <f t="shared" si="5"/>
        <v>-</v>
      </c>
      <c r="AP6" s="35" t="str">
        <f t="shared" si="5"/>
        <v>-</v>
      </c>
      <c r="AQ6" s="35" t="str">
        <f t="shared" si="5"/>
        <v>-</v>
      </c>
      <c r="AR6" s="35" t="str">
        <f t="shared" si="5"/>
        <v>-</v>
      </c>
      <c r="AS6" s="35">
        <f t="shared" si="5"/>
        <v>74.239999999999995</v>
      </c>
      <c r="AT6" s="34" t="str">
        <f>IF(AT7="","",IF(AT7="-","【-】","【"&amp;SUBSTITUTE(TEXT(AT7,"#,##0.00"),"-","△")&amp;"】"))</f>
        <v>【92.20】</v>
      </c>
      <c r="AU6" s="35" t="str">
        <f>IF(AU7="",NA(),AU7)</f>
        <v>-</v>
      </c>
      <c r="AV6" s="35" t="str">
        <f t="shared" ref="AV6:BD6" si="6">IF(AV7="",NA(),AV7)</f>
        <v>-</v>
      </c>
      <c r="AW6" s="35" t="str">
        <f t="shared" si="6"/>
        <v>-</v>
      </c>
      <c r="AX6" s="35" t="str">
        <f t="shared" si="6"/>
        <v>-</v>
      </c>
      <c r="AY6" s="35">
        <f t="shared" si="6"/>
        <v>16.71</v>
      </c>
      <c r="AZ6" s="35" t="str">
        <f t="shared" si="6"/>
        <v>-</v>
      </c>
      <c r="BA6" s="35" t="str">
        <f t="shared" si="6"/>
        <v>-</v>
      </c>
      <c r="BB6" s="35" t="str">
        <f t="shared" si="6"/>
        <v>-</v>
      </c>
      <c r="BC6" s="35" t="str">
        <f t="shared" si="6"/>
        <v>-</v>
      </c>
      <c r="BD6" s="35">
        <f t="shared" si="6"/>
        <v>100.47</v>
      </c>
      <c r="BE6" s="34" t="str">
        <f>IF(BE7="","",IF(BE7="-","【-】","【"&amp;SUBSTITUTE(TEXT(BE7,"#,##0.00"),"-","△")&amp;"】"))</f>
        <v>【106.38】</v>
      </c>
      <c r="BF6" s="35" t="str">
        <f>IF(BF7="",NA(),BF7)</f>
        <v>-</v>
      </c>
      <c r="BG6" s="35" t="str">
        <f t="shared" ref="BG6:BO6" si="7">IF(BG7="",NA(),BG7)</f>
        <v>-</v>
      </c>
      <c r="BH6" s="35" t="str">
        <f t="shared" si="7"/>
        <v>-</v>
      </c>
      <c r="BI6" s="35" t="str">
        <f t="shared" si="7"/>
        <v>-</v>
      </c>
      <c r="BJ6" s="34">
        <f t="shared" si="7"/>
        <v>0</v>
      </c>
      <c r="BK6" s="35" t="str">
        <f t="shared" si="7"/>
        <v>-</v>
      </c>
      <c r="BL6" s="35" t="str">
        <f t="shared" si="7"/>
        <v>-</v>
      </c>
      <c r="BM6" s="35" t="str">
        <f t="shared" si="7"/>
        <v>-</v>
      </c>
      <c r="BN6" s="35" t="str">
        <f t="shared" si="7"/>
        <v>-</v>
      </c>
      <c r="BO6" s="35">
        <f t="shared" si="7"/>
        <v>294.27</v>
      </c>
      <c r="BP6" s="34" t="str">
        <f>IF(BP7="","",IF(BP7="-","【-】","【"&amp;SUBSTITUTE(TEXT(BP7,"#,##0.00"),"-","△")&amp;"】"))</f>
        <v>【314.13】</v>
      </c>
      <c r="BQ6" s="35" t="str">
        <f>IF(BQ7="",NA(),BQ7)</f>
        <v>-</v>
      </c>
      <c r="BR6" s="35" t="str">
        <f t="shared" ref="BR6:BZ6" si="8">IF(BR7="",NA(),BR7)</f>
        <v>-</v>
      </c>
      <c r="BS6" s="35" t="str">
        <f t="shared" si="8"/>
        <v>-</v>
      </c>
      <c r="BT6" s="35" t="str">
        <f t="shared" si="8"/>
        <v>-</v>
      </c>
      <c r="BU6" s="35">
        <f t="shared" si="8"/>
        <v>37.979999999999997</v>
      </c>
      <c r="BV6" s="35" t="str">
        <f t="shared" si="8"/>
        <v>-</v>
      </c>
      <c r="BW6" s="35" t="str">
        <f t="shared" si="8"/>
        <v>-</v>
      </c>
      <c r="BX6" s="35" t="str">
        <f t="shared" si="8"/>
        <v>-</v>
      </c>
      <c r="BY6" s="35" t="str">
        <f t="shared" si="8"/>
        <v>-</v>
      </c>
      <c r="BZ6" s="35">
        <f t="shared" si="8"/>
        <v>60.59</v>
      </c>
      <c r="CA6" s="34" t="str">
        <f>IF(CA7="","",IF(CA7="-","【-】","【"&amp;SUBSTITUTE(TEXT(CA7,"#,##0.00"),"-","△")&amp;"】"))</f>
        <v>【58.42】</v>
      </c>
      <c r="CB6" s="35" t="str">
        <f>IF(CB7="",NA(),CB7)</f>
        <v>-</v>
      </c>
      <c r="CC6" s="35" t="str">
        <f t="shared" ref="CC6:CK6" si="9">IF(CC7="",NA(),CC7)</f>
        <v>-</v>
      </c>
      <c r="CD6" s="35" t="str">
        <f t="shared" si="9"/>
        <v>-</v>
      </c>
      <c r="CE6" s="35" t="str">
        <f t="shared" si="9"/>
        <v>-</v>
      </c>
      <c r="CF6" s="35">
        <f t="shared" si="9"/>
        <v>157.41</v>
      </c>
      <c r="CG6" s="35" t="str">
        <f t="shared" si="9"/>
        <v>-</v>
      </c>
      <c r="CH6" s="35" t="str">
        <f t="shared" si="9"/>
        <v>-</v>
      </c>
      <c r="CI6" s="35" t="str">
        <f t="shared" si="9"/>
        <v>-</v>
      </c>
      <c r="CJ6" s="35" t="str">
        <f t="shared" si="9"/>
        <v>-</v>
      </c>
      <c r="CK6" s="35">
        <f t="shared" si="9"/>
        <v>280.23</v>
      </c>
      <c r="CL6" s="34" t="str">
        <f>IF(CL7="","",IF(CL7="-","【-】","【"&amp;SUBSTITUTE(TEXT(CL7,"#,##0.00"),"-","△")&amp;"】"))</f>
        <v>【282.28】</v>
      </c>
      <c r="CM6" s="35" t="str">
        <f>IF(CM7="",NA(),CM7)</f>
        <v>-</v>
      </c>
      <c r="CN6" s="35" t="str">
        <f t="shared" ref="CN6:CV6" si="10">IF(CN7="",NA(),CN7)</f>
        <v>-</v>
      </c>
      <c r="CO6" s="35" t="str">
        <f t="shared" si="10"/>
        <v>-</v>
      </c>
      <c r="CP6" s="35" t="str">
        <f t="shared" si="10"/>
        <v>-</v>
      </c>
      <c r="CQ6" s="35">
        <f t="shared" si="10"/>
        <v>98.71</v>
      </c>
      <c r="CR6" s="35" t="str">
        <f t="shared" si="10"/>
        <v>-</v>
      </c>
      <c r="CS6" s="35" t="str">
        <f t="shared" si="10"/>
        <v>-</v>
      </c>
      <c r="CT6" s="35" t="str">
        <f t="shared" si="10"/>
        <v>-</v>
      </c>
      <c r="CU6" s="35" t="str">
        <f t="shared" si="10"/>
        <v>-</v>
      </c>
      <c r="CV6" s="35">
        <f t="shared" si="10"/>
        <v>58.19</v>
      </c>
      <c r="CW6" s="34" t="str">
        <f>IF(CW7="","",IF(CW7="-","【-】","【"&amp;SUBSTITUTE(TEXT(CW7,"#,##0.00"),"-","△")&amp;"】"))</f>
        <v>【57.83】</v>
      </c>
      <c r="CX6" s="35" t="str">
        <f>IF(CX7="",NA(),CX7)</f>
        <v>-</v>
      </c>
      <c r="CY6" s="35" t="str">
        <f t="shared" ref="CY6:DG6" si="11">IF(CY7="",NA(),CY7)</f>
        <v>-</v>
      </c>
      <c r="CZ6" s="35" t="str">
        <f t="shared" si="11"/>
        <v>-</v>
      </c>
      <c r="DA6" s="35" t="str">
        <f t="shared" si="11"/>
        <v>-</v>
      </c>
      <c r="DB6" s="35">
        <f t="shared" si="11"/>
        <v>100</v>
      </c>
      <c r="DC6" s="35" t="str">
        <f t="shared" si="11"/>
        <v>-</v>
      </c>
      <c r="DD6" s="35" t="str">
        <f t="shared" si="11"/>
        <v>-</v>
      </c>
      <c r="DE6" s="35" t="str">
        <f t="shared" si="11"/>
        <v>-</v>
      </c>
      <c r="DF6" s="35" t="str">
        <f t="shared" si="11"/>
        <v>-</v>
      </c>
      <c r="DG6" s="35">
        <f t="shared" si="11"/>
        <v>87.8</v>
      </c>
      <c r="DH6" s="34" t="str">
        <f>IF(DH7="","",IF(DH7="-","【-】","【"&amp;SUBSTITUTE(TEXT(DH7,"#,##0.00"),"-","△")&amp;"】"))</f>
        <v>【77.67】</v>
      </c>
      <c r="DI6" s="35" t="str">
        <f>IF(DI7="",NA(),DI7)</f>
        <v>-</v>
      </c>
      <c r="DJ6" s="35" t="str">
        <f t="shared" ref="DJ6:DR6" si="12">IF(DJ7="",NA(),DJ7)</f>
        <v>-</v>
      </c>
      <c r="DK6" s="35" t="str">
        <f t="shared" si="12"/>
        <v>-</v>
      </c>
      <c r="DL6" s="35" t="str">
        <f t="shared" si="12"/>
        <v>-</v>
      </c>
      <c r="DM6" s="35">
        <f t="shared" si="12"/>
        <v>47.84</v>
      </c>
      <c r="DN6" s="35" t="str">
        <f t="shared" si="12"/>
        <v>-</v>
      </c>
      <c r="DO6" s="35" t="str">
        <f t="shared" si="12"/>
        <v>-</v>
      </c>
      <c r="DP6" s="35" t="str">
        <f t="shared" si="12"/>
        <v>-</v>
      </c>
      <c r="DQ6" s="35" t="str">
        <f t="shared" si="12"/>
        <v>-</v>
      </c>
      <c r="DR6" s="35">
        <f t="shared" si="12"/>
        <v>15.74</v>
      </c>
      <c r="DS6" s="34" t="str">
        <f>IF(DS7="","",IF(DS7="-","【-】","【"&amp;SUBSTITUTE(TEXT(DS7,"#,##0.00"),"-","△")&amp;"】"))</f>
        <v>【15.64】</v>
      </c>
      <c r="DT6" s="35" t="str">
        <f>IF(DT7="",NA(),DT7)</f>
        <v>-</v>
      </c>
      <c r="DU6" s="35" t="str">
        <f t="shared" ref="DU6:EC6" si="13">IF(DU7="",NA(),DU7)</f>
        <v>-</v>
      </c>
      <c r="DV6" s="35" t="str">
        <f t="shared" si="13"/>
        <v>-</v>
      </c>
      <c r="DW6" s="35" t="str">
        <f t="shared" si="13"/>
        <v>-</v>
      </c>
      <c r="DX6" s="35" t="str">
        <f t="shared" si="13"/>
        <v>-</v>
      </c>
      <c r="DY6" s="35" t="str">
        <f t="shared" si="13"/>
        <v>-</v>
      </c>
      <c r="DZ6" s="35" t="str">
        <f t="shared" si="13"/>
        <v>-</v>
      </c>
      <c r="EA6" s="35" t="str">
        <f t="shared" si="13"/>
        <v>-</v>
      </c>
      <c r="EB6" s="35" t="str">
        <f t="shared" si="13"/>
        <v>-</v>
      </c>
      <c r="EC6" s="35" t="str">
        <f t="shared" si="13"/>
        <v>-</v>
      </c>
      <c r="ED6" s="34" t="str">
        <f>IF(ED7="","",IF(ED7="-","【-】","【"&amp;SUBSTITUTE(TEXT(ED7,"#,##0.00"),"-","△")&amp;"】"))</f>
        <v>【-】</v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5" t="str">
        <f t="shared" si="14"/>
        <v>-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 t="str">
        <f t="shared" si="14"/>
        <v>-</v>
      </c>
      <c r="EO6" s="34" t="str">
        <f>IF(EO7="","",IF(EO7="-","【-】","【"&amp;SUBSTITUTE(TEXT(EO7,"#,##0.00"),"-","△")&amp;"】"))</f>
        <v>【-】</v>
      </c>
    </row>
    <row r="7" spans="1:148" s="36" customFormat="1" x14ac:dyDescent="0.2">
      <c r="A7" s="28"/>
      <c r="B7" s="37">
        <v>2020</v>
      </c>
      <c r="C7" s="37">
        <v>342041</v>
      </c>
      <c r="D7" s="37">
        <v>46</v>
      </c>
      <c r="E7" s="37">
        <v>18</v>
      </c>
      <c r="F7" s="37">
        <v>0</v>
      </c>
      <c r="G7" s="37">
        <v>0</v>
      </c>
      <c r="H7" s="37" t="s">
        <v>96</v>
      </c>
      <c r="I7" s="37" t="s">
        <v>97</v>
      </c>
      <c r="J7" s="37" t="s">
        <v>98</v>
      </c>
      <c r="K7" s="37" t="s">
        <v>99</v>
      </c>
      <c r="L7" s="37" t="s">
        <v>100</v>
      </c>
      <c r="M7" s="37" t="s">
        <v>101</v>
      </c>
      <c r="N7" s="38" t="s">
        <v>102</v>
      </c>
      <c r="O7" s="38">
        <v>52.6</v>
      </c>
      <c r="P7" s="38">
        <v>2.09</v>
      </c>
      <c r="Q7" s="38">
        <v>100</v>
      </c>
      <c r="R7" s="38">
        <v>4290</v>
      </c>
      <c r="S7" s="38">
        <v>92009</v>
      </c>
      <c r="T7" s="38">
        <v>471.51</v>
      </c>
      <c r="U7" s="38">
        <v>195.14</v>
      </c>
      <c r="V7" s="38">
        <v>1912</v>
      </c>
      <c r="W7" s="38">
        <v>0.96</v>
      </c>
      <c r="X7" s="38">
        <v>1991.67</v>
      </c>
      <c r="Y7" s="38" t="s">
        <v>102</v>
      </c>
      <c r="Z7" s="38" t="s">
        <v>102</v>
      </c>
      <c r="AA7" s="38" t="s">
        <v>102</v>
      </c>
      <c r="AB7" s="38" t="s">
        <v>102</v>
      </c>
      <c r="AC7" s="38">
        <v>59.57</v>
      </c>
      <c r="AD7" s="38" t="s">
        <v>102</v>
      </c>
      <c r="AE7" s="38" t="s">
        <v>102</v>
      </c>
      <c r="AF7" s="38" t="s">
        <v>102</v>
      </c>
      <c r="AG7" s="38" t="s">
        <v>102</v>
      </c>
      <c r="AH7" s="38">
        <v>99.03</v>
      </c>
      <c r="AI7" s="38">
        <v>98.17</v>
      </c>
      <c r="AJ7" s="38" t="s">
        <v>102</v>
      </c>
      <c r="AK7" s="38" t="s">
        <v>102</v>
      </c>
      <c r="AL7" s="38" t="s">
        <v>102</v>
      </c>
      <c r="AM7" s="38" t="s">
        <v>102</v>
      </c>
      <c r="AN7" s="38">
        <v>177.57</v>
      </c>
      <c r="AO7" s="38" t="s">
        <v>102</v>
      </c>
      <c r="AP7" s="38" t="s">
        <v>102</v>
      </c>
      <c r="AQ7" s="38" t="s">
        <v>102</v>
      </c>
      <c r="AR7" s="38" t="s">
        <v>102</v>
      </c>
      <c r="AS7" s="38">
        <v>74.239999999999995</v>
      </c>
      <c r="AT7" s="38">
        <v>92.2</v>
      </c>
      <c r="AU7" s="38" t="s">
        <v>102</v>
      </c>
      <c r="AV7" s="38" t="s">
        <v>102</v>
      </c>
      <c r="AW7" s="38" t="s">
        <v>102</v>
      </c>
      <c r="AX7" s="38" t="s">
        <v>102</v>
      </c>
      <c r="AY7" s="38">
        <v>16.71</v>
      </c>
      <c r="AZ7" s="38" t="s">
        <v>102</v>
      </c>
      <c r="BA7" s="38" t="s">
        <v>102</v>
      </c>
      <c r="BB7" s="38" t="s">
        <v>102</v>
      </c>
      <c r="BC7" s="38" t="s">
        <v>102</v>
      </c>
      <c r="BD7" s="38">
        <v>100.47</v>
      </c>
      <c r="BE7" s="38">
        <v>106.38</v>
      </c>
      <c r="BF7" s="38" t="s">
        <v>102</v>
      </c>
      <c r="BG7" s="38" t="s">
        <v>102</v>
      </c>
      <c r="BH7" s="38" t="s">
        <v>102</v>
      </c>
      <c r="BI7" s="38" t="s">
        <v>102</v>
      </c>
      <c r="BJ7" s="38">
        <v>0</v>
      </c>
      <c r="BK7" s="38" t="s">
        <v>102</v>
      </c>
      <c r="BL7" s="38" t="s">
        <v>102</v>
      </c>
      <c r="BM7" s="38" t="s">
        <v>102</v>
      </c>
      <c r="BN7" s="38" t="s">
        <v>102</v>
      </c>
      <c r="BO7" s="38">
        <v>294.27</v>
      </c>
      <c r="BP7" s="38">
        <v>314.13</v>
      </c>
      <c r="BQ7" s="38" t="s">
        <v>102</v>
      </c>
      <c r="BR7" s="38" t="s">
        <v>102</v>
      </c>
      <c r="BS7" s="38" t="s">
        <v>102</v>
      </c>
      <c r="BT7" s="38" t="s">
        <v>102</v>
      </c>
      <c r="BU7" s="38">
        <v>37.979999999999997</v>
      </c>
      <c r="BV7" s="38" t="s">
        <v>102</v>
      </c>
      <c r="BW7" s="38" t="s">
        <v>102</v>
      </c>
      <c r="BX7" s="38" t="s">
        <v>102</v>
      </c>
      <c r="BY7" s="38" t="s">
        <v>102</v>
      </c>
      <c r="BZ7" s="38">
        <v>60.59</v>
      </c>
      <c r="CA7" s="38">
        <v>58.42</v>
      </c>
      <c r="CB7" s="38" t="s">
        <v>102</v>
      </c>
      <c r="CC7" s="38" t="s">
        <v>102</v>
      </c>
      <c r="CD7" s="38" t="s">
        <v>102</v>
      </c>
      <c r="CE7" s="38" t="s">
        <v>102</v>
      </c>
      <c r="CF7" s="38">
        <v>157.41</v>
      </c>
      <c r="CG7" s="38" t="s">
        <v>102</v>
      </c>
      <c r="CH7" s="38" t="s">
        <v>102</v>
      </c>
      <c r="CI7" s="38" t="s">
        <v>102</v>
      </c>
      <c r="CJ7" s="38" t="s">
        <v>102</v>
      </c>
      <c r="CK7" s="38">
        <v>280.23</v>
      </c>
      <c r="CL7" s="38">
        <v>282.27999999999997</v>
      </c>
      <c r="CM7" s="38" t="s">
        <v>102</v>
      </c>
      <c r="CN7" s="38" t="s">
        <v>102</v>
      </c>
      <c r="CO7" s="38" t="s">
        <v>102</v>
      </c>
      <c r="CP7" s="38" t="s">
        <v>102</v>
      </c>
      <c r="CQ7" s="38">
        <v>98.71</v>
      </c>
      <c r="CR7" s="38" t="s">
        <v>102</v>
      </c>
      <c r="CS7" s="38" t="s">
        <v>102</v>
      </c>
      <c r="CT7" s="38" t="s">
        <v>102</v>
      </c>
      <c r="CU7" s="38" t="s">
        <v>102</v>
      </c>
      <c r="CV7" s="38">
        <v>58.19</v>
      </c>
      <c r="CW7" s="38">
        <v>57.83</v>
      </c>
      <c r="CX7" s="38" t="s">
        <v>102</v>
      </c>
      <c r="CY7" s="38" t="s">
        <v>102</v>
      </c>
      <c r="CZ7" s="38" t="s">
        <v>102</v>
      </c>
      <c r="DA7" s="38" t="s">
        <v>102</v>
      </c>
      <c r="DB7" s="38">
        <v>100</v>
      </c>
      <c r="DC7" s="38" t="s">
        <v>102</v>
      </c>
      <c r="DD7" s="38" t="s">
        <v>102</v>
      </c>
      <c r="DE7" s="38" t="s">
        <v>102</v>
      </c>
      <c r="DF7" s="38" t="s">
        <v>102</v>
      </c>
      <c r="DG7" s="38">
        <v>87.8</v>
      </c>
      <c r="DH7" s="38">
        <v>77.67</v>
      </c>
      <c r="DI7" s="38" t="s">
        <v>102</v>
      </c>
      <c r="DJ7" s="38" t="s">
        <v>102</v>
      </c>
      <c r="DK7" s="38" t="s">
        <v>102</v>
      </c>
      <c r="DL7" s="38" t="s">
        <v>102</v>
      </c>
      <c r="DM7" s="38">
        <v>47.84</v>
      </c>
      <c r="DN7" s="38" t="s">
        <v>102</v>
      </c>
      <c r="DO7" s="38" t="s">
        <v>102</v>
      </c>
      <c r="DP7" s="38" t="s">
        <v>102</v>
      </c>
      <c r="DQ7" s="38" t="s">
        <v>102</v>
      </c>
      <c r="DR7" s="38">
        <v>15.74</v>
      </c>
      <c r="DS7" s="38">
        <v>15.64</v>
      </c>
      <c r="DT7" s="38" t="s">
        <v>102</v>
      </c>
      <c r="DU7" s="38" t="s">
        <v>102</v>
      </c>
      <c r="DV7" s="38" t="s">
        <v>102</v>
      </c>
      <c r="DW7" s="38" t="s">
        <v>102</v>
      </c>
      <c r="DX7" s="38" t="s">
        <v>102</v>
      </c>
      <c r="DY7" s="38" t="s">
        <v>102</v>
      </c>
      <c r="DZ7" s="38" t="s">
        <v>102</v>
      </c>
      <c r="EA7" s="38" t="s">
        <v>102</v>
      </c>
      <c r="EB7" s="38" t="s">
        <v>102</v>
      </c>
      <c r="EC7" s="38" t="s">
        <v>102</v>
      </c>
      <c r="ED7" s="38" t="s">
        <v>102</v>
      </c>
      <c r="EE7" s="38" t="s">
        <v>102</v>
      </c>
      <c r="EF7" s="38" t="s">
        <v>102</v>
      </c>
      <c r="EG7" s="38" t="s">
        <v>102</v>
      </c>
      <c r="EH7" s="38" t="s">
        <v>102</v>
      </c>
      <c r="EI7" s="38" t="s">
        <v>102</v>
      </c>
      <c r="EJ7" s="38" t="s">
        <v>102</v>
      </c>
      <c r="EK7" s="38" t="s">
        <v>102</v>
      </c>
      <c r="EL7" s="38" t="s">
        <v>102</v>
      </c>
      <c r="EM7" s="38" t="s">
        <v>102</v>
      </c>
      <c r="EN7" s="38" t="s">
        <v>102</v>
      </c>
      <c r="EO7" s="38" t="s">
        <v>102</v>
      </c>
    </row>
    <row r="8" spans="1:148" x14ac:dyDescent="0.2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</row>
    <row r="9" spans="1:148" x14ac:dyDescent="0.2">
      <c r="A9" s="40"/>
      <c r="B9" s="40" t="s">
        <v>103</v>
      </c>
      <c r="C9" s="40" t="s">
        <v>104</v>
      </c>
      <c r="D9" s="40" t="s">
        <v>105</v>
      </c>
      <c r="E9" s="40" t="s">
        <v>106</v>
      </c>
      <c r="F9" s="40" t="s">
        <v>107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8" x14ac:dyDescent="0.2">
      <c r="A10" s="40" t="s">
        <v>46</v>
      </c>
      <c r="B10" s="41">
        <f t="shared" ref="B10:D10" si="15">DATEVALUE($B7+12-B11&amp;"/1/"&amp;B12)</f>
        <v>46753</v>
      </c>
      <c r="C10" s="41">
        <f t="shared" si="15"/>
        <v>47119</v>
      </c>
      <c r="D10" s="41">
        <f t="shared" si="15"/>
        <v>47484</v>
      </c>
      <c r="E10" s="42">
        <f>DATEVALUE($B7+12-E11&amp;"/1/"&amp;E12)</f>
        <v>47849</v>
      </c>
      <c r="F10" s="42">
        <f>DATEVALUE($B7+12-F11&amp;"/1/"&amp;F12)</f>
        <v>48215</v>
      </c>
    </row>
    <row r="11" spans="1:148" x14ac:dyDescent="0.2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2">
      <c r="B12">
        <v>1</v>
      </c>
      <c r="C12">
        <v>1</v>
      </c>
      <c r="D12">
        <v>1</v>
      </c>
      <c r="E12">
        <v>1</v>
      </c>
      <c r="F12">
        <v>2</v>
      </c>
      <c r="G12" t="s">
        <v>109</v>
      </c>
    </row>
    <row r="13" spans="1:148" x14ac:dyDescent="0.2">
      <c r="B13" t="s">
        <v>110</v>
      </c>
      <c r="C13" t="s">
        <v>111</v>
      </c>
      <c r="D13" t="s">
        <v>111</v>
      </c>
      <c r="E13" t="s">
        <v>112</v>
      </c>
      <c r="F13" t="s">
        <v>112</v>
      </c>
      <c r="G13" t="s">
        <v>113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村上 隆行</cp:lastModifiedBy>
  <cp:lastPrinted>2022-01-25T06:13:39Z</cp:lastPrinted>
  <dcterms:created xsi:type="dcterms:W3CDTF">2021-12-03T07:39:51Z</dcterms:created>
  <dcterms:modified xsi:type="dcterms:W3CDTF">2022-01-25T06:58:05Z</dcterms:modified>
  <cp:category/>
</cp:coreProperties>
</file>