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C:\Users\r.kameya\Desktop\R04.01.15財政課_経営分析\"/>
    </mc:Choice>
  </mc:AlternateContent>
  <xr:revisionPtr revIDLastSave="0" documentId="13_ncr:1_{49AF1FA9-393F-4A8A-940A-A2D11A64D24F}" xr6:coauthVersionLast="45" xr6:coauthVersionMax="45" xr10:uidLastSave="{00000000-0000-0000-0000-000000000000}"/>
  <workbookProtection workbookAlgorithmName="SHA-512" workbookHashValue="+m00NLqTricrE6H1pMHfq5Vgot+pap5jIRomkrC5BeDoPMWPj3VkOrd8hpa6CkO+2OOI/Y60EHPHV+P7BaJxfQ==" workbookSaltValue="q/JUnks2PqDrSwP+Uf7sM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H85" i="4"/>
  <c r="G85" i="4"/>
  <c r="BB10" i="4"/>
  <c r="AT10" i="4"/>
  <c r="AL10" i="4"/>
  <c r="I10" i="4"/>
  <c r="B10" i="4"/>
  <c r="BB8" i="4"/>
  <c r="AT8" i="4"/>
  <c r="AL8" i="4"/>
  <c r="AD8" i="4"/>
  <c r="W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<sst xmlns="http://schemas.openxmlformats.org/spreadsheetml/2006/main" count="228" uniqueCount="113">
  <si>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</si>
  <si>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</si>
  <si>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</si>
  <si>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</si>
  <si>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</si>
  <si>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</si>
  <si>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</si>
  <si>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</si>
  <si>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</si>
  <si>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</si>
  <si>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</si>
  <si>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</si>
  <si>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</si>
  <si>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</si>
  <si>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</si>
  <si>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</si>
  <si>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</si>
  <si>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</si>
  <si>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</si>
  <si>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</si>
  <si>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</si>
  <si>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</si>
  <si>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</si>
  <si>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</si>
  <si>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</si>
  <si>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</si>
  <si>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</si>
  <si>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</si>
  <si>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</si>
  <si>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</si>
  <si>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</si>
  <si>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</si>
  <si>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</si>
  <si>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</si>
  <si>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</si>
  <si>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</si>
  <si>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</si>
  <si>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</si>
  <si>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</si>
  <si>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</si>
  <si>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</si>
  <si>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</si>
  <si>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</si>
  <si>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</si>
  <si>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</si>
  <si>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</si>
  <si>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</si>
  <si>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</si>
  <si>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</si>
  <si>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</si>
  <si>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</si>
  <si>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</si>
  <si>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</si>
  <si>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</si>
  <si>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</si>
  <si>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</si>
  <si>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</si>
  <si>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</si>
  <si>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</si>
  <si>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</si>
  <si>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</si>
  <si>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</si>
  <si>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</si>
  <si>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</si>
  <si>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</si>
  <si>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</si>
  <si>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</si>
  <si>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</si>
  <si>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</si>
  <si>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</si>
  <si>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</si>
  <si>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</si>
  <si>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</si>
  <si>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</si>
  <si>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</si>
  <si>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</si>
  <si>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</si>
  <si>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</si>
  <si>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</si>
  <si>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</si>
  <si>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</si>
  <si>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</si>
  <si>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</si>
  <si>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</si>
  <si>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</si>
  <si>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</si>
  <si>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</si>
  <si>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</si>
  <si>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</si>
  <si>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</si>
  <si>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</si>
  <si>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</si>
  <si>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</si>
  <si>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</si>
  <si>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</si>
  <si>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</si>
  <si>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</si>
  <si>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</si>
  <si>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</si>
  <si>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</si>
  <si>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</si>
  <si>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</si>
  <si>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</si>
  <si>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</si>
  <si>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</si>
  <si>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</si>
  <si>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</si>
  <si>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</si>
  <si>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</si>
  <si>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</si>
  <si>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独立採算制を原則としている水道事業において，経常収支比率が100％以上となっているため，経営状況は概ね健全と言えます。
　しかしながら，長期的には人口減少等による水需要の減少や，短・中期的には特記事項による経営への影響（料金回収率に顕在），更には老朽化施設更新に伴う大型投資等，当市の水道事業をとりまく環境は厳しく，今後の経営状況を楽観視することはできません。
　特に管路更新率が低い当市にとっては，老朽管の更新整備が喫緊の課題となっていますが，一方で企業債残高対給水収益比率の高さを考慮すれば，企業債の抑制に取組む必要もあります。
　以上のことから，経営の健全性に配慮した計画性の高い老朽施設更新計画が重要となります。引き続き，三原市水道事業経営戦略に定める投資（更新）計画・経営方針に基づき，持続可能な水道事業経営を図っていきます。</t>
    <rPh sb="193" eb="194">
      <t>トウ</t>
    </rPh>
    <phoneticPr fontId="4"/>
  </si>
  <si>
    <t>①有形固定資産のうち，償却対象資産の償却状況を示しており，100％に近いほど老朽化が進んでいることになります。平成29年度の簡易水道事業統合により，未償却残高の多い施設を所有することとなったため，類似団体よりも低い値となっていますが，その差は狭まりつつあります。
②全体の管路に対する法定耐用年数を超えた管路の割合を示しており，高い数値ほど法定耐用年数を超えた管路を保有していることになります。当市は，類似団体と比べ，平成26年度までは低い数値で推移していましたが，約40年前の拡張期に整備した管路が法定耐用年数を超えはじめ，平成27年度以降は急速に率が高くなっていたため，三原市水道事業経営戦略に定める計画に基づき管路更新に取組んだ結果，前年度より数値が低下しました。
③全体の管路に対する単年度で更新した管路の割合を示しており，明確な基準はありません。今年度は計画的な管路更新に取組んだ結果，前年度より数値が上がりましたが，類似団体より低い状況となっています。
　以上の指標分析から，当市は管路経年化率が高く，引き続き計画的な管路更新に取組む必要があると考えます。</t>
    <rPh sb="107" eb="108">
      <t>アタイ</t>
    </rPh>
    <rPh sb="119" eb="120">
      <t>サ</t>
    </rPh>
    <rPh sb="121" eb="122">
      <t>セバ</t>
    </rPh>
    <rPh sb="197" eb="198">
      <t>トウ</t>
    </rPh>
    <rPh sb="287" eb="290">
      <t>ミハラシ</t>
    </rPh>
    <rPh sb="290" eb="292">
      <t>スイドウ</t>
    </rPh>
    <rPh sb="292" eb="294">
      <t>ジギョウ</t>
    </rPh>
    <rPh sb="294" eb="296">
      <t>ケイエイ</t>
    </rPh>
    <rPh sb="296" eb="298">
      <t>センリャク</t>
    </rPh>
    <rPh sb="299" eb="300">
      <t>サダ</t>
    </rPh>
    <rPh sb="302" eb="304">
      <t>ケイカク</t>
    </rPh>
    <rPh sb="305" eb="306">
      <t>モト</t>
    </rPh>
    <rPh sb="308" eb="310">
      <t>カンロ</t>
    </rPh>
    <rPh sb="310" eb="312">
      <t>コウシン</t>
    </rPh>
    <rPh sb="313" eb="315">
      <t>トリク</t>
    </rPh>
    <rPh sb="317" eb="319">
      <t>ケッカ</t>
    </rPh>
    <rPh sb="320" eb="323">
      <t>ゼンネンド</t>
    </rPh>
    <rPh sb="325" eb="327">
      <t>スウチ</t>
    </rPh>
    <rPh sb="328" eb="330">
      <t>テイカ</t>
    </rPh>
    <rPh sb="378" eb="381">
      <t>コンネンド</t>
    </rPh>
    <rPh sb="382" eb="385">
      <t>ケイカクテキ</t>
    </rPh>
    <rPh sb="386" eb="388">
      <t>カンロ</t>
    </rPh>
    <rPh sb="388" eb="390">
      <t>コウシン</t>
    </rPh>
    <rPh sb="391" eb="393">
      <t>トリク</t>
    </rPh>
    <rPh sb="395" eb="397">
      <t>ケッカ</t>
    </rPh>
    <rPh sb="398" eb="401">
      <t>ゼンネンド</t>
    </rPh>
    <rPh sb="403" eb="405">
      <t>スウチ</t>
    </rPh>
    <rPh sb="422" eb="424">
      <t>ジョウキョウ</t>
    </rPh>
    <rPh sb="444" eb="445">
      <t>トウ</t>
    </rPh>
    <rPh sb="470" eb="472">
      <t>トリク</t>
    </rPh>
    <rPh sb="479" eb="480">
      <t>カンガ</t>
    </rPh>
    <phoneticPr fontId="4"/>
  </si>
  <si>
    <t>【特記事項1】平成29年4月から旧簡易水道事業を統合
【特記事項2】平成30年6月検針分の水道料金から平均28.7％の値上げを実施
【特記事項3】平成30年7月豪雨災害
【特記事項4】新型コロナウイルス感染症の影響とみられる配水量，有収水量，給水収益の減少（令和2年度）
①単年度収支の状況を示しており，100％以上が黒字となります。当市は100％以上であり，比較的良好と言えます。
②累積欠損金はありません。
③短期的な債務に対する支払能力を示しており，100％以下で不良債務が発生することになります。当市は100％以上であり，比較的良好と言えます。
④給水収益に対する企業債残高の割合を示しており，明確な基準はありません。企業債の借入抑制及び償還の進展により，近年は数値の低下が続いています。
⑤給水に係る費用が，水道料金で賄われる割合を示しており，100％未満で営業活動以外の収入で費用を補っていることになります。今年度は特記事項4等により給水収益が減少した結果，前年度より数値が低下しています。
⑥有収水量1㎥あたり，どれだけ費用がかかっているかを示しており，明確な基準はありません。特記事項4により前年度より有収水量が減少しましたが，経費節減等に努めた結果，数値は前年度より低下しています。
⑦一日の配水能力に対する，一日の平均配水量の割合を示しており，数値が高いほど施設が有効に利用されていることになります。特記事項4の影響も含め，近年は水需要減少による配水量の低下に伴い，数値が低くなってきています。
⑧施設の稼働状況が収益に反映されているかを示しており，明確な基準はありません。特記事項3からの回復等により，特記事項1の時点と同程度まで数値が上昇しています。
　近年，特記事項1から特記事項3により，大きく指標が変動するなか，特記事項4の影響等により経営環境は更に厳しくなることが見込まれ，引き続き経営改善を図る必要があると考えます。</t>
    <rPh sb="86" eb="88">
      <t>トッキ</t>
    </rPh>
    <rPh sb="88" eb="90">
      <t>ジコウ</t>
    </rPh>
    <rPh sb="92" eb="94">
      <t>シンガタ</t>
    </rPh>
    <rPh sb="101" eb="104">
      <t>カンセンショウ</t>
    </rPh>
    <rPh sb="105" eb="107">
      <t>エイキョウ</t>
    </rPh>
    <rPh sb="112" eb="114">
      <t>ハイスイ</t>
    </rPh>
    <rPh sb="114" eb="115">
      <t>リョウ</t>
    </rPh>
    <rPh sb="116" eb="118">
      <t>ユウシュウ</t>
    </rPh>
    <rPh sb="118" eb="120">
      <t>スイリョウ</t>
    </rPh>
    <rPh sb="121" eb="123">
      <t>キュウスイ</t>
    </rPh>
    <rPh sb="123" eb="125">
      <t>シュウエキ</t>
    </rPh>
    <rPh sb="126" eb="128">
      <t>ゲンショウ</t>
    </rPh>
    <rPh sb="129" eb="131">
      <t>レイワ</t>
    </rPh>
    <rPh sb="132" eb="133">
      <t>ネン</t>
    </rPh>
    <rPh sb="133" eb="134">
      <t>ド</t>
    </rPh>
    <rPh sb="167" eb="168">
      <t>トウ</t>
    </rPh>
    <rPh sb="252" eb="253">
      <t>トウ</t>
    </rPh>
    <rPh sb="317" eb="319">
      <t>カリイレ</t>
    </rPh>
    <rPh sb="319" eb="321">
      <t>ヨクセイ</t>
    </rPh>
    <rPh sb="321" eb="322">
      <t>オヨ</t>
    </rPh>
    <rPh sb="332" eb="334">
      <t>キンネン</t>
    </rPh>
    <rPh sb="335" eb="337">
      <t>スウチ</t>
    </rPh>
    <rPh sb="338" eb="340">
      <t>テイカ</t>
    </rPh>
    <rPh sb="341" eb="342">
      <t>ツヅ</t>
    </rPh>
    <rPh sb="410" eb="413">
      <t>コンネンド</t>
    </rPh>
    <rPh sb="419" eb="420">
      <t>トウ</t>
    </rPh>
    <rPh sb="428" eb="430">
      <t>ゲンショウ</t>
    </rPh>
    <rPh sb="432" eb="434">
      <t>ケッカ</t>
    </rPh>
    <rPh sb="435" eb="438">
      <t>ゼンネンド</t>
    </rPh>
    <rPh sb="440" eb="442">
      <t>スウチ</t>
    </rPh>
    <rPh sb="443" eb="445">
      <t>テイカ</t>
    </rPh>
    <rPh sb="504" eb="507">
      <t>ゼンネンド</t>
    </rPh>
    <rPh sb="509" eb="511">
      <t>ユウシュウ</t>
    </rPh>
    <rPh sb="511" eb="513">
      <t>スイリョウ</t>
    </rPh>
    <rPh sb="514" eb="516">
      <t>ゲンショウ</t>
    </rPh>
    <rPh sb="522" eb="524">
      <t>ケイヒ</t>
    </rPh>
    <rPh sb="524" eb="526">
      <t>セツゲン</t>
    </rPh>
    <rPh sb="526" eb="527">
      <t>トウ</t>
    </rPh>
    <rPh sb="528" eb="529">
      <t>ツト</t>
    </rPh>
    <rPh sb="531" eb="533">
      <t>ケッカ</t>
    </rPh>
    <rPh sb="534" eb="536">
      <t>スウチ</t>
    </rPh>
    <rPh sb="542" eb="544">
      <t>テイカ</t>
    </rPh>
    <rPh sb="610" eb="612">
      <t>トッキ</t>
    </rPh>
    <rPh sb="612" eb="614">
      <t>ジコウ</t>
    </rPh>
    <rPh sb="616" eb="618">
      <t>エイキョウ</t>
    </rPh>
    <rPh sb="619" eb="620">
      <t>フク</t>
    </rPh>
    <rPh sb="626" eb="628">
      <t>ジュヨウ</t>
    </rPh>
    <rPh sb="628" eb="630">
      <t>ゲンショウ</t>
    </rPh>
    <rPh sb="637" eb="639">
      <t>テイカ</t>
    </rPh>
    <rPh sb="640" eb="641">
      <t>トモナ</t>
    </rPh>
    <rPh sb="643" eb="645">
      <t>スウチ</t>
    </rPh>
    <rPh sb="707" eb="708">
      <t>トウ</t>
    </rPh>
    <rPh sb="726" eb="728">
      <t>スウチ</t>
    </rPh>
    <rPh sb="771" eb="773">
      <t>トッキ</t>
    </rPh>
    <rPh sb="773" eb="775">
      <t>ジコウ</t>
    </rPh>
    <rPh sb="777" eb="779">
      <t>エイキョウ</t>
    </rPh>
    <rPh sb="779" eb="780">
      <t>トウ</t>
    </rPh>
    <rPh sb="785" eb="787">
      <t>カンキョウ</t>
    </rPh>
    <rPh sb="788" eb="789">
      <t>サラ</t>
    </rPh>
    <rPh sb="790" eb="791">
      <t>キビ</t>
    </rPh>
    <rPh sb="798" eb="800">
      <t>ミコ</t>
    </rPh>
    <rPh sb="803" eb="804">
      <t>ヒ</t>
    </rPh>
    <rPh sb="805" eb="806">
      <t>ツヅ</t>
    </rPh>
    <rPh sb="807" eb="809">
      <t>ケイエイ</t>
    </rPh>
    <rPh sb="809" eb="811">
      <t>カイゼン</t>
    </rPh>
    <rPh sb="812" eb="813">
      <t>ハカ</t>
    </rPh>
    <rPh sb="814" eb="816">
      <t>ヒツヨウ</t>
    </rPh>
    <rPh sb="820" eb="8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</si>
</sst>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c:v>
                </c:pt>
                <c:pt idx="1">
                  <c:v>1.37</c:v>
                </c:pt>
                <c:pt idx="2">
                  <c:v>0.3</c:v>
                </c:pt>
                <c:pt idx="3">
                  <c:v>0.11</c:v>
                </c:pt>
                <c:pt idx="4">
                  <c:v>0.37</c:v>
                </c:pt>
              </c:numCache>
            </c:numRef>
          </c:val>
          <c:extLst>
            <c:ext xmlns:c16="http://schemas.microsoft.com/office/drawing/2014/chart" uri="{C3380CC4-5D6E-409C-BE32-E72D297353CC}">
              <c16:uniqueId val="{00000000-503F-47E2-A4F5-D6F463D872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03F-47E2-A4F5-D6F463D872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51.1</c:v>
                </c:pt>
                <c:pt idx="1">
                  <c:v>50.78</c:v>
                </c:pt>
                <c:pt idx="2">
                  <c:v>48.85</c:v>
                </c:pt>
                <c:pt idx="3">
                  <c:v>48.81</c:v>
                </c:pt>
                <c:pt idx="4">
                  <c:v>44.56</c:v>
                </c:pt>
              </c:numCache>
            </c:numRef>
          </c:val>
          <c:extLst>
            <c:ext xmlns:c16="http://schemas.microsoft.com/office/drawing/2014/chart" uri="{C3380CC4-5D6E-409C-BE32-E72D297353CC}">
              <c16:uniqueId val="{00000000-8883-4BD6-8D7B-72E9275A13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883-4BD6-8D7B-72E9275A13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90.75</c:v>
                </c:pt>
                <c:pt idx="1">
                  <c:v>88.39</c:v>
                </c:pt>
                <c:pt idx="2">
                  <c:v>85.85</c:v>
                </c:pt>
                <c:pt idx="3">
                  <c:v>88.22</c:v>
                </c:pt>
                <c:pt idx="4">
                  <c:v>88.37</c:v>
                </c:pt>
              </c:numCache>
            </c:numRef>
          </c:val>
          <c:extLst>
            <c:ext xmlns:c16="http://schemas.microsoft.com/office/drawing/2014/chart" uri="{C3380CC4-5D6E-409C-BE32-E72D297353CC}">
              <c16:uniqueId val="{00000000-75E0-48DC-B866-99D832B94BC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5E0-48DC-B866-99D832B94BC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107.27</c:v>
                </c:pt>
                <c:pt idx="1">
                  <c:v>106.39</c:v>
                </c:pt>
                <c:pt idx="2">
                  <c:v>113.58</c:v>
                </c:pt>
                <c:pt idx="3">
                  <c:v>122.04</c:v>
                </c:pt>
                <c:pt idx="4">
                  <c:v>123.05</c:v>
                </c:pt>
              </c:numCache>
            </c:numRef>
          </c:val>
          <c:extLst>
            <c:ext xmlns:c16="http://schemas.microsoft.com/office/drawing/2014/chart" uri="{C3380CC4-5D6E-409C-BE32-E72D297353CC}">
              <c16:uniqueId val="{00000000-4E15-4BA6-A008-C9C7ADF40A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E15-4BA6-A008-C9C7ADF40A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49.49</c:v>
                </c:pt>
                <c:pt idx="1">
                  <c:v>45.06</c:v>
                </c:pt>
                <c:pt idx="2">
                  <c:v>46.2</c:v>
                </c:pt>
                <c:pt idx="3">
                  <c:v>47.63</c:v>
                </c:pt>
                <c:pt idx="4">
                  <c:v>48.85</c:v>
                </c:pt>
              </c:numCache>
            </c:numRef>
          </c:val>
          <c:extLst>
            <c:ext xmlns:c16="http://schemas.microsoft.com/office/drawing/2014/chart" uri="{C3380CC4-5D6E-409C-BE32-E72D297353CC}">
              <c16:uniqueId val="{00000000-4E7B-4FE4-8478-0924CE5625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E7B-4FE4-8478-0924CE5625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18.95</c:v>
                </c:pt>
                <c:pt idx="1">
                  <c:v>26.51</c:v>
                </c:pt>
                <c:pt idx="2">
                  <c:v>36.24</c:v>
                </c:pt>
                <c:pt idx="3">
                  <c:v>36.47</c:v>
                </c:pt>
                <c:pt idx="4">
                  <c:v>28.89</c:v>
                </c:pt>
              </c:numCache>
            </c:numRef>
          </c:val>
          <c:extLst>
            <c:ext xmlns:c16="http://schemas.microsoft.com/office/drawing/2014/chart" uri="{C3380CC4-5D6E-409C-BE32-E72D297353CC}">
              <c16:uniqueId val="{00000000-AD96-49B1-9930-AF5DC8CC37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AD96-49B1-9930-AF5DC8CC37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50-4E1E-8C79-EA457BAE94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750-4E1E-8C79-EA457BAE94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208.77</c:v>
                </c:pt>
                <c:pt idx="1">
                  <c:v>180.11</c:v>
                </c:pt>
                <c:pt idx="2">
                  <c:v>154.96</c:v>
                </c:pt>
                <c:pt idx="3">
                  <c:v>165.06</c:v>
                </c:pt>
                <c:pt idx="4">
                  <c:v>155.38999999999999</c:v>
                </c:pt>
              </c:numCache>
            </c:numRef>
          </c:val>
          <c:extLst>
            <c:ext xmlns:c16="http://schemas.microsoft.com/office/drawing/2014/chart" uri="{C3380CC4-5D6E-409C-BE32-E72D297353CC}">
              <c16:uniqueId val="{00000000-6080-4639-9CF3-3EAC624835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080-4639-9CF3-3EAC624835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512.12</c:v>
                </c:pt>
                <c:pt idx="1">
                  <c:v>703.72</c:v>
                </c:pt>
                <c:pt idx="2">
                  <c:v>608.08000000000004</c:v>
                </c:pt>
                <c:pt idx="3">
                  <c:v>535.94000000000005</c:v>
                </c:pt>
                <c:pt idx="4">
                  <c:v>516.64</c:v>
                </c:pt>
              </c:numCache>
            </c:numRef>
          </c:val>
          <c:extLst>
            <c:ext xmlns:c16="http://schemas.microsoft.com/office/drawing/2014/chart" uri="{C3380CC4-5D6E-409C-BE32-E72D297353CC}">
              <c16:uniqueId val="{00000000-2B8F-45E5-9060-57DB8D2CA9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B8F-45E5-9060-57DB8D2CA9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102.23</c:v>
                </c:pt>
                <c:pt idx="1">
                  <c:v>94.77</c:v>
                </c:pt>
                <c:pt idx="2">
                  <c:v>102.44</c:v>
                </c:pt>
                <c:pt idx="3">
                  <c:v>110.87</c:v>
                </c:pt>
                <c:pt idx="4">
                  <c:v>109.9</c:v>
                </c:pt>
              </c:numCache>
            </c:numRef>
          </c:val>
          <c:extLst>
            <c:ext xmlns:c16="http://schemas.microsoft.com/office/drawing/2014/chart" uri="{C3380CC4-5D6E-409C-BE32-E72D297353CC}">
              <c16:uniqueId val="{00000000-50BE-440A-AFE0-3E2390D494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0BE-440A-AFE0-3E2390D494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198.55</c:v>
                </c:pt>
                <c:pt idx="1">
                  <c:v>214.29</c:v>
                </c:pt>
                <c:pt idx="2">
                  <c:v>239.02</c:v>
                </c:pt>
                <c:pt idx="3">
                  <c:v>234.93</c:v>
                </c:pt>
                <c:pt idx="4">
                  <c:v>234.19</c:v>
                </c:pt>
              </c:numCache>
            </c:numRef>
          </c:val>
          <c:extLst>
            <c:ext xmlns:c16="http://schemas.microsoft.com/office/drawing/2014/chart" uri="{C3380CC4-5D6E-409C-BE32-E72D297353CC}">
              <c16:uniqueId val="{00000000-AE04-4C95-9EB0-E2E38B38A4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E04-4C95-9EB0-E2E38B38A4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54" zoomScale="90" zoomScaleNormal="90" workbookViewId="0">
      <selection activeCell="BJ62" sqref="BJ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広島県　三原市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92009</v>
      </c>
      <c r="AM8" s="71"/>
      <c r="AN8" s="71"/>
      <c r="AO8" s="71"/>
      <c r="AP8" s="71"/>
      <c r="AQ8" s="71"/>
      <c r="AR8" s="71"/>
      <c r="AS8" s="71"/>
      <c r="AT8" s="67">
        <f>データ!$S$6</f>
        <v>471.51</v>
      </c>
      <c r="AU8" s="68"/>
      <c r="AV8" s="68"/>
      <c r="AW8" s="68"/>
      <c r="AX8" s="68"/>
      <c r="AY8" s="68"/>
      <c r="AZ8" s="68"/>
      <c r="BA8" s="68"/>
      <c r="BB8" s="70">
        <f>データ!$T$6</f>
        <v>195.14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56.83</v>
      </c>
      <c r="J10" s="68"/>
      <c r="K10" s="68"/>
      <c r="L10" s="68"/>
      <c r="M10" s="68"/>
      <c r="N10" s="68"/>
      <c r="O10" s="69"/>
      <c r="P10" s="70">
        <f>データ!$P$6</f>
        <v>89.98</v>
      </c>
      <c r="Q10" s="70"/>
      <c r="R10" s="70"/>
      <c r="S10" s="70"/>
      <c r="T10" s="70"/>
      <c r="U10" s="70"/>
      <c r="V10" s="70"/>
      <c r="W10" s="71">
        <f>データ!$Q$6</f>
        <v>3993</v>
      </c>
      <c r="X10" s="71"/>
      <c r="Y10" s="71"/>
      <c r="Z10" s="71"/>
      <c r="AA10" s="71"/>
      <c r="AB10" s="71"/>
      <c r="AC10" s="71"/>
      <c r="AD10" s="2"/>
      <c r="AE10" s="2"/>
      <c r="AF10" s="2"/>
      <c r="AG10" s="2"/>
      <c r="AH10" s="4"/>
      <c r="AI10" s="4"/>
      <c r="AJ10" s="4"/>
      <c r="AK10" s="4"/>
      <c r="AL10" s="71">
        <f>データ!$U$6</f>
        <v>82167</v>
      </c>
      <c r="AM10" s="71"/>
      <c r="AN10" s="71"/>
      <c r="AO10" s="71"/>
      <c r="AP10" s="71"/>
      <c r="AQ10" s="71"/>
      <c r="AR10" s="71"/>
      <c r="AS10" s="71"/>
      <c r="AT10" s="67">
        <f>データ!$V$6</f>
        <v>471.54</v>
      </c>
      <c r="AU10" s="68"/>
      <c r="AV10" s="68"/>
      <c r="AW10" s="68"/>
      <c r="AX10" s="68"/>
      <c r="AY10" s="68"/>
      <c r="AZ10" s="68"/>
      <c r="BA10" s="68"/>
      <c r="BB10" s="70">
        <f>データ!$W$6</f>
        <v>174.25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ozZtpaR+ZueXs6j1ML4pzmLHkAYeO5l8wFkYzMgUL6VuVBgIlFjbNrZh1eWP7QlVoRgGiWJsXTLEelBklsVZg==" saltValue="DLmm+D4yVfJQLH+4eWg5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342041</v>
      </c>
      <c r="D6" s="34">
        <f t="shared" si="3"/>
        <v>46</v>
      </c>
      <c r="E6" s="34">
        <f t="shared" si="3"/>
        <v>1</v>
      </c>
      <c r="F6" s="34">
        <f t="shared" si="3"/>
        <v>0</v>
      </c>
      <c r="G6" s="34">
        <f t="shared" si="3"/>
        <v>1</v>
      </c>
      <c r="H6" s="34" t="str">
        <f t="shared" si="3"/>
        <v>広島県　三原市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56.83</v>
      </c>
      <c r="P6" s="35">
        <f t="shared" si="3"/>
        <v>89.98</v>
      </c>
      <c r="Q6" s="35">
        <f t="shared" si="3"/>
        <v>3993</v>
      </c>
      <c r="R6" s="35">
        <f t="shared" si="3"/>
        <v>92009</v>
      </c>
      <c r="S6" s="35">
        <f t="shared" si="3"/>
        <v>471.51</v>
      </c>
      <c r="T6" s="35">
        <f t="shared" si="3"/>
        <v>195.14</v>
      </c>
      <c r="U6" s="35">
        <f t="shared" si="3"/>
        <v>82167</v>
      </c>
      <c r="V6" s="35">
        <f t="shared" si="3"/>
        <v>471.54</v>
      </c>
      <c r="W6" s="35">
        <f t="shared" si="3"/>
        <v>174.25</v>
      </c>
      <c r="X6" s="36">
        <f>IF(X7="",NA(),X7)</f>
        <v>107.27</v>
      </c>
      <c r="Y6" s="36">
        <f t="shared" ref="Y6:AG6" si="4">IF(Y7="",NA(),Y7)</f>
        <v>106.39</v>
      </c>
      <c r="Z6" s="36">
        <f t="shared" si="4"/>
        <v>113.58</v>
      </c>
      <c r="AA6" s="36">
        <f t="shared" si="4"/>
        <v>122.04</v>
      </c>
      <c r="AB6" s="36">
        <f t="shared" si="4"/>
        <v>123.05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208.77</v>
      </c>
      <c r="AU6" s="36">
        <f t="shared" ref="AU6:BC6" si="6">IF(AU7="",NA(),AU7)</f>
        <v>180.11</v>
      </c>
      <c r="AV6" s="36">
        <f t="shared" si="6"/>
        <v>154.96</v>
      </c>
      <c r="AW6" s="36">
        <f t="shared" si="6"/>
        <v>165.06</v>
      </c>
      <c r="AX6" s="36">
        <f t="shared" si="6"/>
        <v>155.38999999999999</v>
      </c>
      <c r="AY6" s="36">
        <f t="shared" si="6"/>
        <v>357.82</v>
      </c>
      <c r="AZ6" s="36">
        <f t="shared" si="6"/>
        <v>355.5</v>
      </c>
      <c r="BA6" s="36">
        <f t="shared" si="6"/>
        <v>349.83</v>
      </c>
      <c r="BB6" s="36">
        <f t="shared" si="6"/>
        <v>360.86</v>
      </c>
      <c r="BC6" s="36">
        <f t="shared" si="6"/>
        <v>350.79</v>
      </c>
      <c r="BD6" s="35" t="str">
        <f>IF(BD7="","",IF(BD7="-","【-】","【"&amp;SUBSTITUTE(TEXT(BD7,"#,##0.00"),"-","△")&amp;"】"))</f>
        <v>【260.31】</v>
      </c>
      <c r="BE6" s="36">
        <f>IF(BE7="",NA(),BE7)</f>
        <v>512.12</v>
      </c>
      <c r="BF6" s="36">
        <f t="shared" ref="BF6:BN6" si="7">IF(BF7="",NA(),BF7)</f>
        <v>703.72</v>
      </c>
      <c r="BG6" s="36">
        <f t="shared" si="7"/>
        <v>608.08000000000004</v>
      </c>
      <c r="BH6" s="36">
        <f t="shared" si="7"/>
        <v>535.94000000000005</v>
      </c>
      <c r="BI6" s="36">
        <f t="shared" si="7"/>
        <v>516.64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102.23</v>
      </c>
      <c r="BQ6" s="36">
        <f t="shared" ref="BQ6:BY6" si="8">IF(BQ7="",NA(),BQ7)</f>
        <v>94.77</v>
      </c>
      <c r="BR6" s="36">
        <f t="shared" si="8"/>
        <v>102.44</v>
      </c>
      <c r="BS6" s="36">
        <f t="shared" si="8"/>
        <v>110.87</v>
      </c>
      <c r="BT6" s="36">
        <f t="shared" si="8"/>
        <v>109.9</v>
      </c>
      <c r="BU6" s="36">
        <f t="shared" si="8"/>
        <v>106.01</v>
      </c>
      <c r="BV6" s="36">
        <f t="shared" si="8"/>
        <v>104.57</v>
      </c>
      <c r="BW6" s="36">
        <f t="shared" si="8"/>
        <v>103.54</v>
      </c>
      <c r="BX6" s="36">
        <f t="shared" si="8"/>
        <v>103.32</v>
      </c>
      <c r="BY6" s="36">
        <f t="shared" si="8"/>
        <v>100.85</v>
      </c>
      <c r="BZ6" s="35" t="str">
        <f>IF(BZ7="","",IF(BZ7="-","【-】","【"&amp;SUBSTITUTE(TEXT(BZ7,"#,##0.00"),"-","△")&amp;"】"))</f>
        <v>【100.05】</v>
      </c>
      <c r="CA6" s="36">
        <f>IF(CA7="",NA(),CA7)</f>
        <v>198.55</v>
      </c>
      <c r="CB6" s="36">
        <f t="shared" ref="CB6:CJ6" si="9">IF(CB7="",NA(),CB7)</f>
        <v>214.29</v>
      </c>
      <c r="CC6" s="36">
        <f t="shared" si="9"/>
        <v>239.02</v>
      </c>
      <c r="CD6" s="36">
        <f t="shared" si="9"/>
        <v>234.93</v>
      </c>
      <c r="CE6" s="36">
        <f t="shared" si="9"/>
        <v>234.19</v>
      </c>
      <c r="CF6" s="36">
        <f t="shared" si="9"/>
        <v>162.24</v>
      </c>
      <c r="CG6" s="36">
        <f t="shared" si="9"/>
        <v>165.47</v>
      </c>
      <c r="CH6" s="36">
        <f t="shared" si="9"/>
        <v>167.46</v>
      </c>
      <c r="CI6" s="36">
        <f t="shared" si="9"/>
        <v>168.56</v>
      </c>
      <c r="CJ6" s="36">
        <f t="shared" si="9"/>
        <v>167.1</v>
      </c>
      <c r="CK6" s="35" t="str">
        <f>IF(CK7="","",IF(CK7="-","【-】","【"&amp;SUBSTITUTE(TEXT(CK7,"#,##0.00"),"-","△")&amp;"】"))</f>
        <v>【166.40】</v>
      </c>
      <c r="CL6" s="36">
        <f>IF(CL7="",NA(),CL7)</f>
        <v>51.1</v>
      </c>
      <c r="CM6" s="36">
        <f t="shared" ref="CM6:CU6" si="10">IF(CM7="",NA(),CM7)</f>
        <v>50.78</v>
      </c>
      <c r="CN6" s="36">
        <f t="shared" si="10"/>
        <v>48.85</v>
      </c>
      <c r="CO6" s="36">
        <f t="shared" si="10"/>
        <v>48.81</v>
      </c>
      <c r="CP6" s="36">
        <f t="shared" si="10"/>
        <v>44.56</v>
      </c>
      <c r="CQ6" s="36">
        <f t="shared" si="10"/>
        <v>59.11</v>
      </c>
      <c r="CR6" s="36">
        <f t="shared" si="10"/>
        <v>59.74</v>
      </c>
      <c r="CS6" s="36">
        <f t="shared" si="10"/>
        <v>59.46</v>
      </c>
      <c r="CT6" s="36">
        <f t="shared" si="10"/>
        <v>59.51</v>
      </c>
      <c r="CU6" s="36">
        <f t="shared" si="10"/>
        <v>59.91</v>
      </c>
      <c r="CV6" s="35" t="str">
        <f>IF(CV7="","",IF(CV7="-","【-】","【"&amp;SUBSTITUTE(TEXT(CV7,"#,##0.00"),"-","△")&amp;"】"))</f>
        <v>【60.69】</v>
      </c>
      <c r="CW6" s="36">
        <f>IF(CW7="",NA(),CW7)</f>
        <v>90.75</v>
      </c>
      <c r="CX6" s="36">
        <f t="shared" ref="CX6:DF6" si="11">IF(CX7="",NA(),CX7)</f>
        <v>88.39</v>
      </c>
      <c r="CY6" s="36">
        <f t="shared" si="11"/>
        <v>85.85</v>
      </c>
      <c r="CZ6" s="36">
        <f t="shared" si="11"/>
        <v>88.22</v>
      </c>
      <c r="DA6" s="36">
        <f t="shared" si="11"/>
        <v>88.37</v>
      </c>
      <c r="DB6" s="36">
        <f t="shared" si="11"/>
        <v>87.91</v>
      </c>
      <c r="DC6" s="36">
        <f t="shared" si="11"/>
        <v>87.28</v>
      </c>
      <c r="DD6" s="36">
        <f t="shared" si="11"/>
        <v>87.41</v>
      </c>
      <c r="DE6" s="36">
        <f t="shared" si="11"/>
        <v>87.08</v>
      </c>
      <c r="DF6" s="36">
        <f t="shared" si="11"/>
        <v>87.26</v>
      </c>
      <c r="DG6" s="35" t="str">
        <f>IF(DG7="","",IF(DG7="-","【-】","【"&amp;SUBSTITUTE(TEXT(DG7,"#,##0.00"),"-","△")&amp;"】"))</f>
        <v>【89.82】</v>
      </c>
      <c r="DH6" s="36">
        <f>IF(DH7="",NA(),DH7)</f>
        <v>49.49</v>
      </c>
      <c r="DI6" s="36">
        <f t="shared" ref="DI6:DQ6" si="12">IF(DI7="",NA(),DI7)</f>
        <v>45.06</v>
      </c>
      <c r="DJ6" s="36">
        <f t="shared" si="12"/>
        <v>46.2</v>
      </c>
      <c r="DK6" s="36">
        <f t="shared" si="12"/>
        <v>47.63</v>
      </c>
      <c r="DL6" s="36">
        <f t="shared" si="12"/>
        <v>48.85</v>
      </c>
      <c r="DM6" s="36">
        <f t="shared" si="12"/>
        <v>46.88</v>
      </c>
      <c r="DN6" s="36">
        <f t="shared" si="12"/>
        <v>46.94</v>
      </c>
      <c r="DO6" s="36">
        <f t="shared" si="12"/>
        <v>47.62</v>
      </c>
      <c r="DP6" s="36">
        <f t="shared" si="12"/>
        <v>48.55</v>
      </c>
      <c r="DQ6" s="36">
        <f t="shared" si="12"/>
        <v>49.2</v>
      </c>
      <c r="DR6" s="35" t="str">
        <f>IF(DR7="","",IF(DR7="-","【-】","【"&amp;SUBSTITUTE(TEXT(DR7,"#,##0.00"),"-","△")&amp;"】"))</f>
        <v>【50.19】</v>
      </c>
      <c r="DS6" s="36">
        <f>IF(DS7="",NA(),DS7)</f>
        <v>18.95</v>
      </c>
      <c r="DT6" s="36">
        <f t="shared" ref="DT6:EB6" si="13">IF(DT7="",NA(),DT7)</f>
        <v>26.51</v>
      </c>
      <c r="DU6" s="36">
        <f t="shared" si="13"/>
        <v>36.24</v>
      </c>
      <c r="DV6" s="36">
        <f t="shared" si="13"/>
        <v>36.47</v>
      </c>
      <c r="DW6" s="36">
        <f t="shared" si="13"/>
        <v>28.89</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v>
      </c>
      <c r="EE6" s="36">
        <f t="shared" ref="EE6:EM6" si="14">IF(EE7="",NA(),EE7)</f>
        <v>1.37</v>
      </c>
      <c r="EF6" s="36">
        <f t="shared" si="14"/>
        <v>0.3</v>
      </c>
      <c r="EG6" s="36">
        <f t="shared" si="14"/>
        <v>0.11</v>
      </c>
      <c r="EH6" s="36">
        <f t="shared" si="14"/>
        <v>0.37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342041</v>
      </c>
      <c r="D7" s="38">
        <v>46</v>
      </c>
      <c r="E7" s="38">
        <v>1</v>
      </c>
      <c r="F7" s="38">
        <v>0</v>
      </c>
      <c r="G7" s="38">
        <v>1</v>
      </c>
      <c r="H7" s="38" t="s">
        <v>93</v>
      </c>
      <c r="I7" s="38" t="s">
        <v>94</v>
      </c>
      <c r="J7" s="38" t="s">
        <v>95</v>
      </c>
      <c r="K7" s="38" t="s">
        <v>96</v>
      </c>
      <c r="L7" s="38" t="s">
        <v>97</v>
      </c>
      <c r="M7" s="38" t="s">
        <v>98</v>
      </c>
      <c r="N7" s="39" t="s">
        <v>99</v>
      </c>
      <c r="O7" s="39">
        <v>56.83</v>
      </c>
      <c r="P7" s="39">
        <v>89.98</v>
      </c>
      <c r="Q7" s="39">
        <v>3993</v>
      </c>
      <c r="R7" s="39">
        <v>92009</v>
      </c>
      <c r="S7" s="39">
        <v>471.51</v>
      </c>
      <c r="T7" s="39">
        <v>195.14</v>
      </c>
      <c r="U7" s="39">
        <v>82167</v>
      </c>
      <c r="V7" s="39">
        <v>471.54</v>
      </c>
      <c r="W7" s="39">
        <v>174.25</v>
      </c>
      <c r="X7" s="39">
        <v>107.27</v>
      </c>
      <c r="Y7" s="39">
        <v>106.39</v>
      </c>
      <c r="Z7" s="39">
        <v>113.58</v>
      </c>
      <c r="AA7" s="39">
        <v>122.04</v>
      </c>
      <c r="AB7" s="39">
        <v>123.05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208.77</v>
      </c>
      <c r="AU7" s="39">
        <v>180.11</v>
      </c>
      <c r="AV7" s="39">
        <v>154.96</v>
      </c>
      <c r="AW7" s="39">
        <v>165.06</v>
      </c>
      <c r="AX7" s="39">
        <v>155.38999999999999</v>
      </c>
      <c r="AY7" s="39">
        <v>357.82</v>
      </c>
      <c r="AZ7" s="39">
        <v>355.5</v>
      </c>
      <c r="BA7" s="39">
        <v>349.83</v>
      </c>
      <c r="BB7" s="39">
        <v>360.86</v>
      </c>
      <c r="BC7" s="39">
        <v>350.79</v>
      </c>
      <c r="BD7" s="39">
        <v>260.31</v>
      </c>
      <c r="BE7" s="39">
        <v>512.12</v>
      </c>
      <c r="BF7" s="39">
        <v>703.72</v>
      </c>
      <c r="BG7" s="39">
        <v>608.08000000000004</v>
      </c>
      <c r="BH7" s="39">
        <v>535.94000000000005</v>
      </c>
      <c r="BI7" s="39">
        <v>516.64</v>
      </c>
      <c r="BJ7" s="39">
        <v>307.45999999999998</v>
      </c>
      <c r="BK7" s="39">
        <v>312.58</v>
      </c>
      <c r="BL7" s="39">
        <v>314.87</v>
      </c>
      <c r="BM7" s="39">
        <v>309.27999999999997</v>
      </c>
      <c r="BN7" s="39">
        <v>322.92</v>
      </c>
      <c r="BO7" s="39">
        <v>275.67</v>
      </c>
      <c r="BP7" s="39">
        <v>102.23</v>
      </c>
      <c r="BQ7" s="39">
        <v>94.77</v>
      </c>
      <c r="BR7" s="39">
        <v>102.44</v>
      </c>
      <c r="BS7" s="39">
        <v>110.87</v>
      </c>
      <c r="BT7" s="39">
        <v>109.9</v>
      </c>
      <c r="BU7" s="39">
        <v>106.01</v>
      </c>
      <c r="BV7" s="39">
        <v>104.57</v>
      </c>
      <c r="BW7" s="39">
        <v>103.54</v>
      </c>
      <c r="BX7" s="39">
        <v>103.32</v>
      </c>
      <c r="BY7" s="39">
        <v>100.85</v>
      </c>
      <c r="BZ7" s="39">
        <v>100.05</v>
      </c>
      <c r="CA7" s="39">
        <v>198.55</v>
      </c>
      <c r="CB7" s="39">
        <v>214.29</v>
      </c>
      <c r="CC7" s="39">
        <v>239.02</v>
      </c>
      <c r="CD7" s="39">
        <v>234.93</v>
      </c>
      <c r="CE7" s="39">
        <v>234.19</v>
      </c>
      <c r="CF7" s="39">
        <v>162.24</v>
      </c>
      <c r="CG7" s="39">
        <v>165.47</v>
      </c>
      <c r="CH7" s="39">
        <v>167.46</v>
      </c>
      <c r="CI7" s="39">
        <v>168.56</v>
      </c>
      <c r="CJ7" s="39">
        <v>167.1</v>
      </c>
      <c r="CK7" s="39">
        <v>166.4</v>
      </c>
      <c r="CL7" s="39">
        <v>51.1</v>
      </c>
      <c r="CM7" s="39">
        <v>50.78</v>
      </c>
      <c r="CN7" s="39">
        <v>48.85</v>
      </c>
      <c r="CO7" s="39">
        <v>48.81</v>
      </c>
      <c r="CP7" s="39">
        <v>44.56</v>
      </c>
      <c r="CQ7" s="39">
        <v>59.11</v>
      </c>
      <c r="CR7" s="39">
        <v>59.74</v>
      </c>
      <c r="CS7" s="39">
        <v>59.46</v>
      </c>
      <c r="CT7" s="39">
        <v>59.51</v>
      </c>
      <c r="CU7" s="39">
        <v>59.91</v>
      </c>
      <c r="CV7" s="39">
        <v>60.69</v>
      </c>
      <c r="CW7" s="39">
        <v>90.75</v>
      </c>
      <c r="CX7" s="39">
        <v>88.39</v>
      </c>
      <c r="CY7" s="39">
        <v>85.85</v>
      </c>
      <c r="CZ7" s="39">
        <v>88.22</v>
      </c>
      <c r="DA7" s="39">
        <v>88.37</v>
      </c>
      <c r="DB7" s="39">
        <v>87.91</v>
      </c>
      <c r="DC7" s="39">
        <v>87.28</v>
      </c>
      <c r="DD7" s="39">
        <v>87.41</v>
      </c>
      <c r="DE7" s="39">
        <v>87.08</v>
      </c>
      <c r="DF7" s="39">
        <v>87.26</v>
      </c>
      <c r="DG7" s="39">
        <v>89.82</v>
      </c>
      <c r="DH7" s="39">
        <v>49.49</v>
      </c>
      <c r="DI7" s="39">
        <v>45.06</v>
      </c>
      <c r="DJ7" s="39">
        <v>46.2</v>
      </c>
      <c r="DK7" s="39">
        <v>47.63</v>
      </c>
      <c r="DL7" s="39">
        <v>48.85</v>
      </c>
      <c r="DM7" s="39">
        <v>46.88</v>
      </c>
      <c r="DN7" s="39">
        <v>46.94</v>
      </c>
      <c r="DO7" s="39">
        <v>47.62</v>
      </c>
      <c r="DP7" s="39">
        <v>48.55</v>
      </c>
      <c r="DQ7" s="39">
        <v>49.2</v>
      </c>
      <c r="DR7" s="39">
        <v>50.19</v>
      </c>
      <c r="DS7" s="39">
        <v>18.95</v>
      </c>
      <c r="DT7" s="39">
        <v>26.51</v>
      </c>
      <c r="DU7" s="39">
        <v>36.24</v>
      </c>
      <c r="DV7" s="39">
        <v>36.47</v>
      </c>
      <c r="DW7" s="39">
        <v>28.89</v>
      </c>
      <c r="DX7" s="39">
        <v>13.39</v>
      </c>
      <c r="DY7" s="39">
        <v>14.48</v>
      </c>
      <c r="DZ7" s="39">
        <v>16.27</v>
      </c>
      <c r="EA7" s="39">
        <v>17.11</v>
      </c>
      <c r="EB7" s="39">
        <v>18.329999999999998</v>
      </c>
      <c r="EC7" s="39">
        <v>20.63</v>
      </c>
      <c r="ED7" s="39">
        <v>0.2</v>
      </c>
      <c r="EE7" s="39">
        <v>1.37</v>
      </c>
      <c r="EF7" s="39">
        <v>0.3</v>
      </c>
      <c r="EG7" s="39">
        <v>0.11</v>
      </c>
      <c r="EH7" s="39">
        <v>0.37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r.kameya</cp:lastModifiedBy>
  <cp:lastPrinted>2022-01-26T01:42:14Z</cp:lastPrinted>
  <dcterms:created xsi:type="dcterms:W3CDTF">2021-12-03T06:55:46Z</dcterms:created>
  <dcterms:modified xsi:type="dcterms:W3CDTF">2022-01-26T01:45:39Z</dcterms:modified>
  <cp:category/>
</cp:coreProperties>
</file>