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R02_経営比較分析表\7回答\"/>
    </mc:Choice>
  </mc:AlternateContent>
  <xr:revisionPtr revIDLastSave="0" documentId="13_ncr:1_{B14C348E-4E9B-439D-8ACE-5CFC9BDB84F9}" xr6:coauthVersionLast="36" xr6:coauthVersionMax="36" xr10:uidLastSave="{00000000-0000-0000-0000-000000000000}"/>
  <workbookProtection workbookAlgorithmName="SHA-512" workbookHashValue="WnjSoVLd1Wo71iIY5rX9OpEwUvHBWjzBNjTsnXihjEEIOWqFpX4hLyRHR6tIf2EE8ZxKgOmxwH1H1HYEmJHFPA==" workbookSaltValue="+QJZ1ytahL3ZtJFEtO6WPg==" workbookSpinCount="100000" lockStructure="1"/>
  <bookViews>
    <workbookView xWindow="0" yWindow="0" windowWidth="20490" windowHeight="745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EH90" i="4"/>
  <c r="DG90" i="4"/>
  <c r="RA81" i="4"/>
  <c r="PZ81" i="4"/>
  <c r="OY81" i="4"/>
  <c r="NX81" i="4"/>
  <c r="MW81" i="4"/>
  <c r="KO81" i="4"/>
  <c r="JN81" i="4"/>
  <c r="IM81" i="4"/>
  <c r="HL81" i="4"/>
  <c r="EC81" i="4"/>
  <c r="CA81" i="4"/>
  <c r="AZ81" i="4"/>
  <c r="Y81" i="4"/>
  <c r="RA80" i="4"/>
  <c r="PZ80" i="4"/>
  <c r="NX80" i="4"/>
  <c r="MW80" i="4"/>
  <c r="KO80" i="4"/>
  <c r="JN80" i="4"/>
  <c r="IM80" i="4"/>
  <c r="HL80" i="4"/>
  <c r="GK80" i="4"/>
  <c r="EC80" i="4"/>
  <c r="DB80" i="4"/>
  <c r="CA80" i="4"/>
  <c r="AZ80" i="4"/>
  <c r="PZ79" i="4"/>
  <c r="OY79" i="4"/>
  <c r="NX79" i="4"/>
  <c r="MW79" i="4"/>
  <c r="JN79" i="4"/>
  <c r="IM79" i="4"/>
  <c r="HL79" i="4"/>
  <c r="GK79" i="4"/>
  <c r="DB79" i="4"/>
  <c r="CA79" i="4"/>
  <c r="AZ79" i="4"/>
  <c r="Y79" i="4"/>
  <c r="RH56" i="4"/>
  <c r="QN56" i="4"/>
  <c r="PT56" i="4"/>
  <c r="OZ56" i="4"/>
  <c r="OF56" i="4"/>
  <c r="MN56" i="4"/>
  <c r="LT56" i="4"/>
  <c r="KZ56" i="4"/>
  <c r="JL56" i="4"/>
  <c r="GZ56" i="4"/>
  <c r="GF56" i="4"/>
  <c r="FL56" i="4"/>
  <c r="ER56" i="4"/>
  <c r="CZ56" i="4"/>
  <c r="CF56" i="4"/>
  <c r="BL56" i="4"/>
  <c r="AR56" i="4"/>
  <c r="X56" i="4"/>
  <c r="RH55" i="4"/>
  <c r="QN55" i="4"/>
  <c r="PT55" i="4"/>
  <c r="OZ55" i="4"/>
  <c r="OF55" i="4"/>
  <c r="MN55" i="4"/>
  <c r="LT55" i="4"/>
  <c r="KZ55" i="4"/>
  <c r="KF55" i="4"/>
  <c r="JL55" i="4"/>
  <c r="HT55" i="4"/>
  <c r="GZ55" i="4"/>
  <c r="GF55" i="4"/>
  <c r="ER55" i="4"/>
  <c r="CF55" i="4"/>
  <c r="BL55" i="4"/>
  <c r="AR55" i="4"/>
  <c r="X55" i="4"/>
  <c r="QN54" i="4"/>
  <c r="PT54" i="4"/>
  <c r="OZ54" i="4"/>
  <c r="OF54" i="4"/>
  <c r="LT54" i="4"/>
  <c r="KZ54" i="4"/>
  <c r="KF54" i="4"/>
  <c r="JL54" i="4"/>
  <c r="GZ54" i="4"/>
  <c r="GF54" i="4"/>
  <c r="FL54" i="4"/>
  <c r="ER54" i="4"/>
  <c r="CF54" i="4"/>
  <c r="BL54" i="4"/>
  <c r="AR54" i="4"/>
  <c r="X54" i="4"/>
  <c r="RH33" i="4"/>
  <c r="QN33" i="4"/>
  <c r="OZ33" i="4"/>
  <c r="OF33" i="4"/>
  <c r="MN33" i="4"/>
  <c r="LT33" i="4"/>
  <c r="KZ33" i="4"/>
  <c r="KF33" i="4"/>
  <c r="JL33" i="4"/>
  <c r="HT33" i="4"/>
  <c r="GZ33" i="4"/>
  <c r="GF33" i="4"/>
  <c r="FL33" i="4"/>
  <c r="CZ33" i="4"/>
  <c r="BL33" i="4"/>
  <c r="AR33" i="4"/>
  <c r="RH32" i="4"/>
  <c r="QN32" i="4"/>
  <c r="OZ32" i="4"/>
  <c r="OF32" i="4"/>
  <c r="MN32" i="4"/>
  <c r="LT32" i="4"/>
  <c r="KF32" i="4"/>
  <c r="JL32" i="4"/>
  <c r="GZ32" i="4"/>
  <c r="GF32" i="4"/>
  <c r="FL32" i="4"/>
  <c r="CZ32" i="4"/>
  <c r="CF32" i="4"/>
  <c r="BL32" i="4"/>
  <c r="AR32" i="4"/>
  <c r="QN31" i="4"/>
  <c r="PT31" i="4"/>
  <c r="OZ31" i="4"/>
  <c r="OF31" i="4"/>
  <c r="LT31" i="4"/>
  <c r="KZ31" i="4"/>
  <c r="KF31" i="4"/>
  <c r="JL31" i="4"/>
  <c r="GZ31" i="4"/>
  <c r="GF31" i="4"/>
  <c r="FL31" i="4"/>
  <c r="ER31" i="4"/>
  <c r="CF31" i="4"/>
  <c r="BL31" i="4"/>
  <c r="AR31" i="4"/>
  <c r="X31" i="4"/>
  <c r="LZ10" i="4"/>
  <c r="IT10" i="4"/>
  <c r="FN10" i="4"/>
  <c r="CH10" i="4"/>
  <c r="B10" i="4"/>
  <c r="PF8" i="4"/>
  <c r="LZ8" i="4"/>
  <c r="IT8" i="4"/>
  <c r="FN8" i="4"/>
  <c r="CH8" i="4"/>
  <c r="B8" i="4"/>
  <c r="B5" i="4"/>
  <c r="MN54" i="4" l="1"/>
  <c r="CZ31" i="4"/>
  <c r="X32" i="4"/>
  <c r="X33" i="4"/>
  <c r="CZ54" i="4"/>
  <c r="BY10" i="5"/>
  <c r="RH54" i="4"/>
  <c r="MN31" i="4"/>
  <c r="KZ32" i="4"/>
  <c r="PT33" i="4"/>
  <c r="KO79" i="4"/>
  <c r="DB81" i="4"/>
  <c r="CI10" i="5"/>
  <c r="CM10" i="5"/>
  <c r="CF33" i="4"/>
  <c r="OY80" i="4"/>
  <c r="GK81" i="4"/>
  <c r="W10" i="5"/>
  <c r="DG10" i="5"/>
  <c r="AG10" i="5"/>
  <c r="DQ10" i="5"/>
  <c r="CZ55" i="4"/>
  <c r="EC79" i="4"/>
  <c r="HT54" i="4"/>
  <c r="HT56" i="4"/>
  <c r="AQ10" i="5"/>
  <c r="EA10" i="5"/>
  <c r="ER33" i="4"/>
  <c r="RH31" i="4"/>
  <c r="FL55" i="4"/>
  <c r="RA79" i="4"/>
  <c r="AU10" i="5"/>
  <c r="EE10" i="5"/>
  <c r="HT31" i="4"/>
  <c r="KF56" i="4"/>
  <c r="Y80" i="4"/>
  <c r="BO10" i="5"/>
  <c r="ER32" i="4"/>
  <c r="HT32" i="4"/>
  <c r="PT32" i="4"/>
  <c r="V10" i="5"/>
  <c r="AF10" i="5"/>
  <c r="AJ10" i="5"/>
  <c r="AT10" i="5"/>
  <c r="BD10" i="5"/>
  <c r="BN10" i="5"/>
  <c r="BX10" i="5"/>
  <c r="CB10" i="5"/>
  <c r="CL10" i="5"/>
  <c r="CV10" i="5"/>
  <c r="DF10" i="5"/>
  <c r="DP10" i="5"/>
  <c r="DT10" i="5"/>
  <c r="ED10" i="5"/>
  <c r="BE10" i="5"/>
  <c r="CW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<sst xmlns="http://schemas.openxmlformats.org/spreadsheetml/2006/main" count="262" uniqueCount="108">
  <si>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</si>
  <si>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</si>
  <si>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</si>
  <si>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</si>
  <si>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</si>
  <si>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</si>
  <si>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</si>
  <si>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</si>
  <si>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</si>
  <si>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</si>
  <si>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</si>
  <si>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</si>
  <si>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</si>
  <si>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</si>
  <si>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</si>
  <si>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</si>
  <si>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</si>
  <si>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</si>
  <si>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</si>
  <si>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</si>
  <si>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</si>
  <si>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</si>
  <si>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</si>
  <si>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</si>
  <si>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</si>
  <si>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</si>
  <si>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</si>
  <si>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</si>
  <si>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</si>
  <si>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</si>
  <si>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</si>
  <si>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</si>
  <si>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</si>
  <si>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</si>
  <si>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</si>
  <si>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</si>
  <si>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</si>
  <si>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</si>
  <si>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</si>
  <si>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</si>
  <si>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</si>
  <si>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</si>
  <si>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</si>
  <si>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</si>
  <si>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</si>
  <si>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</si>
  <si>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</si>
  <si>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</si>
  <si>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</si>
  <si>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</si>
  <si>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</si>
  <si>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</si>
  <si>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</si>
  <si>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</si>
  <si>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</si>
  <si>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</si>
  <si>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</si>
  <si>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</si>
  <si>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</si>
  <si>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</si>
  <si>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</si>
  <si>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</si>
  <si>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</si>
  <si>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</si>
  <si>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</si>
  <si>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</si>
  <si>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</si>
  <si>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</si>
  <si>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</si>
  <si>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</si>
  <si>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</si>
  <si>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</si>
  <si>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</si>
  <si>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</si>
  <si>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</si>
  <si>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</si>
  <si>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</si>
  <si>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</si>
  <si>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</si>
  <si>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</si>
  <si>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</si>
  <si>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</si>
  <si>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</si>
  <si>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</si>
  <si>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</si>
  <si>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</si>
  <si>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</si>
  <si>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</si>
  <si>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</si>
  <si>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342025</t>
  </si>
  <si>
    <t>46</t>
  </si>
  <si>
    <t>02</t>
  </si>
  <si>
    <t>0</t>
  </si>
  <si>
    <t>000</t>
  </si>
  <si>
    <t>広島県　呉市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</si>
  <si>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</si>
  <si>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</si>
  <si>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</si>
  <si>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</si>
  <si>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</si>
  <si>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</si>
  <si>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</si>
  <si>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</si>
  <si>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</si>
  <si>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</si>
  <si>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主要管路である二級配水管の更新工事が完了し，大幅な改善をした平成29年度以降，①有形固定資産減価償却率は横ばいで推移しています。
②管路経年化率，③管路更新率については，今後の水需要に応じた最適な規模での施設更新と老朽施設の健全度を適切に評価した上で，重要度・優先度を踏まえて計画的に更新します。</t>
    <rPh sb="1" eb="3">
      <t>シュヨウ</t>
    </rPh>
    <rPh sb="3" eb="5">
      <t>カンロ</t>
    </rPh>
    <rPh sb="8" eb="10">
      <t>ニキュウ</t>
    </rPh>
    <rPh sb="10" eb="13">
      <t>ハイスイカン</t>
    </rPh>
    <rPh sb="14" eb="16">
      <t>コウシン</t>
    </rPh>
    <rPh sb="16" eb="18">
      <t>コウジ</t>
    </rPh>
    <rPh sb="19" eb="21">
      <t>カンリョウ</t>
    </rPh>
    <rPh sb="23" eb="25">
      <t>オオハバ</t>
    </rPh>
    <rPh sb="26" eb="28">
      <t>カイゼン</t>
    </rPh>
    <rPh sb="31" eb="33">
      <t>ヘイセイ</t>
    </rPh>
    <rPh sb="35" eb="36">
      <t>ネン</t>
    </rPh>
    <rPh sb="36" eb="37">
      <t>ド</t>
    </rPh>
    <rPh sb="37" eb="39">
      <t>イコウ</t>
    </rPh>
    <rPh sb="41" eb="43">
      <t>ユウケイ</t>
    </rPh>
    <rPh sb="43" eb="45">
      <t>コテイ</t>
    </rPh>
    <rPh sb="45" eb="47">
      <t>シサン</t>
    </rPh>
    <rPh sb="47" eb="49">
      <t>ゲンカ</t>
    </rPh>
    <rPh sb="49" eb="51">
      <t>ショウキャク</t>
    </rPh>
    <rPh sb="51" eb="52">
      <t>リツ</t>
    </rPh>
    <rPh sb="53" eb="54">
      <t>ヨコ</t>
    </rPh>
    <rPh sb="57" eb="59">
      <t>スイイ</t>
    </rPh>
    <rPh sb="67" eb="69">
      <t>カンロ</t>
    </rPh>
    <rPh sb="69" eb="71">
      <t>ケイネン</t>
    </rPh>
    <rPh sb="71" eb="72">
      <t>カ</t>
    </rPh>
    <rPh sb="72" eb="73">
      <t>リツ</t>
    </rPh>
    <rPh sb="75" eb="77">
      <t>カンロ</t>
    </rPh>
    <rPh sb="77" eb="79">
      <t>コウシン</t>
    </rPh>
    <rPh sb="79" eb="80">
      <t>リツ</t>
    </rPh>
    <rPh sb="86" eb="88">
      <t>コンゴ</t>
    </rPh>
    <rPh sb="89" eb="90">
      <t>ミズ</t>
    </rPh>
    <rPh sb="90" eb="92">
      <t>ジュヨウ</t>
    </rPh>
    <rPh sb="93" eb="94">
      <t>オウ</t>
    </rPh>
    <rPh sb="96" eb="98">
      <t>サイテキ</t>
    </rPh>
    <rPh sb="99" eb="101">
      <t>キボ</t>
    </rPh>
    <rPh sb="103" eb="105">
      <t>シセツ</t>
    </rPh>
    <rPh sb="105" eb="107">
      <t>コウシン</t>
    </rPh>
    <rPh sb="108" eb="110">
      <t>ロウキュウ</t>
    </rPh>
    <rPh sb="110" eb="112">
      <t>シセツ</t>
    </rPh>
    <rPh sb="113" eb="116">
      <t>ケンゼンド</t>
    </rPh>
    <rPh sb="117" eb="119">
      <t>テキセツ</t>
    </rPh>
    <rPh sb="120" eb="122">
      <t>ヒョウカ</t>
    </rPh>
    <rPh sb="124" eb="125">
      <t>ウエ</t>
    </rPh>
    <rPh sb="127" eb="130">
      <t>ジュウヨウド</t>
    </rPh>
    <rPh sb="131" eb="134">
      <t>ユウセンド</t>
    </rPh>
    <rPh sb="135" eb="136">
      <t>フ</t>
    </rPh>
    <rPh sb="139" eb="142">
      <t>ケイカクテキ</t>
    </rPh>
    <rPh sb="143" eb="145">
      <t>コウシン</t>
    </rPh>
    <phoneticPr fontId="5"/>
  </si>
  <si>
    <t>【戦略的な経営の取組】
 令和元年６月以降，平成30年度の豪雨災害によるユーザーへの供給制限が終了し，通常の配水量に戻り，給水収益が増加したことにより，経営の健全性も回復してきました。
　本市の工業用水道事業は，中長期的な視点に立った事業経営の指針となる「呉市工業用水道事業経営計画」を見直し，計画期間を呉市上下水道ビジョンの終期に合わせた令和２年度から令和５年度までの４年間とする【改定版】を策定しました。
　令和２年度からは，呉市工業用水道事業経営計画【改定版】に基づき，施設の最適化，計画的な老朽施設の更新及び効率的な事業の推進に努めるとともに，大口ユーザーの動向を注視していきます。</t>
    <rPh sb="1" eb="4">
      <t>センリャクテキ</t>
    </rPh>
    <rPh sb="5" eb="7">
      <t>ケイエイ</t>
    </rPh>
    <rPh sb="8" eb="10">
      <t>トリクミ</t>
    </rPh>
    <rPh sb="13" eb="15">
      <t>レイワ</t>
    </rPh>
    <rPh sb="15" eb="16">
      <t>ガン</t>
    </rPh>
    <rPh sb="16" eb="17">
      <t>ネン</t>
    </rPh>
    <rPh sb="18" eb="19">
      <t>ガツ</t>
    </rPh>
    <rPh sb="19" eb="21">
      <t>イコウ</t>
    </rPh>
    <rPh sb="22" eb="24">
      <t>ヘイセイ</t>
    </rPh>
    <rPh sb="26" eb="27">
      <t>ネン</t>
    </rPh>
    <rPh sb="27" eb="28">
      <t>ド</t>
    </rPh>
    <rPh sb="29" eb="33">
      <t>ゴウウサイガイ</t>
    </rPh>
    <rPh sb="42" eb="44">
      <t>キョウキュウ</t>
    </rPh>
    <rPh sb="44" eb="46">
      <t>セイゲン</t>
    </rPh>
    <rPh sb="47" eb="49">
      <t>シュウリョウ</t>
    </rPh>
    <rPh sb="51" eb="53">
      <t>ツウジョウ</t>
    </rPh>
    <rPh sb="54" eb="56">
      <t>ハイスイ</t>
    </rPh>
    <rPh sb="56" eb="57">
      <t>リョウ</t>
    </rPh>
    <rPh sb="58" eb="59">
      <t>モド</t>
    </rPh>
    <rPh sb="61" eb="63">
      <t>キュウスイ</t>
    </rPh>
    <rPh sb="63" eb="65">
      <t>シュウエキ</t>
    </rPh>
    <rPh sb="66" eb="68">
      <t>ゾウカ</t>
    </rPh>
    <rPh sb="76" eb="78">
      <t>ケイエイ</t>
    </rPh>
    <rPh sb="79" eb="82">
      <t>ケンゼンセイ</t>
    </rPh>
    <rPh sb="83" eb="85">
      <t>カイフク</t>
    </rPh>
    <rPh sb="94" eb="96">
      <t>ホンシ</t>
    </rPh>
    <rPh sb="97" eb="99">
      <t>コウギョウ</t>
    </rPh>
    <rPh sb="99" eb="101">
      <t>ヨウスイ</t>
    </rPh>
    <rPh sb="101" eb="102">
      <t>ドウ</t>
    </rPh>
    <rPh sb="102" eb="104">
      <t>ジギョウ</t>
    </rPh>
    <rPh sb="106" eb="110">
      <t>チュウチョウキテキ</t>
    </rPh>
    <rPh sb="111" eb="113">
      <t>シテン</t>
    </rPh>
    <rPh sb="114" eb="115">
      <t>タ</t>
    </rPh>
    <rPh sb="117" eb="119">
      <t>ジギョウ</t>
    </rPh>
    <rPh sb="119" eb="121">
      <t>ケイエイ</t>
    </rPh>
    <rPh sb="122" eb="124">
      <t>シシン</t>
    </rPh>
    <rPh sb="128" eb="130">
      <t>クレシ</t>
    </rPh>
    <rPh sb="130" eb="133">
      <t>コウギョウヨウ</t>
    </rPh>
    <rPh sb="133" eb="135">
      <t>スイドウ</t>
    </rPh>
    <rPh sb="135" eb="137">
      <t>ジギョウ</t>
    </rPh>
    <rPh sb="137" eb="139">
      <t>ケイエイ</t>
    </rPh>
    <rPh sb="139" eb="141">
      <t>ケイカク</t>
    </rPh>
    <rPh sb="143" eb="145">
      <t>ミナオ</t>
    </rPh>
    <rPh sb="147" eb="149">
      <t>ケイカク</t>
    </rPh>
    <rPh sb="149" eb="151">
      <t>キカン</t>
    </rPh>
    <rPh sb="152" eb="154">
      <t>クレシ</t>
    </rPh>
    <rPh sb="154" eb="156">
      <t>ジョウゲ</t>
    </rPh>
    <rPh sb="156" eb="158">
      <t>スイドウ</t>
    </rPh>
    <rPh sb="163" eb="165">
      <t>シュウキ</t>
    </rPh>
    <rPh sb="166" eb="167">
      <t>ア</t>
    </rPh>
    <rPh sb="170" eb="172">
      <t>レイワ</t>
    </rPh>
    <rPh sb="173" eb="174">
      <t>ネン</t>
    </rPh>
    <rPh sb="174" eb="175">
      <t>ド</t>
    </rPh>
    <rPh sb="177" eb="179">
      <t>レイワ</t>
    </rPh>
    <rPh sb="180" eb="181">
      <t>ネン</t>
    </rPh>
    <rPh sb="181" eb="182">
      <t>ド</t>
    </rPh>
    <rPh sb="186" eb="188">
      <t>ネンカン</t>
    </rPh>
    <rPh sb="192" eb="194">
      <t>カイテイ</t>
    </rPh>
    <rPh sb="194" eb="195">
      <t>バン</t>
    </rPh>
    <rPh sb="197" eb="199">
      <t>サクテイ</t>
    </rPh>
    <rPh sb="206" eb="207">
      <t>レイ</t>
    </rPh>
    <rPh sb="207" eb="208">
      <t>ワ</t>
    </rPh>
    <rPh sb="209" eb="210">
      <t>ネン</t>
    </rPh>
    <rPh sb="210" eb="211">
      <t>ド</t>
    </rPh>
    <rPh sb="215" eb="217">
      <t>クレシ</t>
    </rPh>
    <rPh sb="217" eb="220">
      <t>コウギョウヨウ</t>
    </rPh>
    <rPh sb="220" eb="222">
      <t>スイドウ</t>
    </rPh>
    <rPh sb="222" eb="224">
      <t>ジギョウ</t>
    </rPh>
    <rPh sb="224" eb="226">
      <t>ケイエイ</t>
    </rPh>
    <rPh sb="226" eb="228">
      <t>ケイカク</t>
    </rPh>
    <rPh sb="229" eb="231">
      <t>カイテイ</t>
    </rPh>
    <rPh sb="231" eb="232">
      <t>バン</t>
    </rPh>
    <rPh sb="234" eb="235">
      <t>モト</t>
    </rPh>
    <rPh sb="238" eb="240">
      <t>シセツ</t>
    </rPh>
    <rPh sb="241" eb="244">
      <t>サイテキカ</t>
    </rPh>
    <rPh sb="245" eb="248">
      <t>ケイカクテキ</t>
    </rPh>
    <rPh sb="249" eb="251">
      <t>ロウキュウ</t>
    </rPh>
    <rPh sb="251" eb="253">
      <t>シセツ</t>
    </rPh>
    <rPh sb="254" eb="256">
      <t>コウシン</t>
    </rPh>
    <rPh sb="256" eb="257">
      <t>オヨ</t>
    </rPh>
    <rPh sb="258" eb="261">
      <t>コウリツテキ</t>
    </rPh>
    <rPh sb="262" eb="264">
      <t>ジギョウ</t>
    </rPh>
    <rPh sb="265" eb="267">
      <t>スイシン</t>
    </rPh>
    <rPh sb="268" eb="269">
      <t>ツト</t>
    </rPh>
    <rPh sb="276" eb="278">
      <t>オオグチ</t>
    </rPh>
    <rPh sb="283" eb="285">
      <t>ドウコウ</t>
    </rPh>
    <rPh sb="286" eb="288">
      <t>チュウシ</t>
    </rPh>
    <phoneticPr fontId="5"/>
  </si>
  <si>
    <t>「①経常収支比率，②累積欠損金比率,⑤料金回収率」
　経常収支比率が黒字を示す100％を超え，累積欠損金の発生もないため，健全経営を維持しています。
「③流動比率」
　全国平均を下回っているものの，100％超を維持し，一時借入金に頼らない事業運営を行っています。
「④企業債残高対給水収益比率」
　大規模事業の終了に伴い企業債借入額が減少したため，当該比率は減少しています。
「⑥給水原価」
　類似団体平均値と比べ安価な水準で推移していますが，今後，大口ユーザーの動向によっては，上昇することが考えられます。
「⑦施設利用率，⑧契約率」
　類似団体平均値と比べ高い水準で推移していますが，今後，大口ユーザーの動向によっては，低下することが考えられます。</t>
    <rPh sb="2" eb="8">
      <t>ケイジョウシュウシヒリツ</t>
    </rPh>
    <rPh sb="10" eb="12">
      <t>ルイセキ</t>
    </rPh>
    <rPh sb="12" eb="14">
      <t>ケッソン</t>
    </rPh>
    <rPh sb="14" eb="15">
      <t>キン</t>
    </rPh>
    <rPh sb="15" eb="17">
      <t>ヒリツ</t>
    </rPh>
    <rPh sb="19" eb="21">
      <t>リョウキン</t>
    </rPh>
    <rPh sb="21" eb="24">
      <t>カイシュウリツ</t>
    </rPh>
    <rPh sb="27" eb="33">
      <t>ケイジョウシュウシヒリツ</t>
    </rPh>
    <rPh sb="34" eb="36">
      <t>クロジ</t>
    </rPh>
    <rPh sb="37" eb="38">
      <t>シメ</t>
    </rPh>
    <rPh sb="44" eb="45">
      <t>コ</t>
    </rPh>
    <rPh sb="47" eb="52">
      <t>ルイセキケッソンキン</t>
    </rPh>
    <rPh sb="53" eb="55">
      <t>ハッセイ</t>
    </rPh>
    <rPh sb="61" eb="63">
      <t>ケンゼン</t>
    </rPh>
    <rPh sb="63" eb="65">
      <t>ケイエイ</t>
    </rPh>
    <rPh sb="66" eb="68">
      <t>イジ</t>
    </rPh>
    <rPh sb="77" eb="79">
      <t>リュウドウ</t>
    </rPh>
    <rPh sb="79" eb="81">
      <t>ヒリツ</t>
    </rPh>
    <rPh sb="84" eb="86">
      <t>ゼンコク</t>
    </rPh>
    <rPh sb="86" eb="88">
      <t>ヘイキン</t>
    </rPh>
    <rPh sb="89" eb="91">
      <t>シタマワ</t>
    </rPh>
    <rPh sb="103" eb="104">
      <t>コ</t>
    </rPh>
    <rPh sb="105" eb="107">
      <t>イジ</t>
    </rPh>
    <rPh sb="109" eb="111">
      <t>イチジ</t>
    </rPh>
    <rPh sb="111" eb="113">
      <t>カリイレ</t>
    </rPh>
    <rPh sb="113" eb="114">
      <t>キン</t>
    </rPh>
    <rPh sb="115" eb="116">
      <t>タヨ</t>
    </rPh>
    <rPh sb="119" eb="121">
      <t>ジギョウ</t>
    </rPh>
    <rPh sb="121" eb="123">
      <t>ウンエイ</t>
    </rPh>
    <rPh sb="124" eb="125">
      <t>オコナ</t>
    </rPh>
    <rPh sb="134" eb="136">
      <t>キギョウ</t>
    </rPh>
    <rPh sb="136" eb="137">
      <t>サイ</t>
    </rPh>
    <rPh sb="137" eb="139">
      <t>ザンダカ</t>
    </rPh>
    <rPh sb="139" eb="140">
      <t>タイ</t>
    </rPh>
    <rPh sb="140" eb="142">
      <t>キュウスイ</t>
    </rPh>
    <rPh sb="142" eb="144">
      <t>シュウエキ</t>
    </rPh>
    <rPh sb="144" eb="146">
      <t>ヒリツ</t>
    </rPh>
    <rPh sb="149" eb="152">
      <t>ダイキボ</t>
    </rPh>
    <rPh sb="152" eb="154">
      <t>ジギョウ</t>
    </rPh>
    <rPh sb="155" eb="157">
      <t>シュウリョウ</t>
    </rPh>
    <rPh sb="158" eb="159">
      <t>トモナ</t>
    </rPh>
    <rPh sb="160" eb="163">
      <t>キギョウサイ</t>
    </rPh>
    <rPh sb="167" eb="169">
      <t>ゲンショウ</t>
    </rPh>
    <rPh sb="174" eb="178">
      <t>トウガイヒリツ</t>
    </rPh>
    <rPh sb="179" eb="181">
      <t>ゲンショウ</t>
    </rPh>
    <rPh sb="190" eb="192">
      <t>キュウスイ</t>
    </rPh>
    <rPh sb="192" eb="194">
      <t>ゲンカ</t>
    </rPh>
    <rPh sb="197" eb="199">
      <t>ルイジ</t>
    </rPh>
    <rPh sb="199" eb="201">
      <t>ダンタイ</t>
    </rPh>
    <rPh sb="201" eb="204">
      <t>ヘイキンチ</t>
    </rPh>
    <rPh sb="205" eb="206">
      <t>クラ</t>
    </rPh>
    <rPh sb="207" eb="209">
      <t>アンカ</t>
    </rPh>
    <rPh sb="210" eb="212">
      <t>スイジュン</t>
    </rPh>
    <rPh sb="213" eb="215">
      <t>スイイ</t>
    </rPh>
    <rPh sb="240" eb="242">
      <t>ジョウショウ</t>
    </rPh>
    <rPh sb="257" eb="259">
      <t>シセツ</t>
    </rPh>
    <rPh sb="259" eb="261">
      <t>リヨウ</t>
    </rPh>
    <rPh sb="261" eb="262">
      <t>リツ</t>
    </rPh>
    <rPh sb="264" eb="266">
      <t>ケイヤク</t>
    </rPh>
    <rPh sb="266" eb="267">
      <t>リツ</t>
    </rPh>
    <rPh sb="280" eb="281">
      <t>タカ</t>
    </rPh>
    <rPh sb="312" eb="314">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</si>
</sst>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63.01</c:v>
                </c:pt>
                <c:pt idx="1">
                  <c:v>42.16</c:v>
                </c:pt>
                <c:pt idx="2">
                  <c:v>42.9</c:v>
                </c:pt>
                <c:pt idx="3">
                  <c:v>42.73</c:v>
                </c:pt>
                <c:pt idx="4">
                  <c:v>41.65</c:v>
                </c:pt>
              </c:numCache>
            </c:numRef>
          </c:val>
          <c:extLst>
            <c:ext xmlns:c16="http://schemas.microsoft.com/office/drawing/2014/chart" uri="{C3380CC4-5D6E-409C-BE32-E72D297353CC}">
              <c16:uniqueId val="{00000000-D13B-4DC1-8D5A-8FDC33EDB3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D13B-4DC1-8D5A-8FDC33EDB3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67-441B-BD24-DAD78EE71A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A767-441B-BD24-DAD78EE71A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115.97</c:v>
                </c:pt>
                <c:pt idx="1">
                  <c:v>138.71</c:v>
                </c:pt>
                <c:pt idx="2">
                  <c:v>98.61</c:v>
                </c:pt>
                <c:pt idx="3">
                  <c:v>107.91</c:v>
                </c:pt>
                <c:pt idx="4">
                  <c:v>107.27</c:v>
                </c:pt>
              </c:numCache>
            </c:numRef>
          </c:val>
          <c:extLst>
            <c:ext xmlns:c16="http://schemas.microsoft.com/office/drawing/2014/chart" uri="{C3380CC4-5D6E-409C-BE32-E72D297353CC}">
              <c16:uniqueId val="{00000000-83D7-4987-ABE5-B1B4994C1E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83D7-4987-ABE5-B1B4994C1E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73.709999999999994</c:v>
                </c:pt>
                <c:pt idx="1">
                  <c:v>75.83</c:v>
                </c:pt>
                <c:pt idx="2">
                  <c:v>75.77</c:v>
                </c:pt>
                <c:pt idx="3">
                  <c:v>75.77</c:v>
                </c:pt>
                <c:pt idx="4">
                  <c:v>75.87</c:v>
                </c:pt>
              </c:numCache>
            </c:numRef>
          </c:val>
          <c:extLst>
            <c:ext xmlns:c16="http://schemas.microsoft.com/office/drawing/2014/chart" uri="{C3380CC4-5D6E-409C-BE32-E72D297353CC}">
              <c16:uniqueId val="{00000000-D291-4F17-A1B5-6EB03DA7E14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D291-4F17-A1B5-6EB03DA7E14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8.7200000000000006</c:v>
                </c:pt>
                <c:pt idx="2">
                  <c:v>0.08</c:v>
                </c:pt>
                <c:pt idx="3">
                  <c:v>0</c:v>
                </c:pt>
                <c:pt idx="4">
                  <c:v>0</c:v>
                </c:pt>
              </c:numCache>
            </c:numRef>
          </c:val>
          <c:extLst>
            <c:ext xmlns:c16="http://schemas.microsoft.com/office/drawing/2014/chart" uri="{C3380CC4-5D6E-409C-BE32-E72D297353CC}">
              <c16:uniqueId val="{00000000-3AF4-4E2A-9DA7-07CBA8B6F4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3AF4-4E2A-9DA7-07CBA8B6F4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206.74</c:v>
                </c:pt>
                <c:pt idx="1">
                  <c:v>533.53</c:v>
                </c:pt>
                <c:pt idx="2">
                  <c:v>351.67</c:v>
                </c:pt>
                <c:pt idx="3">
                  <c:v>411.9</c:v>
                </c:pt>
                <c:pt idx="4">
                  <c:v>585.27</c:v>
                </c:pt>
              </c:numCache>
            </c:numRef>
          </c:val>
          <c:extLst>
            <c:ext xmlns:c16="http://schemas.microsoft.com/office/drawing/2014/chart" uri="{C3380CC4-5D6E-409C-BE32-E72D297353CC}">
              <c16:uniqueId val="{00000000-139D-4E77-B1EF-7D41741924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139D-4E77-B1EF-7D41741924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217.35</c:v>
                </c:pt>
                <c:pt idx="1">
                  <c:v>247.62</c:v>
                </c:pt>
                <c:pt idx="2">
                  <c:v>259.97000000000003</c:v>
                </c:pt>
                <c:pt idx="3">
                  <c:v>248.65</c:v>
                </c:pt>
                <c:pt idx="4">
                  <c:v>227.38</c:v>
                </c:pt>
              </c:numCache>
            </c:numRef>
          </c:val>
          <c:extLst>
            <c:ext xmlns:c16="http://schemas.microsoft.com/office/drawing/2014/chart" uri="{C3380CC4-5D6E-409C-BE32-E72D297353CC}">
              <c16:uniqueId val="{00000000-70D7-4A81-98D0-573A2A521C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70D7-4A81-98D0-573A2A521C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115.51</c:v>
                </c:pt>
                <c:pt idx="1">
                  <c:v>137.97999999999999</c:v>
                </c:pt>
                <c:pt idx="2">
                  <c:v>98.07</c:v>
                </c:pt>
                <c:pt idx="3">
                  <c:v>110.61</c:v>
                </c:pt>
                <c:pt idx="4">
                  <c:v>107.27</c:v>
                </c:pt>
              </c:numCache>
            </c:numRef>
          </c:val>
          <c:extLst>
            <c:ext xmlns:c16="http://schemas.microsoft.com/office/drawing/2014/chart" uri="{C3380CC4-5D6E-409C-BE32-E72D297353CC}">
              <c16:uniqueId val="{00000000-F9EA-40C2-8954-DA03D4E7D2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F9EA-40C2-8954-DA03D4E7D2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11.95</c:v>
                </c:pt>
                <c:pt idx="1">
                  <c:v>9.9700000000000006</c:v>
                </c:pt>
                <c:pt idx="2">
                  <c:v>14.42</c:v>
                </c:pt>
                <c:pt idx="3">
                  <c:v>12.32</c:v>
                </c:pt>
                <c:pt idx="4">
                  <c:v>12.87</c:v>
                </c:pt>
              </c:numCache>
            </c:numRef>
          </c:val>
          <c:extLst>
            <c:ext xmlns:c16="http://schemas.microsoft.com/office/drawing/2014/chart" uri="{C3380CC4-5D6E-409C-BE32-E72D297353CC}">
              <c16:uniqueId val="{00000000-99C3-4B91-B7BE-05DA885771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99C3-4B91-B7BE-05DA885771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80.05</c:v>
                </c:pt>
                <c:pt idx="1">
                  <c:v>82.33</c:v>
                </c:pt>
                <c:pt idx="2">
                  <c:v>71.87</c:v>
                </c:pt>
                <c:pt idx="3">
                  <c:v>78.06</c:v>
                </c:pt>
                <c:pt idx="4">
                  <c:v>76.78</c:v>
                </c:pt>
              </c:numCache>
            </c:numRef>
          </c:val>
          <c:extLst>
            <c:ext xmlns:c16="http://schemas.microsoft.com/office/drawing/2014/chart" uri="{C3380CC4-5D6E-409C-BE32-E72D297353CC}">
              <c16:uniqueId val="{00000000-CF6D-4AB2-9427-2619F4374F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CF6D-4AB2-9427-2619F4374F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85.92</c:v>
                </c:pt>
                <c:pt idx="1">
                  <c:v>86.69</c:v>
                </c:pt>
                <c:pt idx="2">
                  <c:v>86.69</c:v>
                </c:pt>
                <c:pt idx="3">
                  <c:v>86.69</c:v>
                </c:pt>
                <c:pt idx="4">
                  <c:v>86.69</c:v>
                </c:pt>
              </c:numCache>
            </c:numRef>
          </c:val>
          <c:extLst>
            <c:ext xmlns:c16="http://schemas.microsoft.com/office/drawing/2014/chart" uri="{C3380CC4-5D6E-409C-BE32-E72D297353CC}">
              <c16:uniqueId val="{00000000-04E9-4B23-97B8-BEFB32312E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04E9-4B23-97B8-BEFB32312E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広島県　呉市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130000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中規模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99819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72.400000000000006</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112700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107</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115.97</v>
      </c>
      <c r="Y32" s="107"/>
      <c r="Z32" s="107"/>
      <c r="AA32" s="107"/>
      <c r="AB32" s="107"/>
      <c r="AC32" s="107"/>
      <c r="AD32" s="107"/>
      <c r="AE32" s="107"/>
      <c r="AF32" s="107"/>
      <c r="AG32" s="107"/>
      <c r="AH32" s="107"/>
      <c r="AI32" s="107"/>
      <c r="AJ32" s="107"/>
      <c r="AK32" s="107"/>
      <c r="AL32" s="107"/>
      <c r="AM32" s="107"/>
      <c r="AN32" s="107"/>
      <c r="AO32" s="107"/>
      <c r="AP32" s="107"/>
      <c r="AQ32" s="108"/>
      <c r="AR32" s="106">
        <f>データ!U6</f>
        <v>138.71</v>
      </c>
      <c r="AS32" s="107"/>
      <c r="AT32" s="107"/>
      <c r="AU32" s="107"/>
      <c r="AV32" s="107"/>
      <c r="AW32" s="107"/>
      <c r="AX32" s="107"/>
      <c r="AY32" s="107"/>
      <c r="AZ32" s="107"/>
      <c r="BA32" s="107"/>
      <c r="BB32" s="107"/>
      <c r="BC32" s="107"/>
      <c r="BD32" s="107"/>
      <c r="BE32" s="107"/>
      <c r="BF32" s="107"/>
      <c r="BG32" s="107"/>
      <c r="BH32" s="107"/>
      <c r="BI32" s="107"/>
      <c r="BJ32" s="107"/>
      <c r="BK32" s="108"/>
      <c r="BL32" s="106">
        <f>データ!V6</f>
        <v>98.61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107.91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107.27</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206.74</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533.53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351.67</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411.9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585.27</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217.35</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247.62</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259.97000000000003</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248.65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227.38</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116.37</v>
      </c>
      <c r="Y33" s="107"/>
      <c r="Z33" s="107"/>
      <c r="AA33" s="107"/>
      <c r="AB33" s="107"/>
      <c r="AC33" s="107"/>
      <c r="AD33" s="107"/>
      <c r="AE33" s="107"/>
      <c r="AF33" s="107"/>
      <c r="AG33" s="107"/>
      <c r="AH33" s="107"/>
      <c r="AI33" s="107"/>
      <c r="AJ33" s="107"/>
      <c r="AK33" s="107"/>
      <c r="AL33" s="107"/>
      <c r="AM33" s="107"/>
      <c r="AN33" s="107"/>
      <c r="AO33" s="107"/>
      <c r="AP33" s="107"/>
      <c r="AQ33" s="108"/>
      <c r="AR33" s="106">
        <f>データ!Z6</f>
        <v>117.28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116.96</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117.47</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115.38</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52.25</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53.3</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50.25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51.91</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53.86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551.42999999999995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687.99</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655.75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578.19000000000005</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638.35</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216.41</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208.47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193.85</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204.31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214.2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115.51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137.97999999999999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98.07</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110.61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107.27</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11.95</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9.9700000000000006</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14.42</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12.32</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12.87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80.05</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82.33</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71.87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78.06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76.78</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85.92</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86.69</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86.69</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86.69</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86.69</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105.24</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105.71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105.06</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106.98</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103.06</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26.03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25.98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26.84</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26.08</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26.92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40.69</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40.67</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40.89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41.59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40.29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62.7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62.59</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61.76</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62.75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61.99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63.01</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42.16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42.9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42.73</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41.65</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73.709999999999994</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75.83</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75.77</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75.77</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75.87</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8.7200000000000006</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0.08</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55.39</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55.25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57.11</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57.57</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57.63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43.33</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44.05</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51.87</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52.33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0.52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0.28000000000000003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0.77</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0.24</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37</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【118.49】</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【19.58】</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【436.32】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【238.21】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【113.30】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【18.87】</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LM+fin8waF94dRI7QiMLhK/le+rLCLpXziw2pEXbj/Oa4atHbG03J5Es4iOvfifA5Y3HpMaykPwTG+oTE575TA==" saltValue="v6GnCxG3xM8CQijg/mFjq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&amp;L&amp;8&amp;Z&amp;F　　&amp;A&amp;C&amp;P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115.97</v>
      </c>
      <c r="U6" s="52">
        <f>U7</f>
        <v>138.71</v>
      </c>
      <c r="V6" s="52">
        <f>V7</f>
        <v>98.61</v>
      </c>
      <c r="W6" s="52">
        <f>W7</f>
        <v>107.91</v>
      </c>
      <c r="X6" s="52">
        <f t="shared" si="3"/>
        <v>107.27</v>
      </c>
      <c r="Y6" s="52">
        <f t="shared" si="3"/>
        <v>116.37</v>
      </c>
      <c r="Z6" s="52">
        <f t="shared" si="3"/>
        <v>117.28</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51.91</v>
      </c>
      <c r="AN6" s="52">
        <f t="shared" si="3"/>
        <v>53.86</v>
      </c>
      <c r="AO6" s="50" t="str">
        <f>IF(AO7="-","【-】","【"&amp;SUBSTITUTE(TEXT(AO7,"#,##0.00"),"-","△")&amp;"】")</f>
        <v>【19.58】</v>
      </c>
      <c r="AP6" s="52">
        <f t="shared" si="3"/>
        <v>206.74</v>
      </c>
      <c r="AQ6" s="52">
        <f>AQ7</f>
        <v>533.53</v>
      </c>
      <c r="AR6" s="52">
        <f>AR7</f>
        <v>351.67</v>
      </c>
      <c r="AS6" s="52">
        <f>AS7</f>
        <v>411.9</v>
      </c>
      <c r="AT6" s="52">
        <f t="shared" si="3"/>
        <v>585.27</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217.35</v>
      </c>
      <c r="BB6" s="52">
        <f>BB7</f>
        <v>247.62</v>
      </c>
      <c r="BC6" s="52">
        <f>BC7</f>
        <v>259.97000000000003</v>
      </c>
      <c r="BD6" s="52">
        <f>BD7</f>
        <v>248.65</v>
      </c>
      <c r="BE6" s="52">
        <f t="shared" si="3"/>
        <v>227.38</v>
      </c>
      <c r="BF6" s="52">
        <f t="shared" si="3"/>
        <v>216.41</v>
      </c>
      <c r="BG6" s="52">
        <f t="shared" si="3"/>
        <v>208.47</v>
      </c>
      <c r="BH6" s="52">
        <f t="shared" si="3"/>
        <v>193.85</v>
      </c>
      <c r="BI6" s="52">
        <f t="shared" si="3"/>
        <v>204.31</v>
      </c>
      <c r="BJ6" s="52">
        <f t="shared" si="3"/>
        <v>214.2</v>
      </c>
      <c r="BK6" s="50" t="str">
        <f>IF(BK7="-","【-】","【"&amp;SUBSTITUTE(TEXT(BK7,"#,##0.00"),"-","△")&amp;"】")</f>
        <v>【238.21】</v>
      </c>
      <c r="BL6" s="52">
        <f t="shared" si="3"/>
        <v>115.51</v>
      </c>
      <c r="BM6" s="52">
        <f>BM7</f>
        <v>137.97999999999999</v>
      </c>
      <c r="BN6" s="52">
        <f>BN7</f>
        <v>98.07</v>
      </c>
      <c r="BO6" s="52">
        <f>BO7</f>
        <v>110.61</v>
      </c>
      <c r="BP6" s="52">
        <f t="shared" si="3"/>
        <v>107.27</v>
      </c>
      <c r="BQ6" s="52">
        <f t="shared" si="3"/>
        <v>105.24</v>
      </c>
      <c r="BR6" s="52">
        <f t="shared" si="3"/>
        <v>105.71</v>
      </c>
      <c r="BS6" s="52">
        <f t="shared" si="3"/>
        <v>105.06</v>
      </c>
      <c r="BT6" s="52">
        <f t="shared" si="3"/>
        <v>106.98</v>
      </c>
      <c r="BU6" s="52">
        <f t="shared" si="3"/>
        <v>103.06</v>
      </c>
      <c r="BV6" s="50" t="str">
        <f>IF(BV7="-","【-】","【"&amp;SUBSTITUTE(TEXT(BV7,"#,##0.00"),"-","△")&amp;"】")</f>
        <v>【113.30】</v>
      </c>
      <c r="BW6" s="52">
        <f t="shared" si="3"/>
        <v>11.95</v>
      </c>
      <c r="BX6" s="52">
        <f>BX7</f>
        <v>9.9700000000000006</v>
      </c>
      <c r="BY6" s="52">
        <f>BY7</f>
        <v>14.42</v>
      </c>
      <c r="BZ6" s="52">
        <f>BZ7</f>
        <v>12.32</v>
      </c>
      <c r="CA6" s="52">
        <f t="shared" si="3"/>
        <v>12.87</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80.05</v>
      </c>
      <c r="CI6" s="52">
        <f>CI7</f>
        <v>82.33</v>
      </c>
      <c r="CJ6" s="52">
        <f>CJ7</f>
        <v>71.87</v>
      </c>
      <c r="CK6" s="52">
        <f>CK7</f>
        <v>78.06</v>
      </c>
      <c r="CL6" s="52">
        <f t="shared" si="5"/>
        <v>76.78</v>
      </c>
      <c r="CM6" s="52">
        <f t="shared" si="5"/>
        <v>40.69</v>
      </c>
      <c r="CN6" s="52">
        <f t="shared" si="5"/>
        <v>40.67</v>
      </c>
      <c r="CO6" s="52">
        <f t="shared" si="5"/>
        <v>40.89</v>
      </c>
      <c r="CP6" s="52">
        <f t="shared" si="5"/>
        <v>41.59</v>
      </c>
      <c r="CQ6" s="52">
        <f t="shared" si="5"/>
        <v>40.29</v>
      </c>
      <c r="CR6" s="50" t="str">
        <f>IF(CR7="-","【-】","【"&amp;SUBSTITUTE(TEXT(CR7,"#,##0.00"),"-","△")&amp;"】")</f>
        <v>【53.39】</v>
      </c>
      <c r="CS6" s="52">
        <f t="shared" ref="CS6:DB6" si="6">CS7</f>
        <v>85.92</v>
      </c>
      <c r="CT6" s="52">
        <f>CT7</f>
        <v>86.69</v>
      </c>
      <c r="CU6" s="52">
        <f>CU7</f>
        <v>86.69</v>
      </c>
      <c r="CV6" s="52">
        <f>CV7</f>
        <v>86.69</v>
      </c>
      <c r="CW6" s="52">
        <f t="shared" si="6"/>
        <v>86.69</v>
      </c>
      <c r="CX6" s="52">
        <f t="shared" si="6"/>
        <v>62.7</v>
      </c>
      <c r="CY6" s="52">
        <f t="shared" si="6"/>
        <v>62.59</v>
      </c>
      <c r="CZ6" s="52">
        <f t="shared" si="6"/>
        <v>61.76</v>
      </c>
      <c r="DA6" s="52">
        <f t="shared" si="6"/>
        <v>62.75</v>
      </c>
      <c r="DB6" s="52">
        <f t="shared" si="6"/>
        <v>61.99</v>
      </c>
      <c r="DC6" s="50" t="str">
        <f>IF(DC7="-","【-】","【"&amp;SUBSTITUTE(TEXT(DC7,"#,##0.00"),"-","△")&amp;"】")</f>
        <v>【76.89】</v>
      </c>
      <c r="DD6" s="52">
        <f t="shared" ref="DD6:DM6" si="7">DD7</f>
        <v>63.01</v>
      </c>
      <c r="DE6" s="52">
        <f>DE7</f>
        <v>42.16</v>
      </c>
      <c r="DF6" s="52">
        <f>DF7</f>
        <v>42.9</v>
      </c>
      <c r="DG6" s="52">
        <f>DG7</f>
        <v>42.73</v>
      </c>
      <c r="DH6" s="52">
        <f t="shared" si="7"/>
        <v>41.65</v>
      </c>
      <c r="DI6" s="52">
        <f t="shared" si="7"/>
        <v>55.39</v>
      </c>
      <c r="DJ6" s="52">
        <f t="shared" si="7"/>
        <v>55.25</v>
      </c>
      <c r="DK6" s="52">
        <f t="shared" si="7"/>
        <v>57.11</v>
      </c>
      <c r="DL6" s="52">
        <f t="shared" si="7"/>
        <v>57.57</v>
      </c>
      <c r="DM6" s="52">
        <f t="shared" si="7"/>
        <v>57.63</v>
      </c>
      <c r="DN6" s="50" t="str">
        <f>IF(DN7="-","【-】","【"&amp;SUBSTITUTE(TEXT(DN7,"#,##0.00"),"-","△")&amp;"】")</f>
        <v>【59.52】</v>
      </c>
      <c r="DO6" s="52">
        <f t="shared" ref="DO6:DX6" si="8">DO7</f>
        <v>73.709999999999994</v>
      </c>
      <c r="DP6" s="52">
        <f>DP7</f>
        <v>75.83</v>
      </c>
      <c r="DQ6" s="52">
        <f>DQ7</f>
        <v>75.77</v>
      </c>
      <c r="DR6" s="52">
        <f>DR7</f>
        <v>75.77</v>
      </c>
      <c r="DS6" s="52">
        <f t="shared" si="8"/>
        <v>75.87</v>
      </c>
      <c r="DT6" s="52">
        <f t="shared" si="8"/>
        <v>43.33</v>
      </c>
      <c r="DU6" s="52">
        <f t="shared" si="8"/>
        <v>44.05</v>
      </c>
      <c r="DV6" s="52">
        <f t="shared" si="8"/>
        <v>51.87</v>
      </c>
      <c r="DW6" s="52">
        <f t="shared" si="8"/>
        <v>52.33</v>
      </c>
      <c r="DX6" s="52">
        <f t="shared" si="8"/>
        <v>52.35</v>
      </c>
      <c r="DY6" s="50" t="str">
        <f>IF(DY7="-","【-】","【"&amp;SUBSTITUTE(TEXT(DY7,"#,##0.00"),"-","△")&amp;"】")</f>
        <v>【49.06】</v>
      </c>
      <c r="DZ6" s="52">
        <f t="shared" ref="DZ6:EI6" si="9">DZ7</f>
        <v>0</v>
      </c>
      <c r="EA6" s="52">
        <f>EA7</f>
        <v>8.7200000000000006</v>
      </c>
      <c r="EB6" s="52">
        <f>EB7</f>
        <v>0.08</v>
      </c>
      <c r="EC6" s="52">
        <f>EC7</f>
        <v>0</v>
      </c>
      <c r="ED6" s="52">
        <f t="shared" si="9"/>
        <v>0</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x14ac:dyDescent="0.15">
      <c r="A7"/>
      <c r="B7" s="54" t="s">
        <v>88</v>
      </c>
      <c r="C7" s="54" t="s">
        <v>89</v>
      </c>
      <c r="D7" s="54" t="s">
        <v>90</v>
      </c>
      <c r="E7" s="54" t="s">
        <v>91</v>
      </c>
      <c r="F7" s="54" t="s">
        <v>92</v>
      </c>
      <c r="G7" s="54" t="s">
        <v>93</v>
      </c>
      <c r="H7" s="54" t="s">
        <v>94</v>
      </c>
      <c r="I7" s="54" t="s">
        <v>95</v>
      </c>
      <c r="J7" s="54" t="s">
        <v>96</v>
      </c>
      <c r="K7" s="55">
        <v>130000</v>
      </c>
      <c r="L7" s="54" t="s">
        <v>97</v>
      </c>
      <c r="M7" s="55">
        <v>1</v>
      </c>
      <c r="N7" s="55">
        <v>99819</v>
      </c>
      <c r="O7" s="56" t="s">
        <v>98</v>
      </c>
      <c r="P7" s="56">
        <v>72.400000000000006</v>
      </c>
      <c r="Q7" s="55">
        <v>6</v>
      </c>
      <c r="R7" s="55">
        <v>112700</v>
      </c>
      <c r="S7" s="54" t="s">
        <v>99</v>
      </c>
      <c r="T7" s="57">
        <v>115.97</v>
      </c>
      <c r="U7" s="57">
        <v>138.71</v>
      </c>
      <c r="V7" s="57">
        <v>98.61</v>
      </c>
      <c r="W7" s="57">
        <v>107.91</v>
      </c>
      <c r="X7" s="57">
        <v>107.27</v>
      </c>
      <c r="Y7" s="57">
        <v>116.37</v>
      </c>
      <c r="Z7" s="57">
        <v>117.28</v>
      </c>
      <c r="AA7" s="57">
        <v>116.96</v>
      </c>
      <c r="AB7" s="57">
        <v>117.47</v>
      </c>
      <c r="AC7" s="58">
        <v>115.38</v>
      </c>
      <c r="AD7" s="57">
        <v>118.49</v>
      </c>
      <c r="AE7" s="57">
        <v>0</v>
      </c>
      <c r="AF7" s="57">
        <v>0</v>
      </c>
      <c r="AG7" s="57">
        <v>0</v>
      </c>
      <c r="AH7" s="57">
        <v>0</v>
      </c>
      <c r="AI7" s="57">
        <v>0</v>
      </c>
      <c r="AJ7" s="57">
        <v>52.25</v>
      </c>
      <c r="AK7" s="57">
        <v>53.3</v>
      </c>
      <c r="AL7" s="57">
        <v>50.25</v>
      </c>
      <c r="AM7" s="57">
        <v>51.91</v>
      </c>
      <c r="AN7" s="57">
        <v>53.86</v>
      </c>
      <c r="AO7" s="57">
        <v>19.579999999999998</v>
      </c>
      <c r="AP7" s="57">
        <v>206.74</v>
      </c>
      <c r="AQ7" s="57">
        <v>533.53</v>
      </c>
      <c r="AR7" s="57">
        <v>351.67</v>
      </c>
      <c r="AS7" s="57">
        <v>411.9</v>
      </c>
      <c r="AT7" s="57">
        <v>585.27</v>
      </c>
      <c r="AU7" s="57">
        <v>551.42999999999995</v>
      </c>
      <c r="AV7" s="57">
        <v>687.99</v>
      </c>
      <c r="AW7" s="57">
        <v>655.75</v>
      </c>
      <c r="AX7" s="57">
        <v>578.19000000000005</v>
      </c>
      <c r="AY7" s="57">
        <v>638.35</v>
      </c>
      <c r="AZ7" s="57">
        <v>436.32</v>
      </c>
      <c r="BA7" s="57">
        <v>217.35</v>
      </c>
      <c r="BB7" s="57">
        <v>247.62</v>
      </c>
      <c r="BC7" s="57">
        <v>259.97000000000003</v>
      </c>
      <c r="BD7" s="57">
        <v>248.65</v>
      </c>
      <c r="BE7" s="57">
        <v>227.38</v>
      </c>
      <c r="BF7" s="57">
        <v>216.41</v>
      </c>
      <c r="BG7" s="57">
        <v>208.47</v>
      </c>
      <c r="BH7" s="57">
        <v>193.85</v>
      </c>
      <c r="BI7" s="57">
        <v>204.31</v>
      </c>
      <c r="BJ7" s="57">
        <v>214.2</v>
      </c>
      <c r="BK7" s="57">
        <v>238.21</v>
      </c>
      <c r="BL7" s="57">
        <v>115.51</v>
      </c>
      <c r="BM7" s="57">
        <v>137.97999999999999</v>
      </c>
      <c r="BN7" s="57">
        <v>98.07</v>
      </c>
      <c r="BO7" s="57">
        <v>110.61</v>
      </c>
      <c r="BP7" s="57">
        <v>107.27</v>
      </c>
      <c r="BQ7" s="57">
        <v>105.24</v>
      </c>
      <c r="BR7" s="57">
        <v>105.71</v>
      </c>
      <c r="BS7" s="57">
        <v>105.06</v>
      </c>
      <c r="BT7" s="57">
        <v>106.98</v>
      </c>
      <c r="BU7" s="57">
        <v>103.06</v>
      </c>
      <c r="BV7" s="57">
        <v>113.3</v>
      </c>
      <c r="BW7" s="57">
        <v>11.95</v>
      </c>
      <c r="BX7" s="57">
        <v>9.9700000000000006</v>
      </c>
      <c r="BY7" s="57">
        <v>14.42</v>
      </c>
      <c r="BZ7" s="57">
        <v>12.32</v>
      </c>
      <c r="CA7" s="57">
        <v>12.87</v>
      </c>
      <c r="CB7" s="57">
        <v>26.03</v>
      </c>
      <c r="CC7" s="57">
        <v>25.98</v>
      </c>
      <c r="CD7" s="57">
        <v>26.84</v>
      </c>
      <c r="CE7" s="57">
        <v>26.08</v>
      </c>
      <c r="CF7" s="57">
        <v>26.92</v>
      </c>
      <c r="CG7" s="57">
        <v>18.87</v>
      </c>
      <c r="CH7" s="57">
        <v>80.05</v>
      </c>
      <c r="CI7" s="57">
        <v>82.33</v>
      </c>
      <c r="CJ7" s="57">
        <v>71.87</v>
      </c>
      <c r="CK7" s="57">
        <v>78.06</v>
      </c>
      <c r="CL7" s="57">
        <v>76.78</v>
      </c>
      <c r="CM7" s="57">
        <v>40.69</v>
      </c>
      <c r="CN7" s="57">
        <v>40.67</v>
      </c>
      <c r="CO7" s="57">
        <v>40.89</v>
      </c>
      <c r="CP7" s="57">
        <v>41.59</v>
      </c>
      <c r="CQ7" s="57">
        <v>40.29</v>
      </c>
      <c r="CR7" s="57">
        <v>53.39</v>
      </c>
      <c r="CS7" s="57">
        <v>85.92</v>
      </c>
      <c r="CT7" s="57">
        <v>86.69</v>
      </c>
      <c r="CU7" s="57">
        <v>86.69</v>
      </c>
      <c r="CV7" s="57">
        <v>86.69</v>
      </c>
      <c r="CW7" s="57">
        <v>86.69</v>
      </c>
      <c r="CX7" s="57">
        <v>62.7</v>
      </c>
      <c r="CY7" s="57">
        <v>62.59</v>
      </c>
      <c r="CZ7" s="57">
        <v>61.76</v>
      </c>
      <c r="DA7" s="57">
        <v>62.75</v>
      </c>
      <c r="DB7" s="57">
        <v>61.99</v>
      </c>
      <c r="DC7" s="57">
        <v>76.89</v>
      </c>
      <c r="DD7" s="57">
        <v>63.01</v>
      </c>
      <c r="DE7" s="57">
        <v>42.16</v>
      </c>
      <c r="DF7" s="57">
        <v>42.9</v>
      </c>
      <c r="DG7" s="57">
        <v>42.73</v>
      </c>
      <c r="DH7" s="57">
        <v>41.65</v>
      </c>
      <c r="DI7" s="57">
        <v>55.39</v>
      </c>
      <c r="DJ7" s="57">
        <v>55.25</v>
      </c>
      <c r="DK7" s="57">
        <v>57.11</v>
      </c>
      <c r="DL7" s="57">
        <v>57.57</v>
      </c>
      <c r="DM7" s="57">
        <v>57.63</v>
      </c>
      <c r="DN7" s="57">
        <v>59.52</v>
      </c>
      <c r="DO7" s="57">
        <v>73.709999999999994</v>
      </c>
      <c r="DP7" s="57">
        <v>75.83</v>
      </c>
      <c r="DQ7" s="57">
        <v>75.77</v>
      </c>
      <c r="DR7" s="57">
        <v>75.77</v>
      </c>
      <c r="DS7" s="57">
        <v>75.87</v>
      </c>
      <c r="DT7" s="57">
        <v>43.33</v>
      </c>
      <c r="DU7" s="57">
        <v>44.05</v>
      </c>
      <c r="DV7" s="57">
        <v>51.87</v>
      </c>
      <c r="DW7" s="57">
        <v>52.33</v>
      </c>
      <c r="DX7" s="57">
        <v>52.35</v>
      </c>
      <c r="DY7" s="57">
        <v>49.06</v>
      </c>
      <c r="DZ7" s="57">
        <v>0</v>
      </c>
      <c r="EA7" s="57">
        <v>8.7200000000000006</v>
      </c>
      <c r="EB7" s="57">
        <v>0.08</v>
      </c>
      <c r="EC7" s="57">
        <v>0</v>
      </c>
      <c r="ED7" s="57">
        <v>0</v>
      </c>
      <c r="EE7" s="57">
        <v>0.52</v>
      </c>
      <c r="EF7" s="57">
        <v>1.3</v>
      </c>
      <c r="EG7" s="57">
        <v>0.28000000000000003</v>
      </c>
      <c r="EH7" s="57">
        <v>0.77</v>
      </c>
      <c r="EI7" s="57">
        <v>0.24</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115.97</v>
      </c>
      <c r="V11" s="65">
        <f>IF(U6="-",NA(),U6)</f>
        <v>138.71</v>
      </c>
      <c r="W11" s="65">
        <f>IF(V6="-",NA(),V6)</f>
        <v>98.61</v>
      </c>
      <c r="X11" s="65">
        <f>IF(W6="-",NA(),W6)</f>
        <v>107.91</v>
      </c>
      <c r="Y11" s="65">
        <f>IF(X6="-",NA(),X6)</f>
        <v>107.27</v>
      </c>
      <c r="AE11" s="64" t="s">
        <v>23</v>
      </c>
      <c r="AF11" s="65">
        <f>IF(AE6="-",NA(),AE6)</f>
        <v>0</v>
      </c>
      <c r="AG11" s="65">
        <f>IF(AF6="-",NA(),AF6)</f>
        <v>0</v>
      </c>
      <c r="AH11" s="65">
        <f>IF(AG6="-",NA(),AG6)</f>
        <v>0</v>
      </c>
      <c r="AI11" s="65">
        <f>IF(AH6="-",NA(),AH6)</f>
        <v>0</v>
      </c>
      <c r="AJ11" s="65">
        <f>IF(AI6="-",NA(),AI6)</f>
        <v>0</v>
      </c>
      <c r="AP11" s="64" t="s">
        <v>23</v>
      </c>
      <c r="AQ11" s="65">
        <f>IF(AP6="-",NA(),AP6)</f>
        <v>206.74</v>
      </c>
      <c r="AR11" s="65">
        <f>IF(AQ6="-",NA(),AQ6)</f>
        <v>533.53</v>
      </c>
      <c r="AS11" s="65">
        <f>IF(AR6="-",NA(),AR6)</f>
        <v>351.67</v>
      </c>
      <c r="AT11" s="65">
        <f>IF(AS6="-",NA(),AS6)</f>
        <v>411.9</v>
      </c>
      <c r="AU11" s="65">
        <f>IF(AT6="-",NA(),AT6)</f>
        <v>585.27</v>
      </c>
      <c r="BA11" s="64" t="s">
        <v>23</v>
      </c>
      <c r="BB11" s="65">
        <f>IF(BA6="-",NA(),BA6)</f>
        <v>217.35</v>
      </c>
      <c r="BC11" s="65">
        <f>IF(BB6="-",NA(),BB6)</f>
        <v>247.62</v>
      </c>
      <c r="BD11" s="65">
        <f>IF(BC6="-",NA(),BC6)</f>
        <v>259.97000000000003</v>
      </c>
      <c r="BE11" s="65">
        <f>IF(BD6="-",NA(),BD6)</f>
        <v>248.65</v>
      </c>
      <c r="BF11" s="65">
        <f>IF(BE6="-",NA(),BE6)</f>
        <v>227.38</v>
      </c>
      <c r="BL11" s="64" t="s">
        <v>23</v>
      </c>
      <c r="BM11" s="65">
        <f>IF(BL6="-",NA(),BL6)</f>
        <v>115.51</v>
      </c>
      <c r="BN11" s="65">
        <f>IF(BM6="-",NA(),BM6)</f>
        <v>137.97999999999999</v>
      </c>
      <c r="BO11" s="65">
        <f>IF(BN6="-",NA(),BN6)</f>
        <v>98.07</v>
      </c>
      <c r="BP11" s="65">
        <f>IF(BO6="-",NA(),BO6)</f>
        <v>110.61</v>
      </c>
      <c r="BQ11" s="65">
        <f>IF(BP6="-",NA(),BP6)</f>
        <v>107.27</v>
      </c>
      <c r="BW11" s="64" t="s">
        <v>23</v>
      </c>
      <c r="BX11" s="65">
        <f>IF(BW6="-",NA(),BW6)</f>
        <v>11.95</v>
      </c>
      <c r="BY11" s="65">
        <f>IF(BX6="-",NA(),BX6)</f>
        <v>9.9700000000000006</v>
      </c>
      <c r="BZ11" s="65">
        <f>IF(BY6="-",NA(),BY6)</f>
        <v>14.42</v>
      </c>
      <c r="CA11" s="65">
        <f>IF(BZ6="-",NA(),BZ6)</f>
        <v>12.32</v>
      </c>
      <c r="CB11" s="65">
        <f>IF(CA6="-",NA(),CA6)</f>
        <v>12.87</v>
      </c>
      <c r="CH11" s="64" t="s">
        <v>23</v>
      </c>
      <c r="CI11" s="65">
        <f>IF(CH6="-",NA(),CH6)</f>
        <v>80.05</v>
      </c>
      <c r="CJ11" s="65">
        <f>IF(CI6="-",NA(),CI6)</f>
        <v>82.33</v>
      </c>
      <c r="CK11" s="65">
        <f>IF(CJ6="-",NA(),CJ6)</f>
        <v>71.87</v>
      </c>
      <c r="CL11" s="65">
        <f>IF(CK6="-",NA(),CK6)</f>
        <v>78.06</v>
      </c>
      <c r="CM11" s="65">
        <f>IF(CL6="-",NA(),CL6)</f>
        <v>76.78</v>
      </c>
      <c r="CS11" s="64" t="s">
        <v>23</v>
      </c>
      <c r="CT11" s="65">
        <f>IF(CS6="-",NA(),CS6)</f>
        <v>85.92</v>
      </c>
      <c r="CU11" s="65">
        <f>IF(CT6="-",NA(),CT6)</f>
        <v>86.69</v>
      </c>
      <c r="CV11" s="65">
        <f>IF(CU6="-",NA(),CU6)</f>
        <v>86.69</v>
      </c>
      <c r="CW11" s="65">
        <f>IF(CV6="-",NA(),CV6)</f>
        <v>86.69</v>
      </c>
      <c r="CX11" s="65">
        <f>IF(CW6="-",NA(),CW6)</f>
        <v>86.69</v>
      </c>
      <c r="DD11" s="64" t="s">
        <v>23</v>
      </c>
      <c r="DE11" s="65">
        <f>IF(DD6="-",NA(),DD6)</f>
        <v>63.01</v>
      </c>
      <c r="DF11" s="65">
        <f>IF(DE6="-",NA(),DE6)</f>
        <v>42.16</v>
      </c>
      <c r="DG11" s="65">
        <f>IF(DF6="-",NA(),DF6)</f>
        <v>42.9</v>
      </c>
      <c r="DH11" s="65">
        <f>IF(DG6="-",NA(),DG6)</f>
        <v>42.73</v>
      </c>
      <c r="DI11" s="65">
        <f>IF(DH6="-",NA(),DH6)</f>
        <v>41.65</v>
      </c>
      <c r="DO11" s="64" t="s">
        <v>23</v>
      </c>
      <c r="DP11" s="65">
        <f>IF(DO6="-",NA(),DO6)</f>
        <v>73.709999999999994</v>
      </c>
      <c r="DQ11" s="65">
        <f>IF(DP6="-",NA(),DP6)</f>
        <v>75.83</v>
      </c>
      <c r="DR11" s="65">
        <f>IF(DQ6="-",NA(),DQ6)</f>
        <v>75.77</v>
      </c>
      <c r="DS11" s="65">
        <f>IF(DR6="-",NA(),DR6)</f>
        <v>75.77</v>
      </c>
      <c r="DT11" s="65">
        <f>IF(DS6="-",NA(),DS6)</f>
        <v>75.87</v>
      </c>
      <c r="DZ11" s="64" t="s">
        <v>23</v>
      </c>
      <c r="EA11" s="65">
        <f>IF(DZ6="-",NA(),DZ6)</f>
        <v>0</v>
      </c>
      <c r="EB11" s="65">
        <f>IF(EA6="-",NA(),EA6)</f>
        <v>8.7200000000000006</v>
      </c>
      <c r="EC11" s="65">
        <f>IF(EB6="-",NA(),EB6)</f>
        <v>0.08</v>
      </c>
      <c r="ED11" s="65">
        <f>IF(EC6="-",NA(),EC6)</f>
        <v>0</v>
      </c>
      <c r="EE11" s="65">
        <f>IF(ED6="-",NA(),ED6)</f>
        <v>0</v>
      </c>
    </row>
    <row r="12" spans="1:140" x14ac:dyDescent="0.15">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ﾊｼﾓﾄ ﾀｶﾕｷ</cp:lastModifiedBy>
  <cp:lastPrinted>2022-01-19T05:48:44Z</cp:lastPrinted>
  <dcterms:created xsi:type="dcterms:W3CDTF">2021-12-03T08:59:48Z</dcterms:created>
  <dcterms:modified xsi:type="dcterms:W3CDTF">2022-01-20T07:05:46Z</dcterms:modified>
  <cp:category/>
</cp:coreProperties>
</file>