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mc:AlternateContent xmlns:mc="http://schemas.openxmlformats.org/markup-compatibility/2006">
    <mc:Choice Requires="x15">
      <x15ac:absPath xmlns:x15ac="http://schemas.microsoft.com/office/spreadsheetml/2010/11/ac" url="Z:\02財政係\69.公営企業関係\R2\20210115【広島県市町行財政課】公営企業に係る経営比較分析表（令和元年度決算）の分析等について（依頼）\提出\回答（上下水：長岡さん）\"/>
    </mc:Choice>
  </mc:AlternateContent>
  <xr:revisionPtr revIDLastSave="0" documentId="13_ncr:1_{FC9044FE-B639-454B-930F-1046A13C1DFD}" xr6:coauthVersionLast="43" xr6:coauthVersionMax="43" xr10:uidLastSave="{00000000-0000-0000-0000-000000000000}"/>
  <workbookProtection workbookAlgorithmName="SHA-512" workbookHashValue="iwd76s4PXR0nb6TvRPjVXzJBBDSvEPAqsX5Q4IJsI3iOqMVx07IZISdf8NXXNMeyqEjNWQ9d2/TC8+bTW+EBtQ==" workbookSaltValue="kt2zyQRXWbApt5DVvjFJUA=="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AL8" i="4" s="1"/>
  <c r="R6" i="5"/>
  <c r="Q6" i="5"/>
  <c r="W10" i="4" s="1"/>
  <c r="P6" i="5"/>
  <c r="P10" i="4" s="1"/>
  <c r="O6" i="5"/>
  <c r="N6" i="5"/>
  <c r="M6" i="5"/>
  <c r="AD8" i="4" s="1"/>
  <c r="L6" i="5"/>
  <c r="K6" i="5"/>
  <c r="P8" i="4" s="1"/>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E86" i="4"/>
  <c r="BB10" i="4"/>
  <c r="AT10" i="4"/>
  <c r="AL10" i="4"/>
  <c r="AD10" i="4"/>
  <c r="I10" i="4"/>
  <c r="B10" i="4"/>
  <c r="AT8" i="4"/>
  <c r="W8" i="4"/>
  <c r="I8" i="4"/>
  <c r="B6"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<sst xmlns="http://schemas.openxmlformats.org/spreadsheetml/2006/main" count="236" uniqueCount="120">
  <si>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</si>
  <si>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</si>
  <si>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</si>
  <si>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</si>
  <si>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</si>
  <si>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</si>
  <si>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</si>
  <si>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</si>
  <si>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</si>
  <si>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</si>
  <si>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</si>
  <si>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</si>
  <si>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</si>
  <si>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</si>
  <si>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</si>
  <si>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</si>
  <si>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</si>
  <si>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</si>
  <si>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</si>
  <si>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</si>
  <si>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</si>
  <si>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</si>
  <si>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</si>
  <si>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</si>
  <si>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</si>
  <si>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</si>
  <si>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</si>
  <si>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</si>
  <si>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</si>
  <si>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</si>
  <si>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</si>
  <si>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</si>
  <si>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</si>
  <si>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</si>
  <si>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</si>
  <si>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</si>
  <si>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</si>
  <si>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</si>
  <si>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</si>
  <si>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</si>
  <si>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</si>
  <si>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</si>
  <si>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</si>
  <si>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</si>
  <si>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</si>
  <si>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</si>
  <si>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</si>
  <si>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</si>
  <si>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</si>
  <si>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</si>
  <si>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</si>
  <si>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</si>
  <si>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</si>
  <si>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</si>
  <si>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</si>
  <si>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</si>
  <si>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</si>
  <si>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</si>
  <si>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</si>
  <si>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</si>
  <si>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</si>
  <si>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</si>
  <si>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</si>
  <si>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</si>
  <si>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</si>
  <si>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</si>
  <si>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</si>
  <si>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</si>
  <si>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</si>
  <si>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</si>
  <si>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</si>
  <si>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</si>
  <si>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</si>
  <si>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</si>
  <si>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</si>
  <si>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</si>
  <si>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</si>
  <si>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</si>
  <si>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</si>
  <si>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</si>
  <si>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</si>
  <si>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</si>
  <si>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</si>
  <si>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</si>
  <si>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</si>
  <si>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</si>
  <si>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</si>
  <si>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</si>
  <si>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</si>
  <si>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</si>
  <si>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</si>
  <si>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</si>
  <si>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</si>
  <si>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</si>
  <si>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</si>
  <si>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</si>
  <si>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</si>
  <si>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</si>
  <si>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大崎上島町</t>
  </si>
  <si>
    <t>法非適用</t>
  </si>
  <si>
    <t>下水道事業</t>
  </si>
  <si>
    <t>漁業集落排水</t>
  </si>
  <si>
    <t>H2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</si>
  <si>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</si>
  <si>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</si>
  <si>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</si>
  <si>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</si>
  <si>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</si>
  <si>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</si>
  <si>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</si>
  <si>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</si>
  <si>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</si>
  <si>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</si>
  <si>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</si>
  <si>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</si>
  <si>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</si>
  <si>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</si>
  <si>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管渠改善率は過去５年間０％となっている。これは、当該事業が平成13年度に供用開始しており、管渠の耐用年数50年に対し、18年程度しか経過していないことから、管渠の更新時期を迎えていないためである。
　設備については、今後、耐用年数を迎えるものについて、計画的な更新が必要である。</t>
    <phoneticPr fontId="4"/>
  </si>
  <si>
    <t>　事業の経営について、経営戦略を策定済みであり、中長期的な経営状況を把握し、経営健全化を図っていく。
　平成26年度に長寿命化計画を策定済みであり、老朽化した施設の改築・更新等を実施しており、引続き老朽化施設の改築・更新を進める予定である。</t>
    <phoneticPr fontId="4"/>
  </si>
  <si>
    <t xml:space="preserve"> 収益的収支比率は、近年、約100％となっているが、近年の経費回収率は約40％～約44％と低く、一般会計からの繰入金を費用の財源としている状況である。この要因として、汚水処理原価が高いことが挙げられる。
　施設利用率は約15％と低いことから、汚水処理原価は類似団体に比べて高くなっている。この要因として、人口減少及び下水道への未接続も多いことが挙げられる。
　企業債残高対事業規模比率は、類似団体に比べかなり低くなっている。この要因は、施設整備にあたり、国庫補助金を活用し、企業債の発行額を抑えてきたためである。
　水洗化率については52.66％であり、類似団体の平均値79.20%と比較して低くなっており、原因として過疎化及び高齢化による区域内処理人口の減少が挙げられる。そのため、下水道接続（加入）の普及啓発により、水洗化率の向上を図る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</si>
</sst>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CE4-4B9B-894D-D6EDBD2BD35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0.01</c:v>
                </c:pt>
                <c:pt idx="2">
                  <c:v>0.09</c:v>
                </c:pt>
                <c:pt idx="3">
                  <c:v>0.02</c:v>
                </c:pt>
                <c:pt idx="4">
                  <c:v>0.01</c:v>
                </c:pt>
              </c:numCache>
            </c:numRef>
          </c:val>
          <c:smooth val="0"/>
          <c:extLst>
            <c:ext xmlns:c16="http://schemas.microsoft.com/office/drawing/2014/chart" uri="{C3380CC4-5D6E-409C-BE32-E72D297353CC}">
              <c16:uniqueId val="{00000001-2CE4-4B9B-894D-D6EDBD2BD35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16.96</c:v>
                </c:pt>
                <c:pt idx="1">
                  <c:v>17.47</c:v>
                </c:pt>
                <c:pt idx="2">
                  <c:v>17.09</c:v>
                </c:pt>
                <c:pt idx="3">
                  <c:v>16.84</c:v>
                </c:pt>
                <c:pt idx="4">
                  <c:v>14.81</c:v>
                </c:pt>
              </c:numCache>
            </c:numRef>
          </c:val>
          <c:extLst>
            <c:ext xmlns:c16="http://schemas.microsoft.com/office/drawing/2014/chart" uri="{C3380CC4-5D6E-409C-BE32-E72D297353CC}">
              <c16:uniqueId val="{00000000-BD73-4894-B27C-3107CBF68E8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29.28</c:v>
                </c:pt>
                <c:pt idx="1">
                  <c:v>33.729999999999997</c:v>
                </c:pt>
                <c:pt idx="2">
                  <c:v>33.21</c:v>
                </c:pt>
                <c:pt idx="3">
                  <c:v>32.229999999999997</c:v>
                </c:pt>
                <c:pt idx="4">
                  <c:v>32.479999999999997</c:v>
                </c:pt>
              </c:numCache>
            </c:numRef>
          </c:val>
          <c:smooth val="0"/>
          <c:extLst>
            <c:ext xmlns:c16="http://schemas.microsoft.com/office/drawing/2014/chart" uri="{C3380CC4-5D6E-409C-BE32-E72D297353CC}">
              <c16:uniqueId val="{00000001-BD73-4894-B27C-3107CBF68E8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50.22</c:v>
                </c:pt>
                <c:pt idx="1">
                  <c:v>51.12</c:v>
                </c:pt>
                <c:pt idx="2">
                  <c:v>51.94</c:v>
                </c:pt>
                <c:pt idx="3">
                  <c:v>52.41</c:v>
                </c:pt>
                <c:pt idx="4">
                  <c:v>52.66</c:v>
                </c:pt>
              </c:numCache>
            </c:numRef>
          </c:val>
          <c:extLst>
            <c:ext xmlns:c16="http://schemas.microsoft.com/office/drawing/2014/chart" uri="{C3380CC4-5D6E-409C-BE32-E72D297353CC}">
              <c16:uniqueId val="{00000000-A6A3-438F-A754-D266E9003A2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66.819999999999993</c:v>
                </c:pt>
                <c:pt idx="1">
                  <c:v>79.989999999999995</c:v>
                </c:pt>
                <c:pt idx="2">
                  <c:v>79.98</c:v>
                </c:pt>
                <c:pt idx="3">
                  <c:v>80.8</c:v>
                </c:pt>
                <c:pt idx="4">
                  <c:v>79.2</c:v>
                </c:pt>
              </c:numCache>
            </c:numRef>
          </c:val>
          <c:smooth val="0"/>
          <c:extLst>
            <c:ext xmlns:c16="http://schemas.microsoft.com/office/drawing/2014/chart" uri="{C3380CC4-5D6E-409C-BE32-E72D297353CC}">
              <c16:uniqueId val="{00000001-A6A3-438F-A754-D266E9003A2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102.15</c:v>
                </c:pt>
                <c:pt idx="1">
                  <c:v>106.02</c:v>
                </c:pt>
                <c:pt idx="2">
                  <c:v>89.59</c:v>
                </c:pt>
                <c:pt idx="3">
                  <c:v>108.28</c:v>
                </c:pt>
                <c:pt idx="4">
                  <c:v>100.1</c:v>
                </c:pt>
              </c:numCache>
            </c:numRef>
          </c:val>
          <c:extLst>
            <c:ext xmlns:c16="http://schemas.microsoft.com/office/drawing/2014/chart" uri="{C3380CC4-5D6E-409C-BE32-E72D297353CC}">
              <c16:uniqueId val="{00000000-32FD-4D02-9652-87F0D0DBFFBC}"/>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2FD-4D02-9652-87F0D0DBFFBC}"/>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B6D-4EB0-B8A2-9F9BEDBFC30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B6D-4EB0-B8A2-9F9BEDBFC30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DE9-4691-BD2D-63EFDD16297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DE9-4691-BD2D-63EFDD16297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2BD-43DE-A323-12BC1A30D159}"/>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2BD-43DE-A323-12BC1A30D159}"/>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AAF-4BAD-BB93-78121EEDB0EE}"/>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AAF-4BAD-BB93-78121EEDB0EE}"/>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777.24</c:v>
                </c:pt>
                <c:pt idx="1">
                  <c:v>708.93</c:v>
                </c:pt>
                <c:pt idx="2">
                  <c:v>674.54</c:v>
                </c:pt>
                <c:pt idx="3" formatCode="#,##0.00;&quot;△&quot;#,##0.00">
                  <c:v>0</c:v>
                </c:pt>
                <c:pt idx="4" formatCode="#,##0.00;&quot;△&quot;#,##0.00">
                  <c:v>0</c:v>
                </c:pt>
              </c:numCache>
            </c:numRef>
          </c:val>
          <c:extLst>
            <c:ext xmlns:c16="http://schemas.microsoft.com/office/drawing/2014/chart" uri="{C3380CC4-5D6E-409C-BE32-E72D297353CC}">
              <c16:uniqueId val="{00000000-3D86-41BA-9FCD-84961AAF6AB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1451.54</c:v>
                </c:pt>
                <c:pt idx="1">
                  <c:v>1063.93</c:v>
                </c:pt>
                <c:pt idx="2">
                  <c:v>1060.8599999999999</c:v>
                </c:pt>
                <c:pt idx="3">
                  <c:v>1006.65</c:v>
                </c:pt>
                <c:pt idx="4">
                  <c:v>998.42</c:v>
                </c:pt>
              </c:numCache>
            </c:numRef>
          </c:val>
          <c:smooth val="0"/>
          <c:extLst>
            <c:ext xmlns:c16="http://schemas.microsoft.com/office/drawing/2014/chart" uri="{C3380CC4-5D6E-409C-BE32-E72D297353CC}">
              <c16:uniqueId val="{00000001-3D86-41BA-9FCD-84961AAF6AB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31.38</c:v>
                </c:pt>
                <c:pt idx="1">
                  <c:v>37.86</c:v>
                </c:pt>
                <c:pt idx="2">
                  <c:v>33.94</c:v>
                </c:pt>
                <c:pt idx="3">
                  <c:v>40.96</c:v>
                </c:pt>
                <c:pt idx="4">
                  <c:v>44.16</c:v>
                </c:pt>
              </c:numCache>
            </c:numRef>
          </c:val>
          <c:extLst>
            <c:ext xmlns:c16="http://schemas.microsoft.com/office/drawing/2014/chart" uri="{C3380CC4-5D6E-409C-BE32-E72D297353CC}">
              <c16:uniqueId val="{00000000-26C4-4C11-80A5-D075CF95E7D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33.58</c:v>
                </c:pt>
                <c:pt idx="1">
                  <c:v>46.26</c:v>
                </c:pt>
                <c:pt idx="2">
                  <c:v>45.81</c:v>
                </c:pt>
                <c:pt idx="3">
                  <c:v>43.43</c:v>
                </c:pt>
                <c:pt idx="4">
                  <c:v>41.41</c:v>
                </c:pt>
              </c:numCache>
            </c:numRef>
          </c:val>
          <c:smooth val="0"/>
          <c:extLst>
            <c:ext xmlns:c16="http://schemas.microsoft.com/office/drawing/2014/chart" uri="{C3380CC4-5D6E-409C-BE32-E72D297353CC}">
              <c16:uniqueId val="{00000001-26C4-4C11-80A5-D075CF95E7D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887.9</c:v>
                </c:pt>
                <c:pt idx="1">
                  <c:v>723.71</c:v>
                </c:pt>
                <c:pt idx="2">
                  <c:v>838.69</c:v>
                </c:pt>
                <c:pt idx="3">
                  <c:v>692.11</c:v>
                </c:pt>
                <c:pt idx="4">
                  <c:v>742.69</c:v>
                </c:pt>
              </c:numCache>
            </c:numRef>
          </c:val>
          <c:extLst>
            <c:ext xmlns:c16="http://schemas.microsoft.com/office/drawing/2014/chart" uri="{C3380CC4-5D6E-409C-BE32-E72D297353CC}">
              <c16:uniqueId val="{00000000-7146-4D73-9B23-9588D6780E7C}"/>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514.39</c:v>
                </c:pt>
                <c:pt idx="1">
                  <c:v>376.4</c:v>
                </c:pt>
                <c:pt idx="2">
                  <c:v>383.92</c:v>
                </c:pt>
                <c:pt idx="3">
                  <c:v>400.44</c:v>
                </c:pt>
                <c:pt idx="4">
                  <c:v>417.56</c:v>
                </c:pt>
              </c:numCache>
            </c:numRef>
          </c:val>
          <c:smooth val="0"/>
          <c:extLst>
            <c:ext xmlns:c16="http://schemas.microsoft.com/office/drawing/2014/chart" uri="{C3380CC4-5D6E-409C-BE32-E72D297353CC}">
              <c16:uniqueId val="{00000001-7146-4D73-9B23-9588D6780E7C}"/>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【953.26】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【79.94】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【379.91】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Q16"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大崎上島町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漁業集落排水</v>
      </c>
      <c r="Q8" s="49"/>
      <c r="R8" s="49"/>
      <c r="S8" s="49"/>
      <c r="T8" s="49"/>
      <c r="U8" s="49"/>
      <c r="V8" s="49"/>
      <c r="W8" s="49" t="str">
        <f>データ!L6</f>
        <v>H2</v>
      </c>
      <c r="X8" s="49"/>
      <c r="Y8" s="49"/>
      <c r="Z8" s="49"/>
      <c r="AA8" s="49"/>
      <c r="AB8" s="49"/>
      <c r="AC8" s="49"/>
      <c r="AD8" s="50" t="str">
        <f>データ!$M$6</f>
        <v>非設置</v>
      </c>
      <c r="AE8" s="50"/>
      <c r="AF8" s="50"/>
      <c r="AG8" s="50"/>
      <c r="AH8" s="50"/>
      <c r="AI8" s="50"/>
      <c r="AJ8" s="50"/>
      <c r="AK8" s="3"/>
      <c r="AL8" s="51">
        <f>データ!S6</f>
        <v>7452</v>
      </c>
      <c r="AM8" s="51"/>
      <c r="AN8" s="51"/>
      <c r="AO8" s="51"/>
      <c r="AP8" s="51"/>
      <c r="AQ8" s="51"/>
      <c r="AR8" s="51"/>
      <c r="AS8" s="51"/>
      <c r="AT8" s="46">
        <f>データ!T6</f>
        <v>43.11</v>
      </c>
      <c r="AU8" s="46"/>
      <c r="AV8" s="46"/>
      <c r="AW8" s="46"/>
      <c r="AX8" s="46"/>
      <c r="AY8" s="46"/>
      <c r="AZ8" s="46"/>
      <c r="BA8" s="46"/>
      <c r="BB8" s="46">
        <f>データ!U6</f>
        <v>172.86</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11.56</v>
      </c>
      <c r="Q10" s="46"/>
      <c r="R10" s="46"/>
      <c r="S10" s="46"/>
      <c r="T10" s="46"/>
      <c r="U10" s="46"/>
      <c r="V10" s="46"/>
      <c r="W10" s="46">
        <f>データ!Q6</f>
        <v>100</v>
      </c>
      <c r="X10" s="46"/>
      <c r="Y10" s="46"/>
      <c r="Z10" s="46"/>
      <c r="AA10" s="46"/>
      <c r="AB10" s="46"/>
      <c r="AC10" s="46"/>
      <c r="AD10" s="51">
        <f>データ!R6</f>
        <v>3630</v>
      </c>
      <c r="AE10" s="51"/>
      <c r="AF10" s="51"/>
      <c r="AG10" s="51"/>
      <c r="AH10" s="51"/>
      <c r="AI10" s="51"/>
      <c r="AJ10" s="51"/>
      <c r="AK10" s="2"/>
      <c r="AL10" s="51">
        <f>データ!V6</f>
        <v>845</v>
      </c>
      <c r="AM10" s="51"/>
      <c r="AN10" s="51"/>
      <c r="AO10" s="51"/>
      <c r="AP10" s="51"/>
      <c r="AQ10" s="51"/>
      <c r="AR10" s="51"/>
      <c r="AS10" s="51"/>
      <c r="AT10" s="46">
        <f>データ!W6</f>
        <v>0.52</v>
      </c>
      <c r="AU10" s="46"/>
      <c r="AV10" s="46"/>
      <c r="AW10" s="46"/>
      <c r="AX10" s="46"/>
      <c r="AY10" s="46"/>
      <c r="AZ10" s="46"/>
      <c r="BA10" s="46"/>
      <c r="BB10" s="46">
        <f>データ!X6</f>
        <v>1625</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119</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118</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【953.26】</v>
      </c>
      <c r="I86" s="26" t="str">
        <f>データ!CA6</f>
        <v>【45.31】</v>
      </c>
      <c r="J86" s="26" t="str">
        <f>データ!CL6</f>
        <v>【379.91】</v>
      </c>
      <c r="K86" s="26" t="str">
        <f>データ!CW6</f>
        <v>【33.67】</v>
      </c>
      <c r="L86" s="26" t="str">
        <f>データ!DH6</f>
        <v>【79.94】</v>
      </c>
      <c r="M86" s="26" t="s">
        <v>43</v>
      </c>
      <c r="N86" s="26" t="s">
        <v>43</v>
      </c>
      <c r="O86" s="26" t="str">
        <f>データ!EO6</f>
        <v>【0.01】</v>
      </c>
    </row>
  </sheetData>
  <sheetProtection algorithmName="SHA-512" hashValue="i11HVPX2mR8TOP4eMaEEXVeePVyGe5VPidLdFhDEa5UEBFjBQtFGrSUnBGuEKQYYBjo+glrO+vozrIdPyJjI3Q==" saltValue="d7vh0qjnMq9FwFQQrjTBi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344311</v>
      </c>
      <c r="D6" s="33">
        <f t="shared" si="3"/>
        <v>47</v>
      </c>
      <c r="E6" s="33">
        <f t="shared" si="3"/>
        <v>17</v>
      </c>
      <c r="F6" s="33">
        <f t="shared" si="3"/>
        <v>6</v>
      </c>
      <c r="G6" s="33">
        <f t="shared" si="3"/>
        <v>0</v>
      </c>
      <c r="H6" s="33" t="str">
        <f t="shared" si="3"/>
        <v>広島県　大崎上島町</v>
      </c>
      <c r="I6" s="33" t="str">
        <f t="shared" si="3"/>
        <v>法非適用</v>
      </c>
      <c r="J6" s="33" t="str">
        <f t="shared" si="3"/>
        <v>下水道事業</v>
      </c>
      <c r="K6" s="33" t="str">
        <f t="shared" si="3"/>
        <v>漁業集落排水</v>
      </c>
      <c r="L6" s="33" t="str">
        <f t="shared" si="3"/>
        <v>H2</v>
      </c>
      <c r="M6" s="33" t="str">
        <f t="shared" si="3"/>
        <v>非設置</v>
      </c>
      <c r="N6" s="34" t="str">
        <f t="shared" si="3"/>
        <v>-</v>
      </c>
      <c r="O6" s="34" t="str">
        <f t="shared" si="3"/>
        <v>該当数値なし</v>
      </c>
      <c r="P6" s="34">
        <f t="shared" si="3"/>
        <v>11.56</v>
      </c>
      <c r="Q6" s="34">
        <f t="shared" si="3"/>
        <v>100</v>
      </c>
      <c r="R6" s="34">
        <f t="shared" si="3"/>
        <v>3630</v>
      </c>
      <c r="S6" s="34">
        <f t="shared" si="3"/>
        <v>7452</v>
      </c>
      <c r="T6" s="34">
        <f t="shared" si="3"/>
        <v>43.11</v>
      </c>
      <c r="U6" s="34">
        <f t="shared" si="3"/>
        <v>172.86</v>
      </c>
      <c r="V6" s="34">
        <f t="shared" si="3"/>
        <v>845</v>
      </c>
      <c r="W6" s="34">
        <f t="shared" si="3"/>
        <v>0.52</v>
      </c>
      <c r="X6" s="34">
        <f t="shared" si="3"/>
        <v>1625</v>
      </c>
      <c r="Y6" s="35">
        <f>IF(Y7="",NA(),Y7)</f>
        <v>102.15</v>
      </c>
      <c r="Z6" s="35">
        <f t="shared" ref="Z6:AH6" si="4">IF(Z7="",NA(),Z7)</f>
        <v>106.02</v>
      </c>
      <c r="AA6" s="35">
        <f t="shared" si="4"/>
        <v>89.59</v>
      </c>
      <c r="AB6" s="35">
        <f t="shared" si="4"/>
        <v>108.28</v>
      </c>
      <c r="AC6" s="35">
        <f t="shared" si="4"/>
        <v>100.1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777.24</v>
      </c>
      <c r="BG6" s="35">
        <f t="shared" ref="BG6:BO6" si="7">IF(BG7="",NA(),BG7)</f>
        <v>708.93</v>
      </c>
      <c r="BH6" s="35">
        <f t="shared" si="7"/>
        <v>674.54</v>
      </c>
      <c r="BI6" s="34">
        <f t="shared" si="7"/>
        <v>0</v>
      </c>
      <c r="BJ6" s="34">
        <f t="shared" si="7"/>
        <v>0</v>
      </c>
      <c r="BK6" s="35">
        <f t="shared" si="7"/>
        <v>1451.54</v>
      </c>
      <c r="BL6" s="35">
        <f t="shared" si="7"/>
        <v>1063.93</v>
      </c>
      <c r="BM6" s="35">
        <f t="shared" si="7"/>
        <v>1060.8599999999999</v>
      </c>
      <c r="BN6" s="35">
        <f t="shared" si="7"/>
        <v>1006.65</v>
      </c>
      <c r="BO6" s="35">
        <f t="shared" si="7"/>
        <v>998.42</v>
      </c>
      <c r="BP6" s="34" t="str">
        <f>IF(BP7="","",IF(BP7="-","【-】","【"&amp;SUBSTITUTE(TEXT(BP7,"#,##0.00"),"-","△")&amp;"】"))</f>
        <v>【953.26】</v>
      </c>
      <c r="BQ6" s="35">
        <f>IF(BQ7="",NA(),BQ7)</f>
        <v>31.38</v>
      </c>
      <c r="BR6" s="35">
        <f t="shared" ref="BR6:BZ6" si="8">IF(BR7="",NA(),BR7)</f>
        <v>37.86</v>
      </c>
      <c r="BS6" s="35">
        <f t="shared" si="8"/>
        <v>33.94</v>
      </c>
      <c r="BT6" s="35">
        <f t="shared" si="8"/>
        <v>40.96</v>
      </c>
      <c r="BU6" s="35">
        <f t="shared" si="8"/>
        <v>44.16</v>
      </c>
      <c r="BV6" s="35">
        <f t="shared" si="8"/>
        <v>33.58</v>
      </c>
      <c r="BW6" s="35">
        <f t="shared" si="8"/>
        <v>46.26</v>
      </c>
      <c r="BX6" s="35">
        <f t="shared" si="8"/>
        <v>45.81</v>
      </c>
      <c r="BY6" s="35">
        <f t="shared" si="8"/>
        <v>43.43</v>
      </c>
      <c r="BZ6" s="35">
        <f t="shared" si="8"/>
        <v>41.41</v>
      </c>
      <c r="CA6" s="34" t="str">
        <f>IF(CA7="","",IF(CA7="-","【-】","【"&amp;SUBSTITUTE(TEXT(CA7,"#,##0.00"),"-","△")&amp;"】"))</f>
        <v>【45.31】</v>
      </c>
      <c r="CB6" s="35">
        <f>IF(CB7="",NA(),CB7)</f>
        <v>887.9</v>
      </c>
      <c r="CC6" s="35">
        <f t="shared" ref="CC6:CK6" si="9">IF(CC7="",NA(),CC7)</f>
        <v>723.71</v>
      </c>
      <c r="CD6" s="35">
        <f t="shared" si="9"/>
        <v>838.69</v>
      </c>
      <c r="CE6" s="35">
        <f t="shared" si="9"/>
        <v>692.11</v>
      </c>
      <c r="CF6" s="35">
        <f t="shared" si="9"/>
        <v>742.69</v>
      </c>
      <c r="CG6" s="35">
        <f t="shared" si="9"/>
        <v>514.39</v>
      </c>
      <c r="CH6" s="35">
        <f t="shared" si="9"/>
        <v>376.4</v>
      </c>
      <c r="CI6" s="35">
        <f t="shared" si="9"/>
        <v>383.92</v>
      </c>
      <c r="CJ6" s="35">
        <f t="shared" si="9"/>
        <v>400.44</v>
      </c>
      <c r="CK6" s="35">
        <f t="shared" si="9"/>
        <v>417.56</v>
      </c>
      <c r="CL6" s="34" t="str">
        <f>IF(CL7="","",IF(CL7="-","【-】","【"&amp;SUBSTITUTE(TEXT(CL7,"#,##0.00"),"-","△")&amp;"】"))</f>
        <v>【379.91】</v>
      </c>
      <c r="CM6" s="35">
        <f>IF(CM7="",NA(),CM7)</f>
        <v>16.96</v>
      </c>
      <c r="CN6" s="35">
        <f t="shared" ref="CN6:CV6" si="10">IF(CN7="",NA(),CN7)</f>
        <v>17.47</v>
      </c>
      <c r="CO6" s="35">
        <f t="shared" si="10"/>
        <v>17.09</v>
      </c>
      <c r="CP6" s="35">
        <f t="shared" si="10"/>
        <v>16.84</v>
      </c>
      <c r="CQ6" s="35">
        <f t="shared" si="10"/>
        <v>14.81</v>
      </c>
      <c r="CR6" s="35">
        <f t="shared" si="10"/>
        <v>29.28</v>
      </c>
      <c r="CS6" s="35">
        <f t="shared" si="10"/>
        <v>33.729999999999997</v>
      </c>
      <c r="CT6" s="35">
        <f t="shared" si="10"/>
        <v>33.21</v>
      </c>
      <c r="CU6" s="35">
        <f t="shared" si="10"/>
        <v>32.229999999999997</v>
      </c>
      <c r="CV6" s="35">
        <f t="shared" si="10"/>
        <v>32.479999999999997</v>
      </c>
      <c r="CW6" s="34" t="str">
        <f>IF(CW7="","",IF(CW7="-","【-】","【"&amp;SUBSTITUTE(TEXT(CW7,"#,##0.00"),"-","△")&amp;"】"))</f>
        <v>【33.67】</v>
      </c>
      <c r="CX6" s="35">
        <f>IF(CX7="",NA(),CX7)</f>
        <v>50.22</v>
      </c>
      <c r="CY6" s="35">
        <f t="shared" ref="CY6:DG6" si="11">IF(CY7="",NA(),CY7)</f>
        <v>51.12</v>
      </c>
      <c r="CZ6" s="35">
        <f t="shared" si="11"/>
        <v>51.94</v>
      </c>
      <c r="DA6" s="35">
        <f t="shared" si="11"/>
        <v>52.41</v>
      </c>
      <c r="DB6" s="35">
        <f t="shared" si="11"/>
        <v>52.66</v>
      </c>
      <c r="DC6" s="35">
        <f t="shared" si="11"/>
        <v>66.819999999999993</v>
      </c>
      <c r="DD6" s="35">
        <f t="shared" si="11"/>
        <v>79.989999999999995</v>
      </c>
      <c r="DE6" s="35">
        <f t="shared" si="11"/>
        <v>79.98</v>
      </c>
      <c r="DF6" s="35">
        <f t="shared" si="11"/>
        <v>80.8</v>
      </c>
      <c r="DG6" s="35">
        <f t="shared" si="11"/>
        <v>79.2</v>
      </c>
      <c r="DH6" s="34" t="str">
        <f>IF(DH7="","",IF(DH7="-","【-】","【"&amp;SUBSTITUTE(TEXT(DH7,"#,##0.00"),"-","△")&amp;"】"))</f>
        <v>【79.94】</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v>
      </c>
      <c r="EK6" s="35">
        <f t="shared" si="14"/>
        <v>0.01</v>
      </c>
      <c r="EL6" s="35">
        <f t="shared" si="14"/>
        <v>0.09</v>
      </c>
      <c r="EM6" s="35">
        <f t="shared" si="14"/>
        <v>0.02</v>
      </c>
      <c r="EN6" s="35">
        <f t="shared" si="14"/>
        <v>0.01</v>
      </c>
      <c r="EO6" s="34" t="str">
        <f>IF(EO7="","",IF(EO7="-","【-】","【"&amp;SUBSTITUTE(TEXT(EO7,"#,##0.00"),"-","△")&amp;"】"))</f>
        <v>【0.01】</v>
      </c>
    </row>
    <row r="7" spans="1:145" s="36" customFormat="1" x14ac:dyDescent="0.15">
      <c r="A7" s="28"/>
      <c r="B7" s="37">
        <v>2019</v>
      </c>
      <c r="C7" s="37">
        <v>344311</v>
      </c>
      <c r="D7" s="37">
        <v>47</v>
      </c>
      <c r="E7" s="37">
        <v>17</v>
      </c>
      <c r="F7" s="37">
        <v>6</v>
      </c>
      <c r="G7" s="37">
        <v>0</v>
      </c>
      <c r="H7" s="37" t="s">
        <v>98</v>
      </c>
      <c r="I7" s="37" t="s">
        <v>99</v>
      </c>
      <c r="J7" s="37" t="s">
        <v>100</v>
      </c>
      <c r="K7" s="37" t="s">
        <v>101</v>
      </c>
      <c r="L7" s="37" t="s">
        <v>102</v>
      </c>
      <c r="M7" s="37" t="s">
        <v>103</v>
      </c>
      <c r="N7" s="38" t="s">
        <v>104</v>
      </c>
      <c r="O7" s="38" t="s">
        <v>105</v>
      </c>
      <c r="P7" s="38">
        <v>11.56</v>
      </c>
      <c r="Q7" s="38">
        <v>100</v>
      </c>
      <c r="R7" s="38">
        <v>3630</v>
      </c>
      <c r="S7" s="38">
        <v>7452</v>
      </c>
      <c r="T7" s="38">
        <v>43.11</v>
      </c>
      <c r="U7" s="38">
        <v>172.86</v>
      </c>
      <c r="V7" s="38">
        <v>845</v>
      </c>
      <c r="W7" s="38">
        <v>0.52</v>
      </c>
      <c r="X7" s="38">
        <v>1625</v>
      </c>
      <c r="Y7" s="38">
        <v>102.15</v>
      </c>
      <c r="Z7" s="38">
        <v>106.02</v>
      </c>
      <c r="AA7" s="38">
        <v>89.59</v>
      </c>
      <c r="AB7" s="38">
        <v>108.28</v>
      </c>
      <c r="AC7" s="38">
        <v>100.1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777.24</v>
      </c>
      <c r="BG7" s="38">
        <v>708.93</v>
      </c>
      <c r="BH7" s="38">
        <v>674.54</v>
      </c>
      <c r="BI7" s="38">
        <v>0</v>
      </c>
      <c r="BJ7" s="38">
        <v>0</v>
      </c>
      <c r="BK7" s="38">
        <v>1451.54</v>
      </c>
      <c r="BL7" s="38">
        <v>1063.93</v>
      </c>
      <c r="BM7" s="38">
        <v>1060.8599999999999</v>
      </c>
      <c r="BN7" s="38">
        <v>1006.65</v>
      </c>
      <c r="BO7" s="38">
        <v>998.42</v>
      </c>
      <c r="BP7" s="38">
        <v>953.26</v>
      </c>
      <c r="BQ7" s="38">
        <v>31.38</v>
      </c>
      <c r="BR7" s="38">
        <v>37.86</v>
      </c>
      <c r="BS7" s="38">
        <v>33.94</v>
      </c>
      <c r="BT7" s="38">
        <v>40.96</v>
      </c>
      <c r="BU7" s="38">
        <v>44.16</v>
      </c>
      <c r="BV7" s="38">
        <v>33.58</v>
      </c>
      <c r="BW7" s="38">
        <v>46.26</v>
      </c>
      <c r="BX7" s="38">
        <v>45.81</v>
      </c>
      <c r="BY7" s="38">
        <v>43.43</v>
      </c>
      <c r="BZ7" s="38">
        <v>41.41</v>
      </c>
      <c r="CA7" s="38">
        <v>45.31</v>
      </c>
      <c r="CB7" s="38">
        <v>887.9</v>
      </c>
      <c r="CC7" s="38">
        <v>723.71</v>
      </c>
      <c r="CD7" s="38">
        <v>838.69</v>
      </c>
      <c r="CE7" s="38">
        <v>692.11</v>
      </c>
      <c r="CF7" s="38">
        <v>742.69</v>
      </c>
      <c r="CG7" s="38">
        <v>514.39</v>
      </c>
      <c r="CH7" s="38">
        <v>376.4</v>
      </c>
      <c r="CI7" s="38">
        <v>383.92</v>
      </c>
      <c r="CJ7" s="38">
        <v>400.44</v>
      </c>
      <c r="CK7" s="38">
        <v>417.56</v>
      </c>
      <c r="CL7" s="38">
        <v>379.91</v>
      </c>
      <c r="CM7" s="38">
        <v>16.96</v>
      </c>
      <c r="CN7" s="38">
        <v>17.47</v>
      </c>
      <c r="CO7" s="38">
        <v>17.09</v>
      </c>
      <c r="CP7" s="38">
        <v>16.84</v>
      </c>
      <c r="CQ7" s="38">
        <v>14.81</v>
      </c>
      <c r="CR7" s="38">
        <v>29.28</v>
      </c>
      <c r="CS7" s="38">
        <v>33.729999999999997</v>
      </c>
      <c r="CT7" s="38">
        <v>33.21</v>
      </c>
      <c r="CU7" s="38">
        <v>32.229999999999997</v>
      </c>
      <c r="CV7" s="38">
        <v>32.479999999999997</v>
      </c>
      <c r="CW7" s="38">
        <v>33.67</v>
      </c>
      <c r="CX7" s="38">
        <v>50.22</v>
      </c>
      <c r="CY7" s="38">
        <v>51.12</v>
      </c>
      <c r="CZ7" s="38">
        <v>51.94</v>
      </c>
      <c r="DA7" s="38">
        <v>52.41</v>
      </c>
      <c r="DB7" s="38">
        <v>52.66</v>
      </c>
      <c r="DC7" s="38">
        <v>66.819999999999993</v>
      </c>
      <c r="DD7" s="38">
        <v>79.989999999999995</v>
      </c>
      <c r="DE7" s="38">
        <v>79.98</v>
      </c>
      <c r="DF7" s="38">
        <v>80.8</v>
      </c>
      <c r="DG7" s="38">
        <v>79.2</v>
      </c>
      <c r="DH7" s="38">
        <v>79.94</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v>
      </c>
      <c r="EK7" s="38">
        <v>0.01</v>
      </c>
      <c r="EL7" s="38">
        <v>0.09</v>
      </c>
      <c r="EM7" s="38">
        <v>0.02</v>
      </c>
      <c r="EN7" s="38">
        <v>0.01</v>
      </c>
      <c r="EO7" s="38">
        <v>0.01</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114</v>
      </c>
      <c r="E13" t="s">
        <v>113</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木本　純平</cp:lastModifiedBy>
  <dcterms:created xsi:type="dcterms:W3CDTF">2020-12-04T03:11:59Z</dcterms:created>
  <dcterms:modified xsi:type="dcterms:W3CDTF">2021-02-19T07:34:23Z</dcterms:modified>
  <cp:category/>
</cp:coreProperties>
</file>