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02財政係\69.公営企業関係\R2\20210115【広島県市町行財政課】公営企業に係る経営比較分析表（令和元年度決算）の分析等について（依頼）\提出\回答（上下水：長岡さん）\"/>
    </mc:Choice>
  </mc:AlternateContent>
  <xr:revisionPtr revIDLastSave="0" documentId="13_ncr:1_{73ADCFB6-03AF-488D-B5E3-95BF137373CC}" xr6:coauthVersionLast="43" xr6:coauthVersionMax="43" xr10:uidLastSave="{00000000-0000-0000-0000-000000000000}"/>
  <workbookProtection workbookAlgorithmName="SHA-512" workbookHashValue="tQ9gQ1MDnVXQTXwUaTId6VofXnGtzXKpc9Y9O2bpGoEgmuKpWc4kryWj3DqyKG41N0qEmdsYCCi7WjIYO+L+wg==" workbookSaltValue="1Owkgg7WIDn5S+mDqCaHbw==" workbookSpinCount="100000" lockStructure="1"/>
  <bookViews>
    <workbookView xWindow="3120" yWindow="3120" windowWidth="216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U6" i="5"/>
  <c r="T6" i="5"/>
  <c r="S6" i="5"/>
  <c r="AL8" i="4" s="1"/>
  <c r="R6" i="5"/>
  <c r="AD10" i="4" s="1"/>
  <c r="Q6" i="5"/>
  <c r="P6" i="5"/>
  <c r="P10" i="4" s="1"/>
  <c r="O6" i="5"/>
  <c r="N6" i="5"/>
  <c r="B10" i="4" s="1"/>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BB10" i="4"/>
  <c r="AT10" i="4"/>
  <c r="AL10" i="4"/>
  <c r="W10" i="4"/>
  <c r="I10" i="4"/>
  <c r="BB8" i="4"/>
  <c r="AT8" i="4"/>
  <c r="W8" i="4"/>
  <c r="I8" i="4"/>
  <c r="B6"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<sst xmlns="http://schemas.openxmlformats.org/spreadsheetml/2006/main" count="236" uniqueCount="119">
  <si>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</si>
  <si>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</si>
  <si>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</si>
  <si>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</si>
  <si>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</si>
  <si>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</si>
  <si>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</si>
  <si>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</si>
  <si>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</si>
  <si>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</si>
  <si>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</si>
  <si>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</si>
  <si>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</si>
  <si>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</si>
  <si>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</si>
  <si>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</si>
  <si>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</si>
  <si>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</si>
  <si>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</si>
  <si>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</si>
  <si>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</si>
  <si>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</si>
  <si>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</si>
  <si>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</si>
  <si>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</si>
  <si>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</si>
  <si>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</si>
  <si>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</si>
  <si>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</si>
  <si>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</si>
  <si>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</si>
  <si>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</si>
  <si>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</si>
  <si>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</si>
  <si>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</si>
  <si>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</si>
  <si>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</si>
  <si>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</si>
  <si>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</si>
  <si>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</si>
  <si>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</si>
  <si>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</si>
  <si>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</si>
  <si>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</si>
  <si>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</si>
  <si>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</si>
  <si>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</si>
  <si>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</si>
  <si>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</si>
  <si>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</si>
  <si>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</si>
  <si>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</si>
  <si>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</si>
  <si>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</si>
  <si>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</si>
  <si>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</si>
  <si>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</si>
  <si>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</si>
  <si>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</si>
  <si>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</si>
  <si>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</si>
  <si>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</si>
  <si>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</si>
  <si>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</si>
  <si>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</si>
  <si>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</si>
  <si>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</si>
  <si>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</si>
  <si>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</si>
  <si>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</si>
  <si>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</si>
  <si>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</si>
  <si>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</si>
  <si>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</si>
  <si>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</si>
  <si>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</si>
  <si>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</si>
  <si>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</si>
  <si>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</si>
  <si>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</si>
  <si>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</si>
  <si>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</si>
  <si>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</si>
  <si>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</si>
  <si>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</si>
  <si>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</si>
  <si>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</si>
  <si>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</si>
  <si>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</si>
  <si>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</si>
  <si>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</si>
  <si>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</si>
  <si>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</si>
  <si>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</si>
  <si>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</si>
  <si>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</si>
  <si>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</si>
  <si>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</si>
  <si>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</si>
  <si>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</si>
  <si>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</si>
  <si>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</si>
  <si>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</si>
  <si>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</si>
  <si>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</si>
  <si>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</si>
  <si>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</si>
  <si>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</si>
  <si>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</si>
  <si>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</si>
  <si>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</si>
  <si>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</si>
  <si>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</si>
  <si>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</si>
  <si>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</si>
  <si>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</si>
  <si>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管渠改善率は、過去５年間０％となっている。これは、当該事業が平成15年度に供用開始しており、管渠の耐用年数50年に対し、16年程度しか経過していないことから、管渠の更新時期を迎えていないためである。
　設備については、今後、耐用年数を迎えるものがあり、計画的な更新が必要である。</t>
    <phoneticPr fontId="4"/>
  </si>
  <si>
    <t xml:space="preserve"> 事業の経営について、経営戦略を策定済みであり、中長期的な経営状況を把握し、経営健全化を図っていく。
　平成28年度に長寿命化計画を策定済みであり、今後、計画に基づいて施設（主に設備）の更新等を行う予定である。</t>
    <phoneticPr fontId="4"/>
  </si>
  <si>
    <t xml:space="preserve"> 収益的収支比率は近年、約95％となっているが、経費回収率は約54％と低く、一般会計からの繰入金を費用の財源としている状況である。この要因として、汚水処理原価が高いことが挙げられる。
　施設利用率は約52％と低いことから、汚水処理原価は類似団体に比べて高くなっている。この要因として、人口減少及び下水道への未接続も多いことが挙げられる。
　企業債残高対事業規模比率は、類似団体に比べ低くなっている。この要因は、施設整備にあたり、国庫補助金を活用し、企業債の発行額を抑えてきたためである。
　水洗化率については81.23％であり、類似団体の平均値84.98%と比較して低くなっており、原因として過疎化及び高齢化による区域内処理人口の減少が挙げられる。そのため、下水道接続（加入）の普及啓発により、水洗化率の向上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</si>
</sst>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45D-4C2A-B320-5356A8D7045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0.03</c:v>
                </c:pt>
                <c:pt idx="2" formatCode="#,##0.00;&quot;△&quot;#,##0.00">
                  <c:v>0</c:v>
                </c:pt>
                <c:pt idx="3">
                  <c:v>0.01</c:v>
                </c:pt>
                <c:pt idx="4">
                  <c:v>0.02</c:v>
                </c:pt>
              </c:numCache>
            </c:numRef>
          </c:val>
          <c:smooth val="0"/>
          <c:extLst>
            <c:ext xmlns:c16="http://schemas.microsoft.com/office/drawing/2014/chart" uri="{C3380CC4-5D6E-409C-BE32-E72D297353CC}">
              <c16:uniqueId val="{00000001-445D-4C2A-B320-5356A8D7045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44.32</c:v>
                </c:pt>
                <c:pt idx="1">
                  <c:v>45.05</c:v>
                </c:pt>
                <c:pt idx="2">
                  <c:v>43.59</c:v>
                </c:pt>
                <c:pt idx="3">
                  <c:v>43.59</c:v>
                </c:pt>
                <c:pt idx="4">
                  <c:v>51.65</c:v>
                </c:pt>
              </c:numCache>
            </c:numRef>
          </c:val>
          <c:extLst>
            <c:ext xmlns:c16="http://schemas.microsoft.com/office/drawing/2014/chart" uri="{C3380CC4-5D6E-409C-BE32-E72D297353CC}">
              <c16:uniqueId val="{00000000-5C16-4D6F-849D-A88160206EF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44.69</c:v>
                </c:pt>
                <c:pt idx="1">
                  <c:v>42.84</c:v>
                </c:pt>
                <c:pt idx="2">
                  <c:v>40.93</c:v>
                </c:pt>
                <c:pt idx="3">
                  <c:v>50.68</c:v>
                </c:pt>
                <c:pt idx="4">
                  <c:v>50.14</c:v>
                </c:pt>
              </c:numCache>
            </c:numRef>
          </c:val>
          <c:smooth val="0"/>
          <c:extLst>
            <c:ext xmlns:c16="http://schemas.microsoft.com/office/drawing/2014/chart" uri="{C3380CC4-5D6E-409C-BE32-E72D297353CC}">
              <c16:uniqueId val="{00000001-5C16-4D6F-849D-A88160206EF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75.19</c:v>
                </c:pt>
                <c:pt idx="1">
                  <c:v>75.959999999999994</c:v>
                </c:pt>
                <c:pt idx="2">
                  <c:v>77.84</c:v>
                </c:pt>
                <c:pt idx="3">
                  <c:v>79.61</c:v>
                </c:pt>
                <c:pt idx="4">
                  <c:v>81.23</c:v>
                </c:pt>
              </c:numCache>
            </c:numRef>
          </c:val>
          <c:extLst>
            <c:ext xmlns:c16="http://schemas.microsoft.com/office/drawing/2014/chart" uri="{C3380CC4-5D6E-409C-BE32-E72D297353CC}">
              <c16:uniqueId val="{00000000-4E08-4F7B-BD43-BE5972808B1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69.67</c:v>
                </c:pt>
                <c:pt idx="1">
                  <c:v>66.3</c:v>
                </c:pt>
                <c:pt idx="2">
                  <c:v>62.73</c:v>
                </c:pt>
                <c:pt idx="3">
                  <c:v>84.86</c:v>
                </c:pt>
                <c:pt idx="4">
                  <c:v>84.98</c:v>
                </c:pt>
              </c:numCache>
            </c:numRef>
          </c:val>
          <c:smooth val="0"/>
          <c:extLst>
            <c:ext xmlns:c16="http://schemas.microsoft.com/office/drawing/2014/chart" uri="{C3380CC4-5D6E-409C-BE32-E72D297353CC}">
              <c16:uniqueId val="{00000001-4E08-4F7B-BD43-BE5972808B1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99.78</c:v>
                </c:pt>
                <c:pt idx="1">
                  <c:v>140.02000000000001</c:v>
                </c:pt>
                <c:pt idx="2">
                  <c:v>85.06</c:v>
                </c:pt>
                <c:pt idx="3">
                  <c:v>93.57</c:v>
                </c:pt>
                <c:pt idx="4">
                  <c:v>97.86</c:v>
                </c:pt>
              </c:numCache>
            </c:numRef>
          </c:val>
          <c:extLst>
            <c:ext xmlns:c16="http://schemas.microsoft.com/office/drawing/2014/chart" uri="{C3380CC4-5D6E-409C-BE32-E72D297353CC}">
              <c16:uniqueId val="{00000000-B98B-4249-AB5A-932A89460F1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8B-4249-AB5A-932A89460F1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F0-4CC8-8206-08B57977DC9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F0-4CC8-8206-08B57977DC9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5C-4AC5-A8C7-DFA06B04755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5C-4AC5-A8C7-DFA06B04755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A0-46B5-B4D5-B156638F5B0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A0-46B5-B4D5-B156638F5B0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98-4C40-86A7-33366364353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98-4C40-86A7-33366364353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740.65</c:v>
                </c:pt>
                <c:pt idx="1">
                  <c:v>692.28</c:v>
                </c:pt>
                <c:pt idx="2">
                  <c:v>668.42</c:v>
                </c:pt>
                <c:pt idx="3" formatCode="#,##0.00;&quot;△&quot;#,##0.00">
                  <c:v>0</c:v>
                </c:pt>
                <c:pt idx="4" formatCode="#,##0.00;&quot;△&quot;#,##0.00">
                  <c:v>0</c:v>
                </c:pt>
              </c:numCache>
            </c:numRef>
          </c:val>
          <c:extLst>
            <c:ext xmlns:c16="http://schemas.microsoft.com/office/drawing/2014/chart" uri="{C3380CC4-5D6E-409C-BE32-E72D297353CC}">
              <c16:uniqueId val="{00000000-DA89-4FD7-A70E-81738D46C07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979.89</c:v>
                </c:pt>
                <c:pt idx="1">
                  <c:v>1051.43</c:v>
                </c:pt>
                <c:pt idx="2">
                  <c:v>982.29</c:v>
                </c:pt>
                <c:pt idx="3">
                  <c:v>789.46</c:v>
                </c:pt>
                <c:pt idx="4">
                  <c:v>826.83</c:v>
                </c:pt>
              </c:numCache>
            </c:numRef>
          </c:val>
          <c:smooth val="0"/>
          <c:extLst>
            <c:ext xmlns:c16="http://schemas.microsoft.com/office/drawing/2014/chart" uri="{C3380CC4-5D6E-409C-BE32-E72D297353CC}">
              <c16:uniqueId val="{00000001-DA89-4FD7-A70E-81738D46C07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35.340000000000003</c:v>
                </c:pt>
                <c:pt idx="1">
                  <c:v>41.59</c:v>
                </c:pt>
                <c:pt idx="2">
                  <c:v>31.24</c:v>
                </c:pt>
                <c:pt idx="3">
                  <c:v>31.12</c:v>
                </c:pt>
                <c:pt idx="4">
                  <c:v>54.4</c:v>
                </c:pt>
              </c:numCache>
            </c:numRef>
          </c:val>
          <c:extLst>
            <c:ext xmlns:c16="http://schemas.microsoft.com/office/drawing/2014/chart" uri="{C3380CC4-5D6E-409C-BE32-E72D297353CC}">
              <c16:uniqueId val="{00000000-8F0C-4F25-91EF-F0F81D5B8E3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41.34</c:v>
                </c:pt>
                <c:pt idx="1">
                  <c:v>40.06</c:v>
                </c:pt>
                <c:pt idx="2">
                  <c:v>41.25</c:v>
                </c:pt>
                <c:pt idx="3">
                  <c:v>57.77</c:v>
                </c:pt>
                <c:pt idx="4">
                  <c:v>57.31</c:v>
                </c:pt>
              </c:numCache>
            </c:numRef>
          </c:val>
          <c:smooth val="0"/>
          <c:extLst>
            <c:ext xmlns:c16="http://schemas.microsoft.com/office/drawing/2014/chart" uri="{C3380CC4-5D6E-409C-BE32-E72D297353CC}">
              <c16:uniqueId val="{00000001-8F0C-4F25-91EF-F0F81D5B8E3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543.97</c:v>
                </c:pt>
                <c:pt idx="1">
                  <c:v>457.5</c:v>
                </c:pt>
                <c:pt idx="2">
                  <c:v>642.25</c:v>
                </c:pt>
                <c:pt idx="3">
                  <c:v>642.20000000000005</c:v>
                </c:pt>
                <c:pt idx="4">
                  <c:v>396.14</c:v>
                </c:pt>
              </c:numCache>
            </c:numRef>
          </c:val>
          <c:extLst>
            <c:ext xmlns:c16="http://schemas.microsoft.com/office/drawing/2014/chart" uri="{C3380CC4-5D6E-409C-BE32-E72D297353CC}">
              <c16:uniqueId val="{00000000-07AD-415D-ACAA-1DC8C861523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357.49</c:v>
                </c:pt>
                <c:pt idx="1">
                  <c:v>355.22</c:v>
                </c:pt>
                <c:pt idx="2">
                  <c:v>334.48</c:v>
                </c:pt>
                <c:pt idx="3">
                  <c:v>274.35000000000002</c:v>
                </c:pt>
                <c:pt idx="4">
                  <c:v>273.52</c:v>
                </c:pt>
              </c:numCache>
            </c:numRef>
          </c:val>
          <c:smooth val="0"/>
          <c:extLst>
            <c:ext xmlns:c16="http://schemas.microsoft.com/office/drawing/2014/chart" uri="{C3380CC4-5D6E-409C-BE32-E72D297353CC}">
              <c16:uniqueId val="{00000001-07AD-415D-ACAA-1DC8C861523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6" zoomScaleNormal="100" workbookViewId="0">
      <selection activeCell="BH35" sqref="BH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大崎上島町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7452</v>
      </c>
      <c r="AM8" s="51"/>
      <c r="AN8" s="51"/>
      <c r="AO8" s="51"/>
      <c r="AP8" s="51"/>
      <c r="AQ8" s="51"/>
      <c r="AR8" s="51"/>
      <c r="AS8" s="51"/>
      <c r="AT8" s="46">
        <f>データ!T6</f>
        <v>43.11</v>
      </c>
      <c r="AU8" s="46"/>
      <c r="AV8" s="46"/>
      <c r="AW8" s="46"/>
      <c r="AX8" s="46"/>
      <c r="AY8" s="46"/>
      <c r="AZ8" s="46"/>
      <c r="BA8" s="46"/>
      <c r="BB8" s="46">
        <f>データ!U6</f>
        <v>172.86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7.58</v>
      </c>
      <c r="Q10" s="46"/>
      <c r="R10" s="46"/>
      <c r="S10" s="46"/>
      <c r="T10" s="46"/>
      <c r="U10" s="46"/>
      <c r="V10" s="46"/>
      <c r="W10" s="46">
        <f>データ!Q6</f>
        <v>100</v>
      </c>
      <c r="X10" s="46"/>
      <c r="Y10" s="46"/>
      <c r="Z10" s="46"/>
      <c r="AA10" s="46"/>
      <c r="AB10" s="46"/>
      <c r="AC10" s="46"/>
      <c r="AD10" s="51">
        <f>データ!R6</f>
        <v>3630</v>
      </c>
      <c r="AE10" s="51"/>
      <c r="AF10" s="51"/>
      <c r="AG10" s="51"/>
      <c r="AH10" s="51"/>
      <c r="AI10" s="51"/>
      <c r="AJ10" s="51"/>
      <c r="AK10" s="2"/>
      <c r="AL10" s="51">
        <f>データ!V6</f>
        <v>554</v>
      </c>
      <c r="AM10" s="51"/>
      <c r="AN10" s="51"/>
      <c r="AO10" s="51"/>
      <c r="AP10" s="51"/>
      <c r="AQ10" s="51"/>
      <c r="AR10" s="51"/>
      <c r="AS10" s="51"/>
      <c r="AT10" s="46">
        <f>データ!W6</f>
        <v>0.2</v>
      </c>
      <c r="AU10" s="46"/>
      <c r="AV10" s="46"/>
      <c r="AW10" s="46"/>
      <c r="AX10" s="46"/>
      <c r="AY10" s="46"/>
      <c r="AZ10" s="46"/>
      <c r="BA10" s="46"/>
      <c r="BB10" s="46">
        <f>データ!X6</f>
        <v>2770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6fmHxyXnn4K+i67gDEmJu52qfybX3rPptyiuuwIcvxyn6nZYnwBTpeQ7vx2vn/4YCQ487d2ChpAf+6TRFKE6ew==" saltValue="7vZvGzrp90twBMV/GRPg1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344311</v>
      </c>
      <c r="D6" s="33">
        <f t="shared" si="3"/>
        <v>47</v>
      </c>
      <c r="E6" s="33">
        <f t="shared" si="3"/>
        <v>17</v>
      </c>
      <c r="F6" s="33">
        <f t="shared" si="3"/>
        <v>5</v>
      </c>
      <c r="G6" s="33">
        <f t="shared" si="3"/>
        <v>0</v>
      </c>
      <c r="H6" s="33" t="str">
        <f t="shared" si="3"/>
        <v>広島県　大崎上島町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7.58</v>
      </c>
      <c r="Q6" s="34">
        <f t="shared" si="3"/>
        <v>100</v>
      </c>
      <c r="R6" s="34">
        <f t="shared" si="3"/>
        <v>3630</v>
      </c>
      <c r="S6" s="34">
        <f t="shared" si="3"/>
        <v>7452</v>
      </c>
      <c r="T6" s="34">
        <f t="shared" si="3"/>
        <v>43.11</v>
      </c>
      <c r="U6" s="34">
        <f t="shared" si="3"/>
        <v>172.86</v>
      </c>
      <c r="V6" s="34">
        <f t="shared" si="3"/>
        <v>554</v>
      </c>
      <c r="W6" s="34">
        <f t="shared" si="3"/>
        <v>0.2</v>
      </c>
      <c r="X6" s="34">
        <f t="shared" si="3"/>
        <v>2770</v>
      </c>
      <c r="Y6" s="35">
        <f>IF(Y7="",NA(),Y7)</f>
        <v>99.78</v>
      </c>
      <c r="Z6" s="35">
        <f t="shared" ref="Z6:AH6" si="4">IF(Z7="",NA(),Z7)</f>
        <v>140.02000000000001</v>
      </c>
      <c r="AA6" s="35">
        <f t="shared" si="4"/>
        <v>85.06</v>
      </c>
      <c r="AB6" s="35">
        <f t="shared" si="4"/>
        <v>93.57</v>
      </c>
      <c r="AC6" s="35">
        <f t="shared" si="4"/>
        <v>97.86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740.65</v>
      </c>
      <c r="BG6" s="35">
        <f t="shared" ref="BG6:BO6" si="7">IF(BG7="",NA(),BG7)</f>
        <v>692.28</v>
      </c>
      <c r="BH6" s="35">
        <f t="shared" si="7"/>
        <v>668.42</v>
      </c>
      <c r="BI6" s="34">
        <f t="shared" si="7"/>
        <v>0</v>
      </c>
      <c r="BJ6" s="34">
        <f t="shared" si="7"/>
        <v>0</v>
      </c>
      <c r="BK6" s="35">
        <f t="shared" si="7"/>
        <v>979.89</v>
      </c>
      <c r="BL6" s="35">
        <f t="shared" si="7"/>
        <v>1051.43</v>
      </c>
      <c r="BM6" s="35">
        <f t="shared" si="7"/>
        <v>982.29</v>
      </c>
      <c r="BN6" s="35">
        <f t="shared" si="7"/>
        <v>789.46</v>
      </c>
      <c r="BO6" s="35">
        <f t="shared" si="7"/>
        <v>826.83</v>
      </c>
      <c r="BP6" s="34" t="str">
        <f>IF(BP7="","",IF(BP7="-","【-】","【"&amp;SUBSTITUTE(TEXT(BP7,"#,##0.00"),"-","△")&amp;"】"))</f>
        <v>【765.47】</v>
      </c>
      <c r="BQ6" s="35">
        <f>IF(BQ7="",NA(),BQ7)</f>
        <v>35.340000000000003</v>
      </c>
      <c r="BR6" s="35">
        <f t="shared" ref="BR6:BZ6" si="8">IF(BR7="",NA(),BR7)</f>
        <v>41.59</v>
      </c>
      <c r="BS6" s="35">
        <f t="shared" si="8"/>
        <v>31.24</v>
      </c>
      <c r="BT6" s="35">
        <f t="shared" si="8"/>
        <v>31.12</v>
      </c>
      <c r="BU6" s="35">
        <f t="shared" si="8"/>
        <v>54.4</v>
      </c>
      <c r="BV6" s="35">
        <f t="shared" si="8"/>
        <v>41.34</v>
      </c>
      <c r="BW6" s="35">
        <f t="shared" si="8"/>
        <v>40.06</v>
      </c>
      <c r="BX6" s="35">
        <f t="shared" si="8"/>
        <v>41.25</v>
      </c>
      <c r="BY6" s="35">
        <f t="shared" si="8"/>
        <v>57.77</v>
      </c>
      <c r="BZ6" s="35">
        <f t="shared" si="8"/>
        <v>57.31</v>
      </c>
      <c r="CA6" s="34" t="str">
        <f>IF(CA7="","",IF(CA7="-","【-】","【"&amp;SUBSTITUTE(TEXT(CA7,"#,##0.00"),"-","△")&amp;"】"))</f>
        <v>【59.59】</v>
      </c>
      <c r="CB6" s="35">
        <f>IF(CB7="",NA(),CB7)</f>
        <v>543.97</v>
      </c>
      <c r="CC6" s="35">
        <f t="shared" ref="CC6:CK6" si="9">IF(CC7="",NA(),CC7)</f>
        <v>457.5</v>
      </c>
      <c r="CD6" s="35">
        <f t="shared" si="9"/>
        <v>642.25</v>
      </c>
      <c r="CE6" s="35">
        <f t="shared" si="9"/>
        <v>642.20000000000005</v>
      </c>
      <c r="CF6" s="35">
        <f t="shared" si="9"/>
        <v>396.14</v>
      </c>
      <c r="CG6" s="35">
        <f t="shared" si="9"/>
        <v>357.49</v>
      </c>
      <c r="CH6" s="35">
        <f t="shared" si="9"/>
        <v>355.22</v>
      </c>
      <c r="CI6" s="35">
        <f t="shared" si="9"/>
        <v>334.48</v>
      </c>
      <c r="CJ6" s="35">
        <f t="shared" si="9"/>
        <v>274.35000000000002</v>
      </c>
      <c r="CK6" s="35">
        <f t="shared" si="9"/>
        <v>273.52</v>
      </c>
      <c r="CL6" s="34" t="str">
        <f>IF(CL7="","",IF(CL7="-","【-】","【"&amp;SUBSTITUTE(TEXT(CL7,"#,##0.00"),"-","△")&amp;"】"))</f>
        <v>【257.86】</v>
      </c>
      <c r="CM6" s="35">
        <f>IF(CM7="",NA(),CM7)</f>
        <v>44.32</v>
      </c>
      <c r="CN6" s="35">
        <f t="shared" ref="CN6:CV6" si="10">IF(CN7="",NA(),CN7)</f>
        <v>45.05</v>
      </c>
      <c r="CO6" s="35">
        <f t="shared" si="10"/>
        <v>43.59</v>
      </c>
      <c r="CP6" s="35">
        <f t="shared" si="10"/>
        <v>43.59</v>
      </c>
      <c r="CQ6" s="35">
        <f t="shared" si="10"/>
        <v>51.65</v>
      </c>
      <c r="CR6" s="35">
        <f t="shared" si="10"/>
        <v>44.69</v>
      </c>
      <c r="CS6" s="35">
        <f t="shared" si="10"/>
        <v>42.84</v>
      </c>
      <c r="CT6" s="35">
        <f t="shared" si="10"/>
        <v>40.93</v>
      </c>
      <c r="CU6" s="35">
        <f t="shared" si="10"/>
        <v>50.68</v>
      </c>
      <c r="CV6" s="35">
        <f t="shared" si="10"/>
        <v>50.14</v>
      </c>
      <c r="CW6" s="34" t="str">
        <f>IF(CW7="","",IF(CW7="-","【-】","【"&amp;SUBSTITUTE(TEXT(CW7,"#,##0.00"),"-","△")&amp;"】"))</f>
        <v>【51.30】</v>
      </c>
      <c r="CX6" s="35">
        <f>IF(CX7="",NA(),CX7)</f>
        <v>75.19</v>
      </c>
      <c r="CY6" s="35">
        <f t="shared" ref="CY6:DG6" si="11">IF(CY7="",NA(),CY7)</f>
        <v>75.959999999999994</v>
      </c>
      <c r="CZ6" s="35">
        <f t="shared" si="11"/>
        <v>77.84</v>
      </c>
      <c r="DA6" s="35">
        <f t="shared" si="11"/>
        <v>79.61</v>
      </c>
      <c r="DB6" s="35">
        <f t="shared" si="11"/>
        <v>81.23</v>
      </c>
      <c r="DC6" s="35">
        <f t="shared" si="11"/>
        <v>69.67</v>
      </c>
      <c r="DD6" s="35">
        <f t="shared" si="11"/>
        <v>66.3</v>
      </c>
      <c r="DE6" s="35">
        <f t="shared" si="11"/>
        <v>62.73</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0.03</v>
      </c>
      <c r="EL6" s="34">
        <f t="shared" si="14"/>
        <v>0</v>
      </c>
      <c r="EM6" s="35">
        <f t="shared" si="14"/>
        <v>0.01</v>
      </c>
      <c r="EN6" s="35">
        <f t="shared" si="14"/>
        <v>0.02</v>
      </c>
      <c r="EO6" s="34" t="str">
        <f>IF(EO7="","",IF(EO7="-","【-】","【"&amp;SUBSTITUTE(TEXT(EO7,"#,##0.00"),"-","△")&amp;"】"))</f>
        <v>【0.02】</v>
      </c>
    </row>
    <row r="7" spans="1:145" s="36" customFormat="1" x14ac:dyDescent="0.15">
      <c r="A7" s="28"/>
      <c r="B7" s="37">
        <v>2019</v>
      </c>
      <c r="C7" s="37">
        <v>344311</v>
      </c>
      <c r="D7" s="37">
        <v>47</v>
      </c>
      <c r="E7" s="37">
        <v>17</v>
      </c>
      <c r="F7" s="37">
        <v>5</v>
      </c>
      <c r="G7" s="37">
        <v>0</v>
      </c>
      <c r="H7" s="37" t="s">
        <v>98</v>
      </c>
      <c r="I7" s="37" t="s">
        <v>99</v>
      </c>
      <c r="J7" s="37" t="s">
        <v>100</v>
      </c>
      <c r="K7" s="37" t="s">
        <v>101</v>
      </c>
      <c r="L7" s="37" t="s">
        <v>102</v>
      </c>
      <c r="M7" s="37" t="s">
        <v>103</v>
      </c>
      <c r="N7" s="38" t="s">
        <v>104</v>
      </c>
      <c r="O7" s="38" t="s">
        <v>105</v>
      </c>
      <c r="P7" s="38">
        <v>7.58</v>
      </c>
      <c r="Q7" s="38">
        <v>100</v>
      </c>
      <c r="R7" s="38">
        <v>3630</v>
      </c>
      <c r="S7" s="38">
        <v>7452</v>
      </c>
      <c r="T7" s="38">
        <v>43.11</v>
      </c>
      <c r="U7" s="38">
        <v>172.86</v>
      </c>
      <c r="V7" s="38">
        <v>554</v>
      </c>
      <c r="W7" s="38">
        <v>0.2</v>
      </c>
      <c r="X7" s="38">
        <v>2770</v>
      </c>
      <c r="Y7" s="38">
        <v>99.78</v>
      </c>
      <c r="Z7" s="38">
        <v>140.02000000000001</v>
      </c>
      <c r="AA7" s="38">
        <v>85.06</v>
      </c>
      <c r="AB7" s="38">
        <v>93.57</v>
      </c>
      <c r="AC7" s="38">
        <v>97.86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740.65</v>
      </c>
      <c r="BG7" s="38">
        <v>692.28</v>
      </c>
      <c r="BH7" s="38">
        <v>668.42</v>
      </c>
      <c r="BI7" s="38">
        <v>0</v>
      </c>
      <c r="BJ7" s="38">
        <v>0</v>
      </c>
      <c r="BK7" s="38">
        <v>979.89</v>
      </c>
      <c r="BL7" s="38">
        <v>1051.43</v>
      </c>
      <c r="BM7" s="38">
        <v>982.29</v>
      </c>
      <c r="BN7" s="38">
        <v>789.46</v>
      </c>
      <c r="BO7" s="38">
        <v>826.83</v>
      </c>
      <c r="BP7" s="38">
        <v>765.47</v>
      </c>
      <c r="BQ7" s="38">
        <v>35.340000000000003</v>
      </c>
      <c r="BR7" s="38">
        <v>41.59</v>
      </c>
      <c r="BS7" s="38">
        <v>31.24</v>
      </c>
      <c r="BT7" s="38">
        <v>31.12</v>
      </c>
      <c r="BU7" s="38">
        <v>54.4</v>
      </c>
      <c r="BV7" s="38">
        <v>41.34</v>
      </c>
      <c r="BW7" s="38">
        <v>40.06</v>
      </c>
      <c r="BX7" s="38">
        <v>41.25</v>
      </c>
      <c r="BY7" s="38">
        <v>57.77</v>
      </c>
      <c r="BZ7" s="38">
        <v>57.31</v>
      </c>
      <c r="CA7" s="38">
        <v>59.59</v>
      </c>
      <c r="CB7" s="38">
        <v>543.97</v>
      </c>
      <c r="CC7" s="38">
        <v>457.5</v>
      </c>
      <c r="CD7" s="38">
        <v>642.25</v>
      </c>
      <c r="CE7" s="38">
        <v>642.20000000000005</v>
      </c>
      <c r="CF7" s="38">
        <v>396.14</v>
      </c>
      <c r="CG7" s="38">
        <v>357.49</v>
      </c>
      <c r="CH7" s="38">
        <v>355.22</v>
      </c>
      <c r="CI7" s="38">
        <v>334.48</v>
      </c>
      <c r="CJ7" s="38">
        <v>274.35000000000002</v>
      </c>
      <c r="CK7" s="38">
        <v>273.52</v>
      </c>
      <c r="CL7" s="38">
        <v>257.86</v>
      </c>
      <c r="CM7" s="38">
        <v>44.32</v>
      </c>
      <c r="CN7" s="38">
        <v>45.05</v>
      </c>
      <c r="CO7" s="38">
        <v>43.59</v>
      </c>
      <c r="CP7" s="38">
        <v>43.59</v>
      </c>
      <c r="CQ7" s="38">
        <v>51.65</v>
      </c>
      <c r="CR7" s="38">
        <v>44.69</v>
      </c>
      <c r="CS7" s="38">
        <v>42.84</v>
      </c>
      <c r="CT7" s="38">
        <v>40.93</v>
      </c>
      <c r="CU7" s="38">
        <v>50.68</v>
      </c>
      <c r="CV7" s="38">
        <v>50.14</v>
      </c>
      <c r="CW7" s="38">
        <v>51.3</v>
      </c>
      <c r="CX7" s="38">
        <v>75.19</v>
      </c>
      <c r="CY7" s="38">
        <v>75.959999999999994</v>
      </c>
      <c r="CZ7" s="38">
        <v>77.84</v>
      </c>
      <c r="DA7" s="38">
        <v>79.61</v>
      </c>
      <c r="DB7" s="38">
        <v>81.23</v>
      </c>
      <c r="DC7" s="38">
        <v>69.67</v>
      </c>
      <c r="DD7" s="38">
        <v>66.3</v>
      </c>
      <c r="DE7" s="38">
        <v>62.73</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0.03</v>
      </c>
      <c r="EL7" s="38">
        <v>0</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木本　純平</cp:lastModifiedBy>
  <dcterms:created xsi:type="dcterms:W3CDTF">2020-12-04T03:07:25Z</dcterms:created>
  <dcterms:modified xsi:type="dcterms:W3CDTF">2021-02-19T07:35:38Z</dcterms:modified>
  <cp:category/>
</cp:coreProperties>
</file>