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hz0vpo8DUSNQtRolgUe3Md1Eb/os2om/e72rNJrxc8HjCzXoGdupUAE8zf9e61xRpbg438locuhtzdMyLI1Xww==" workbookSaltValue="Ueer/iWB0V0k1YKst+4iF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<sst xmlns="http://schemas.openxmlformats.org/spreadsheetml/2006/main" xmlns:r="http://schemas.openxmlformats.org/officeDocument/2006/relationships" count="116" uniqueCount="116">
  <si>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</si>
  <si>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</si>
  <si>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</si>
  <si>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</si>
  <si>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</si>
  <si>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</si>
  <si>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</si>
  <si>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</si>
  <si>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</si>
  <si>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</si>
  <si>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</si>
  <si>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</si>
  <si>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</si>
  <si>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</si>
  <si>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</si>
  <si>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</si>
  <si>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</si>
  <si>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</si>
  <si>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</si>
  <si>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</si>
  <si>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</si>
  <si>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</si>
  <si>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</si>
  <si>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</si>
  <si>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</si>
  <si>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</si>
  <si>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</si>
  <si>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</si>
  <si>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</si>
  <si>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</si>
  <si>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</si>
  <si>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</si>
  <si>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</si>
  <si>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</si>
  <si>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</si>
  <si>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</si>
  <si>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</si>
  <si>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</si>
  <si>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</si>
  <si>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</si>
  <si>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</si>
  <si>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</si>
  <si>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</si>
  <si>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</si>
  <si>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</si>
  <si>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</si>
  <si>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</si>
  <si>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</si>
  <si>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</si>
  <si>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</si>
  <si>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</si>
  <si>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</si>
  <si>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</si>
  <si>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</si>
  <si>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</si>
  <si>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</si>
  <si>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</si>
  <si>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</si>
  <si>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</si>
  <si>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</si>
  <si>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</si>
  <si>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</si>
  <si>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</si>
  <si>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</si>
  <si>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</si>
  <si>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</si>
  <si>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</si>
  <si>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</si>
  <si>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</si>
  <si>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</si>
  <si>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</si>
  <si>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</si>
  <si>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</si>
  <si>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</si>
  <si>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</si>
  <si>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</si>
  <si>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</si>
  <si>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</si>
  <si>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</si>
  <si>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</si>
  <si>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</si>
  <si>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</si>
  <si>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</si>
  <si>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</si>
  <si>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</si>
  <si>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</si>
  <si>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</si>
  <si>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</si>
  <si>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</si>
  <si>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</si>
  <si>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</si>
  <si>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</si>
  <si>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</si>
  <si>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</si>
  <si>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</si>
  <si>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広島県　北広島町</t>
  </si>
  <si>
    <t>参照用</t>
    <rPh sb="0" eb="3">
      <t>サンショウヨウ</t>
    </rPh>
    <phoneticPr fontId="1"/>
  </si>
  <si>
    <t>法非適用</t>
  </si>
  <si>
    <t>下水道事業</t>
  </si>
  <si>
    <t>農業集落排水</t>
  </si>
  <si>
    <t>F2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</si>
  <si>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</si>
  <si>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</si>
  <si>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</si>
  <si>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</si>
  <si>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</si>
  <si>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</si>
  <si>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</si>
  <si>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</si>
  <si>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</si>
  <si>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</si>
  <si>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</si>
  <si>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</si>
  <si>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r>
      <t>③現状では法定耐用年数を超える管路は出ていないが、</t>
    </r>
    <r>
      <rPr>
        <sz val="11"/>
        <color auto="1"/>
        <rFont val="ＭＳ ゴシック"/>
      </rPr>
      <t>今後施設の老朽化が進むにつれ更新に向けた対策も必要となってくる。適正な時期に適正な管路更新ができるように計画的な資産管理を行う。</t>
    </r>
    <rPh sb="25" eb="27">
      <t>コンゴ</t>
    </rPh>
    <phoneticPr fontId="1"/>
  </si>
  <si>
    <r>
      <t xml:space="preserve"> 本町の農業集落排水事業は単年度収支が赤字であることや経費回収率が極めて低</t>
    </r>
    <r>
      <rPr>
        <sz val="11"/>
        <color auto="1"/>
        <rFont val="ＭＳ ゴシック"/>
      </rPr>
      <t>く、汚水処理原価の数値が類似団体平均と比較しても高いことを踏まえると、経営状況は健全とは言えない状況である。令和6年度からの法適化を見据え、経営状況や固定資産の把握や施設の整備更新、適切な資金管理などの準備を進め、経営の改善や運営管理に向けた取組に繋げていく必要がある。
　</t>
    </r>
    <rPh sb="91" eb="93">
      <t>レイワ</t>
    </rPh>
    <rPh sb="94" eb="96">
      <t>ネンド</t>
    </rPh>
    <rPh sb="99" eb="100">
      <t>ホウ</t>
    </rPh>
    <rPh sb="100" eb="101">
      <t>テキ</t>
    </rPh>
    <rPh sb="101" eb="102">
      <t>カ</t>
    </rPh>
    <rPh sb="103" eb="105">
      <t>ミス</t>
    </rPh>
    <rPh sb="138" eb="140">
      <t>ジュンビ</t>
    </rPh>
    <rPh sb="141" eb="142">
      <t>スス</t>
    </rPh>
    <rPh sb="161" eb="162">
      <t>ツナ</t>
    </rPh>
    <phoneticPr fontId="1"/>
  </si>
  <si>
    <r>
      <t>①収益的収支比率は</t>
    </r>
    <r>
      <rPr>
        <sz val="11"/>
        <color auto="1"/>
        <rFont val="ＭＳ ゴシック"/>
      </rPr>
      <t>依然100％を下回っており、単年度収支は昨年に続き、赤字である。総費用も高額で推移している。分担金は昨年より増加しているが、総費用は昨年同様微増しており、収支比率は横ばいである。経営継続のためには繰入金に頼らざるを得ず、単年度収支赤字縮減に向けて引き続き経営改善に取り組んでいかなければならない。
④企業債残高対事業規模比率のH29当該値は4,844.38％となっているが、正しくは0.00％である。当該比率については、企業債現在高とともに減少しているが、これは一般会計の負担により賄われているためで、一概に良いと言えない状況である。
⑤経費回収率は100％を大きく下回っており、単独での経営ができているとは言いがたい状況である。今後、使用料の見直しや確保、汚水処理に係る費用の削減など、単独経営に近づくよう継続して取組を進めていく。
⑥汚水処理原価は、類似団体平均よりも高い数値で推移している。他団体と比較すると費用の効率性の面では改善すべき点があると考えるが、経年による施設の老朽化や人口減による有収水量の減少を踏まえ、健全経営を図るための対策を検討していく必要がある。
⑦施設利用率は50％前後をほぼ横ばいで、類似団体平均とほぼ同様に推移している。今後も施設規模等適正な管理に努めていく。
⑧水洗化率は90％台で、前年度より若干上がっている。今後も水洗化率100％達成に向け、取組んでいく必要がある。</t>
    </r>
    <rPh sb="29" eb="31">
      <t>サクネン</t>
    </rPh>
    <rPh sb="32" eb="33">
      <t>ツヅ</t>
    </rPh>
    <rPh sb="35" eb="37">
      <t>アカジ</t>
    </rPh>
    <rPh sb="55" eb="57">
      <t>ブンタン</t>
    </rPh>
    <rPh sb="59" eb="61">
      <t>サクネン</t>
    </rPh>
    <rPh sb="63" eb="65">
      <t>ゾウカ</t>
    </rPh>
    <rPh sb="75" eb="77">
      <t>サクネン</t>
    </rPh>
    <rPh sb="77" eb="79">
      <t>ドウヨウ</t>
    </rPh>
    <rPh sb="79" eb="81">
      <t>ビゾウ</t>
    </rPh>
    <rPh sb="91" eb="92">
      <t>ヨコ</t>
    </rPh>
    <rPh sb="132" eb="133">
      <t>ヒ</t>
    </rPh>
    <rPh sb="134" eb="135">
      <t>ツヅ</t>
    </rPh>
    <rPh sb="229" eb="231">
      <t>ゲンショウ</t>
    </rPh>
    <rPh sb="335" eb="337">
      <t>カクホ</t>
    </rPh>
    <rPh sb="363" eb="365">
      <t>ケイゾク</t>
    </rPh>
    <rPh sb="453" eb="455">
      <t>ジンコウ</t>
    </rPh>
    <rPh sb="455" eb="456">
      <t>ゲン</t>
    </rPh>
    <rPh sb="459" eb="461">
      <t>ユウオサム</t>
    </rPh>
    <rPh sb="461" eb="463">
      <t>スイリョウ</t>
    </rPh>
    <rPh sb="464" eb="465">
      <t>ゲン</t>
    </rPh>
    <rPh sb="465" eb="466">
      <t>ショウ</t>
    </rPh>
    <rPh sb="467" eb="468">
      <t>フ</t>
    </rPh>
    <rPh sb="507" eb="509">
      <t>ゼンゴ</t>
    </rPh>
    <rPh sb="526" eb="528">
      <t>ドウヨウ</t>
    </rPh>
    <rPh sb="529" eb="531">
      <t>スイイ</t>
    </rPh>
    <rPh sb="536" eb="538">
      <t>コンゴ</t>
    </rPh>
    <rPh sb="539" eb="541">
      <t>シセツ</t>
    </rPh>
    <rPh sb="541" eb="543">
      <t>キボ</t>
    </rPh>
    <rPh sb="543" eb="544">
      <t>トウ</t>
    </rPh>
    <rPh sb="544" eb="546">
      <t>テキセイ</t>
    </rPh>
    <rPh sb="547" eb="549">
      <t>カンリ</t>
    </rPh>
    <rPh sb="550" eb="551">
      <t>ツト</t>
    </rPh>
    <rPh sb="569" eb="572">
      <t>ゼンネンド</t>
    </rPh>
    <rPh sb="574" eb="576">
      <t>ジャッカン</t>
    </rPh>
    <rPh sb="576" eb="577">
      <t>ア</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</si>
</sst>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auto="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12" fillId="0" borderId="0"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2" fillId="0" borderId="8"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1.e-002</c:v>
                </c:pt>
                <c:pt idx="1">
                  <c:v>2.0499999999999998</c:v>
                </c:pt>
                <c:pt idx="2">
                  <c:v>1.e-002</c:v>
                </c:pt>
                <c:pt idx="3">
                  <c:v>1.e-002</c:v>
                </c:pt>
                <c:pt idx="4">
                  <c:v>2.e-002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54.8</c:v>
                </c:pt>
                <c:pt idx="1">
                  <c:v>51.49</c:v>
                </c:pt>
                <c:pt idx="2">
                  <c:v>52.69</c:v>
                </c:pt>
                <c:pt idx="3">
                  <c:v>49.09</c:v>
                </c:pt>
                <c:pt idx="4">
                  <c:v>48.57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52.31</c:v>
                </c:pt>
                <c:pt idx="1">
                  <c:v>60.65</c:v>
                </c:pt>
                <c:pt idx="2">
                  <c:v>51.75</c:v>
                </c:pt>
                <c:pt idx="3">
                  <c:v>50.68</c:v>
                </c:pt>
                <c:pt idx="4">
                  <c:v>50.14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96.53</c:v>
                </c:pt>
                <c:pt idx="1">
                  <c:v>93</c:v>
                </c:pt>
                <c:pt idx="2">
                  <c:v>91.76</c:v>
                </c:pt>
                <c:pt idx="3">
                  <c:v>91.95</c:v>
                </c:pt>
                <c:pt idx="4">
                  <c:v>92.1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84.32</c:v>
                </c:pt>
                <c:pt idx="1">
                  <c:v>84.58</c:v>
                </c:pt>
                <c:pt idx="2">
                  <c:v>84.84</c:v>
                </c:pt>
                <c:pt idx="3">
                  <c:v>84.86</c:v>
                </c:pt>
                <c:pt idx="4">
                  <c:v>84.98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66.19</c:v>
                </c:pt>
                <c:pt idx="1">
                  <c:v>77.69</c:v>
                </c:pt>
                <c:pt idx="2">
                  <c:v>65.790000000000006</c:v>
                </c:pt>
                <c:pt idx="3">
                  <c:v>64.260000000000005</c:v>
                </c:pt>
                <c:pt idx="4">
                  <c:v>63.43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formatCode="#,##0.00;&quot;△&quot;#,##0.00;&quot;-&quot;">
                  <c:v>4844.38</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1081.8</c:v>
                </c:pt>
                <c:pt idx="1">
                  <c:v>974.93</c:v>
                </c:pt>
                <c:pt idx="2">
                  <c:v>855.8</c:v>
                </c:pt>
                <c:pt idx="3">
                  <c:v>789.46</c:v>
                </c:pt>
                <c:pt idx="4">
                  <c:v>826.83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32.799999999999997</c:v>
                </c:pt>
                <c:pt idx="1">
                  <c:v>33.479999999999997</c:v>
                </c:pt>
                <c:pt idx="2">
                  <c:v>36.770000000000003</c:v>
                </c:pt>
                <c:pt idx="3">
                  <c:v>34.21</c:v>
                </c:pt>
                <c:pt idx="4">
                  <c:v>33.619999999999997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52.19</c:v>
                </c:pt>
                <c:pt idx="1">
                  <c:v>55.32</c:v>
                </c:pt>
                <c:pt idx="2">
                  <c:v>59.8</c:v>
                </c:pt>
                <c:pt idx="3">
                  <c:v>57.77</c:v>
                </c:pt>
                <c:pt idx="4">
                  <c:v>57.31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593.61</c:v>
                </c:pt>
                <c:pt idx="1">
                  <c:v>568.44000000000005</c:v>
                </c:pt>
                <c:pt idx="2">
                  <c:v>518.62</c:v>
                </c:pt>
                <c:pt idx="3">
                  <c:v>561.45000000000005</c:v>
                </c:pt>
                <c:pt idx="4">
                  <c:v>578.4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296.14</c:v>
                </c:pt>
                <c:pt idx="1">
                  <c:v>283.17</c:v>
                </c:pt>
                <c:pt idx="2">
                  <c:v>263.76</c:v>
                </c:pt>
                <c:pt idx="3">
                  <c:v>274.35000000000002</c:v>
                </c:pt>
                <c:pt idx="4">
                  <c:v>273.52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【765.47】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【86.22】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【51.30】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【257.86】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【59.59】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V13" workbookViewId="0">
      <selection activeCell="CS42" sqref="CS4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15</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16</v>
      </c>
      <c r="AM7" s="5"/>
      <c r="AN7" s="5"/>
      <c r="AO7" s="5"/>
      <c r="AP7" s="5"/>
      <c r="AQ7" s="5"/>
      <c r="AR7" s="5"/>
      <c r="AS7" s="5"/>
      <c r="AT7" s="5" t="s">
        <v>13</v>
      </c>
      <c r="AU7" s="5"/>
      <c r="AV7" s="5"/>
      <c r="AW7" s="5"/>
      <c r="AX7" s="5"/>
      <c r="AY7" s="5"/>
      <c r="AZ7" s="5"/>
      <c r="BA7" s="5"/>
      <c r="BB7" s="5" t="s">
        <v>17</v>
      </c>
      <c r="BC7" s="5"/>
      <c r="BD7" s="5"/>
      <c r="BE7" s="5"/>
      <c r="BF7" s="5"/>
      <c r="BG7" s="5"/>
      <c r="BH7" s="5"/>
      <c r="BI7" s="5"/>
      <c r="BJ7" s="3"/>
      <c r="BK7" s="3"/>
      <c r="BL7" s="27" t="s">
        <v>18</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1" t="str">
        <f>データ!$M$6</f>
        <v>非設置</v>
      </c>
      <c r="AE8" s="21"/>
      <c r="AF8" s="21"/>
      <c r="AG8" s="21"/>
      <c r="AH8" s="21"/>
      <c r="AI8" s="21"/>
      <c r="AJ8" s="21"/>
      <c r="AK8" s="3"/>
      <c r="AL8" s="22">
        <f>データ!S6</f>
        <v>18526</v>
      </c>
      <c r="AM8" s="22"/>
      <c r="AN8" s="22"/>
      <c r="AO8" s="22"/>
      <c r="AP8" s="22"/>
      <c r="AQ8" s="22"/>
      <c r="AR8" s="22"/>
      <c r="AS8" s="22"/>
      <c r="AT8" s="7">
        <f>データ!T6</f>
        <v>646.20000000000005</v>
      </c>
      <c r="AU8" s="7"/>
      <c r="AV8" s="7"/>
      <c r="AW8" s="7"/>
      <c r="AX8" s="7"/>
      <c r="AY8" s="7"/>
      <c r="AZ8" s="7"/>
      <c r="BA8" s="7"/>
      <c r="BB8" s="7">
        <f>データ!U6</f>
        <v>28.67</v>
      </c>
      <c r="BC8" s="7"/>
      <c r="BD8" s="7"/>
      <c r="BE8" s="7"/>
      <c r="BF8" s="7"/>
      <c r="BG8" s="7"/>
      <c r="BH8" s="7"/>
      <c r="BI8" s="7"/>
      <c r="BJ8" s="3"/>
      <c r="BK8" s="3"/>
      <c r="BL8" s="28" t="s">
        <v>14</v>
      </c>
      <c r="BM8" s="38"/>
      <c r="BN8" s="45" t="s">
        <v>20</v>
      </c>
      <c r="BO8" s="48"/>
      <c r="BP8" s="48"/>
      <c r="BQ8" s="48"/>
      <c r="BR8" s="48"/>
      <c r="BS8" s="48"/>
      <c r="BT8" s="48"/>
      <c r="BU8" s="48"/>
      <c r="BV8" s="48"/>
      <c r="BW8" s="48"/>
      <c r="BX8" s="48"/>
      <c r="BY8" s="52"/>
    </row>
    <row r="9" spans="1:78" ht="18.75" customHeight="1">
      <c r="A9" s="2"/>
      <c r="B9" s="5" t="s">
        <v>3</v>
      </c>
      <c r="C9" s="5"/>
      <c r="D9" s="5"/>
      <c r="E9" s="5"/>
      <c r="F9" s="5"/>
      <c r="G9" s="5"/>
      <c r="H9" s="5"/>
      <c r="I9" s="5" t="s">
        <v>21</v>
      </c>
      <c r="J9" s="5"/>
      <c r="K9" s="5"/>
      <c r="L9" s="5"/>
      <c r="M9" s="5"/>
      <c r="N9" s="5"/>
      <c r="O9" s="5"/>
      <c r="P9" s="5" t="s">
        <v>22</v>
      </c>
      <c r="Q9" s="5"/>
      <c r="R9" s="5"/>
      <c r="S9" s="5"/>
      <c r="T9" s="5"/>
      <c r="U9" s="5"/>
      <c r="V9" s="5"/>
      <c r="W9" s="5" t="s">
        <v>25</v>
      </c>
      <c r="X9" s="5"/>
      <c r="Y9" s="5"/>
      <c r="Z9" s="5"/>
      <c r="AA9" s="5"/>
      <c r="AB9" s="5"/>
      <c r="AC9" s="5"/>
      <c r="AD9" s="5" t="s">
        <v>2</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9" t="s">
        <v>33</v>
      </c>
      <c r="BM9" s="39"/>
      <c r="BN9" s="46" t="s">
        <v>35</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14.56</v>
      </c>
      <c r="Q10" s="7"/>
      <c r="R10" s="7"/>
      <c r="S10" s="7"/>
      <c r="T10" s="7"/>
      <c r="U10" s="7"/>
      <c r="V10" s="7"/>
      <c r="W10" s="7">
        <f>データ!Q6</f>
        <v>72</v>
      </c>
      <c r="X10" s="7"/>
      <c r="Y10" s="7"/>
      <c r="Z10" s="7"/>
      <c r="AA10" s="7"/>
      <c r="AB10" s="7"/>
      <c r="AC10" s="7"/>
      <c r="AD10" s="22">
        <f>データ!R6</f>
        <v>3623</v>
      </c>
      <c r="AE10" s="22"/>
      <c r="AF10" s="22"/>
      <c r="AG10" s="22"/>
      <c r="AH10" s="22"/>
      <c r="AI10" s="22"/>
      <c r="AJ10" s="22"/>
      <c r="AK10" s="2"/>
      <c r="AL10" s="22">
        <f>データ!V6</f>
        <v>2671</v>
      </c>
      <c r="AM10" s="22"/>
      <c r="AN10" s="22"/>
      <c r="AO10" s="22"/>
      <c r="AP10" s="22"/>
      <c r="AQ10" s="22"/>
      <c r="AR10" s="22"/>
      <c r="AS10" s="22"/>
      <c r="AT10" s="7">
        <f>データ!W6</f>
        <v>0.94</v>
      </c>
      <c r="AU10" s="7"/>
      <c r="AV10" s="7"/>
      <c r="AW10" s="7"/>
      <c r="AX10" s="7"/>
      <c r="AY10" s="7"/>
      <c r="AZ10" s="7"/>
      <c r="BA10" s="7"/>
      <c r="BB10" s="7">
        <f>データ!X6</f>
        <v>2841.49</v>
      </c>
      <c r="BC10" s="7"/>
      <c r="BD10" s="7"/>
      <c r="BE10" s="7"/>
      <c r="BF10" s="7"/>
      <c r="BG10" s="7"/>
      <c r="BH10" s="7"/>
      <c r="BI10" s="7"/>
      <c r="BJ10" s="2"/>
      <c r="BK10" s="2"/>
      <c r="BL10" s="30" t="s">
        <v>36</v>
      </c>
      <c r="BM10" s="40"/>
      <c r="BN10" s="47" t="s">
        <v>37</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39</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40</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115</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42</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113</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114</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43</v>
      </c>
    </row>
    <row r="84" spans="1:78">
      <c r="C84" s="2"/>
    </row>
    <row r="85" spans="1:78" hidden="1">
      <c r="B85" s="12" t="s">
        <v>44</v>
      </c>
      <c r="C85" s="12"/>
      <c r="D85" s="12"/>
      <c r="E85" s="12" t="s">
        <v>46</v>
      </c>
      <c r="F85" s="12" t="s">
        <v>47</v>
      </c>
      <c r="G85" s="12" t="s">
        <v>48</v>
      </c>
      <c r="H85" s="12" t="s">
        <v>41</v>
      </c>
      <c r="I85" s="12" t="s">
        <v>10</v>
      </c>
      <c r="J85" s="12" t="s">
        <v>49</v>
      </c>
      <c r="K85" s="12" t="s">
        <v>50</v>
      </c>
      <c r="L85" s="12" t="s">
        <v>31</v>
      </c>
      <c r="M85" s="12" t="s">
        <v>34</v>
      </c>
      <c r="N85" s="12" t="s">
        <v>51</v>
      </c>
      <c r="O85" s="12" t="s">
        <v>53</v>
      </c>
    </row>
    <row r="86" spans="1:78" hidden="1">
      <c r="B86" s="12"/>
      <c r="C86" s="12"/>
      <c r="D86" s="12"/>
      <c r="E86" s="12" t="str">
        <f>データ!AI6</f>
        <v/>
      </c>
      <c r="F86" s="12" t="s">
        <v>38</v>
      </c>
      <c r="G86" s="12" t="s">
        <v>38</v>
      </c>
      <c r="H86" s="12" t="str">
        <f>データ!BP6</f>
        <v>【765.47】</v>
      </c>
      <c r="I86" s="12" t="str">
        <f>データ!CA6</f>
        <v>【59.59】</v>
      </c>
      <c r="J86" s="12" t="str">
        <f>データ!CL6</f>
        <v>【257.86】</v>
      </c>
      <c r="K86" s="12" t="str">
        <f>データ!CW6</f>
        <v>【51.30】</v>
      </c>
      <c r="L86" s="12" t="str">
        <f>データ!DH6</f>
        <v>【86.22】</v>
      </c>
      <c r="M86" s="12" t="s">
        <v>38</v>
      </c>
      <c r="N86" s="12" t="s">
        <v>38</v>
      </c>
      <c r="O86" s="12" t="str">
        <f>データ!EO6</f>
        <v>【0.02】</v>
      </c>
    </row>
  </sheetData>
  <sheetProtection algorithmName="SHA-512" hashValue="4i/PrABwlEqmOdqDX2VhxqwIpM7HCJQgA8kgqdgMY01BYxFrJYaC+J599LHm5bLk8z6ExKO/xMuop8c1ObR6Rw==" saltValue="FjulObLqlOCOOhwT53FVtg=="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54</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56</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19</v>
      </c>
      <c r="B3" s="62" t="s">
        <v>30</v>
      </c>
      <c r="C3" s="62" t="s">
        <v>58</v>
      </c>
      <c r="D3" s="62" t="s">
        <v>59</v>
      </c>
      <c r="E3" s="62" t="s">
        <v>6</v>
      </c>
      <c r="F3" s="62" t="s">
        <v>5</v>
      </c>
      <c r="G3" s="62" t="s">
        <v>24</v>
      </c>
      <c r="H3" s="69" t="s">
        <v>55</v>
      </c>
      <c r="I3" s="72"/>
      <c r="J3" s="72"/>
      <c r="K3" s="72"/>
      <c r="L3" s="72"/>
      <c r="M3" s="72"/>
      <c r="N3" s="72"/>
      <c r="O3" s="72"/>
      <c r="P3" s="72"/>
      <c r="Q3" s="72"/>
      <c r="R3" s="72"/>
      <c r="S3" s="72"/>
      <c r="T3" s="72"/>
      <c r="U3" s="72"/>
      <c r="V3" s="72"/>
      <c r="W3" s="72"/>
      <c r="X3" s="77"/>
      <c r="Y3" s="80" t="s">
        <v>52</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60</v>
      </c>
      <c r="B4" s="63"/>
      <c r="C4" s="63"/>
      <c r="D4" s="63"/>
      <c r="E4" s="63"/>
      <c r="F4" s="63"/>
      <c r="G4" s="63"/>
      <c r="H4" s="70"/>
      <c r="I4" s="73"/>
      <c r="J4" s="73"/>
      <c r="K4" s="73"/>
      <c r="L4" s="73"/>
      <c r="M4" s="73"/>
      <c r="N4" s="73"/>
      <c r="O4" s="73"/>
      <c r="P4" s="73"/>
      <c r="Q4" s="73"/>
      <c r="R4" s="73"/>
      <c r="S4" s="73"/>
      <c r="T4" s="73"/>
      <c r="U4" s="73"/>
      <c r="V4" s="73"/>
      <c r="W4" s="73"/>
      <c r="X4" s="78"/>
      <c r="Y4" s="81" t="s">
        <v>23</v>
      </c>
      <c r="Z4" s="81"/>
      <c r="AA4" s="81"/>
      <c r="AB4" s="81"/>
      <c r="AC4" s="81"/>
      <c r="AD4" s="81"/>
      <c r="AE4" s="81"/>
      <c r="AF4" s="81"/>
      <c r="AG4" s="81"/>
      <c r="AH4" s="81"/>
      <c r="AI4" s="81"/>
      <c r="AJ4" s="81" t="s">
        <v>45</v>
      </c>
      <c r="AK4" s="81"/>
      <c r="AL4" s="81"/>
      <c r="AM4" s="81"/>
      <c r="AN4" s="81"/>
      <c r="AO4" s="81"/>
      <c r="AP4" s="81"/>
      <c r="AQ4" s="81"/>
      <c r="AR4" s="81"/>
      <c r="AS4" s="81"/>
      <c r="AT4" s="81"/>
      <c r="AU4" s="81" t="s">
        <v>26</v>
      </c>
      <c r="AV4" s="81"/>
      <c r="AW4" s="81"/>
      <c r="AX4" s="81"/>
      <c r="AY4" s="81"/>
      <c r="AZ4" s="81"/>
      <c r="BA4" s="81"/>
      <c r="BB4" s="81"/>
      <c r="BC4" s="81"/>
      <c r="BD4" s="81"/>
      <c r="BE4" s="81"/>
      <c r="BF4" s="81" t="s">
        <v>62</v>
      </c>
      <c r="BG4" s="81"/>
      <c r="BH4" s="81"/>
      <c r="BI4" s="81"/>
      <c r="BJ4" s="81"/>
      <c r="BK4" s="81"/>
      <c r="BL4" s="81"/>
      <c r="BM4" s="81"/>
      <c r="BN4" s="81"/>
      <c r="BO4" s="81"/>
      <c r="BP4" s="81"/>
      <c r="BQ4" s="81" t="s">
        <v>0</v>
      </c>
      <c r="BR4" s="81"/>
      <c r="BS4" s="81"/>
      <c r="BT4" s="81"/>
      <c r="BU4" s="81"/>
      <c r="BV4" s="81"/>
      <c r="BW4" s="81"/>
      <c r="BX4" s="81"/>
      <c r="BY4" s="81"/>
      <c r="BZ4" s="81"/>
      <c r="CA4" s="81"/>
      <c r="CB4" s="81" t="s">
        <v>61</v>
      </c>
      <c r="CC4" s="81"/>
      <c r="CD4" s="81"/>
      <c r="CE4" s="81"/>
      <c r="CF4" s="81"/>
      <c r="CG4" s="81"/>
      <c r="CH4" s="81"/>
      <c r="CI4" s="81"/>
      <c r="CJ4" s="81"/>
      <c r="CK4" s="81"/>
      <c r="CL4" s="81"/>
      <c r="CM4" s="81" t="s">
        <v>63</v>
      </c>
      <c r="CN4" s="81"/>
      <c r="CO4" s="81"/>
      <c r="CP4" s="81"/>
      <c r="CQ4" s="81"/>
      <c r="CR4" s="81"/>
      <c r="CS4" s="81"/>
      <c r="CT4" s="81"/>
      <c r="CU4" s="81"/>
      <c r="CV4" s="81"/>
      <c r="CW4" s="81"/>
      <c r="CX4" s="81" t="s">
        <v>65</v>
      </c>
      <c r="CY4" s="81"/>
      <c r="CZ4" s="81"/>
      <c r="DA4" s="81"/>
      <c r="DB4" s="81"/>
      <c r="DC4" s="81"/>
      <c r="DD4" s="81"/>
      <c r="DE4" s="81"/>
      <c r="DF4" s="81"/>
      <c r="DG4" s="81"/>
      <c r="DH4" s="81"/>
      <c r="DI4" s="81" t="s">
        <v>66</v>
      </c>
      <c r="DJ4" s="81"/>
      <c r="DK4" s="81"/>
      <c r="DL4" s="81"/>
      <c r="DM4" s="81"/>
      <c r="DN4" s="81"/>
      <c r="DO4" s="81"/>
      <c r="DP4" s="81"/>
      <c r="DQ4" s="81"/>
      <c r="DR4" s="81"/>
      <c r="DS4" s="81"/>
      <c r="DT4" s="81" t="s">
        <v>67</v>
      </c>
      <c r="DU4" s="81"/>
      <c r="DV4" s="81"/>
      <c r="DW4" s="81"/>
      <c r="DX4" s="81"/>
      <c r="DY4" s="81"/>
      <c r="DZ4" s="81"/>
      <c r="EA4" s="81"/>
      <c r="EB4" s="81"/>
      <c r="EC4" s="81"/>
      <c r="ED4" s="81"/>
      <c r="EE4" s="81" t="s">
        <v>68</v>
      </c>
      <c r="EF4" s="81"/>
      <c r="EG4" s="81"/>
      <c r="EH4" s="81"/>
      <c r="EI4" s="81"/>
      <c r="EJ4" s="81"/>
      <c r="EK4" s="81"/>
      <c r="EL4" s="81"/>
      <c r="EM4" s="81"/>
      <c r="EN4" s="81"/>
      <c r="EO4" s="81"/>
    </row>
    <row r="5" spans="1:145">
      <c r="A5" s="60" t="s">
        <v>69</v>
      </c>
      <c r="B5" s="64"/>
      <c r="C5" s="64"/>
      <c r="D5" s="64"/>
      <c r="E5" s="64"/>
      <c r="F5" s="64"/>
      <c r="G5" s="64"/>
      <c r="H5" s="71" t="s">
        <v>57</v>
      </c>
      <c r="I5" s="71" t="s">
        <v>70</v>
      </c>
      <c r="J5" s="71" t="s">
        <v>71</v>
      </c>
      <c r="K5" s="71" t="s">
        <v>72</v>
      </c>
      <c r="L5" s="71" t="s">
        <v>73</v>
      </c>
      <c r="M5" s="71" t="s">
        <v>7</v>
      </c>
      <c r="N5" s="71" t="s">
        <v>74</v>
      </c>
      <c r="O5" s="71" t="s">
        <v>75</v>
      </c>
      <c r="P5" s="71" t="s">
        <v>76</v>
      </c>
      <c r="Q5" s="71" t="s">
        <v>77</v>
      </c>
      <c r="R5" s="71" t="s">
        <v>78</v>
      </c>
      <c r="S5" s="71" t="s">
        <v>79</v>
      </c>
      <c r="T5" s="71" t="s">
        <v>80</v>
      </c>
      <c r="U5" s="71" t="s">
        <v>64</v>
      </c>
      <c r="V5" s="71" t="s">
        <v>81</v>
      </c>
      <c r="W5" s="71" t="s">
        <v>82</v>
      </c>
      <c r="X5" s="71" t="s">
        <v>83</v>
      </c>
      <c r="Y5" s="71" t="s">
        <v>84</v>
      </c>
      <c r="Z5" s="71" t="s">
        <v>85</v>
      </c>
      <c r="AA5" s="71" t="s">
        <v>86</v>
      </c>
      <c r="AB5" s="71" t="s">
        <v>87</v>
      </c>
      <c r="AC5" s="71" t="s">
        <v>88</v>
      </c>
      <c r="AD5" s="71" t="s">
        <v>90</v>
      </c>
      <c r="AE5" s="71" t="s">
        <v>91</v>
      </c>
      <c r="AF5" s="71" t="s">
        <v>92</v>
      </c>
      <c r="AG5" s="71" t="s">
        <v>93</v>
      </c>
      <c r="AH5" s="71" t="s">
        <v>94</v>
      </c>
      <c r="AI5" s="71" t="s">
        <v>44</v>
      </c>
      <c r="AJ5" s="71" t="s">
        <v>84</v>
      </c>
      <c r="AK5" s="71" t="s">
        <v>85</v>
      </c>
      <c r="AL5" s="71" t="s">
        <v>86</v>
      </c>
      <c r="AM5" s="71" t="s">
        <v>87</v>
      </c>
      <c r="AN5" s="71" t="s">
        <v>88</v>
      </c>
      <c r="AO5" s="71" t="s">
        <v>90</v>
      </c>
      <c r="AP5" s="71" t="s">
        <v>91</v>
      </c>
      <c r="AQ5" s="71" t="s">
        <v>92</v>
      </c>
      <c r="AR5" s="71" t="s">
        <v>93</v>
      </c>
      <c r="AS5" s="71" t="s">
        <v>94</v>
      </c>
      <c r="AT5" s="71" t="s">
        <v>89</v>
      </c>
      <c r="AU5" s="71" t="s">
        <v>84</v>
      </c>
      <c r="AV5" s="71" t="s">
        <v>85</v>
      </c>
      <c r="AW5" s="71" t="s">
        <v>86</v>
      </c>
      <c r="AX5" s="71" t="s">
        <v>87</v>
      </c>
      <c r="AY5" s="71" t="s">
        <v>88</v>
      </c>
      <c r="AZ5" s="71" t="s">
        <v>90</v>
      </c>
      <c r="BA5" s="71" t="s">
        <v>91</v>
      </c>
      <c r="BB5" s="71" t="s">
        <v>92</v>
      </c>
      <c r="BC5" s="71" t="s">
        <v>93</v>
      </c>
      <c r="BD5" s="71" t="s">
        <v>94</v>
      </c>
      <c r="BE5" s="71" t="s">
        <v>89</v>
      </c>
      <c r="BF5" s="71" t="s">
        <v>84</v>
      </c>
      <c r="BG5" s="71" t="s">
        <v>85</v>
      </c>
      <c r="BH5" s="71" t="s">
        <v>86</v>
      </c>
      <c r="BI5" s="71" t="s">
        <v>87</v>
      </c>
      <c r="BJ5" s="71" t="s">
        <v>88</v>
      </c>
      <c r="BK5" s="71" t="s">
        <v>90</v>
      </c>
      <c r="BL5" s="71" t="s">
        <v>91</v>
      </c>
      <c r="BM5" s="71" t="s">
        <v>92</v>
      </c>
      <c r="BN5" s="71" t="s">
        <v>93</v>
      </c>
      <c r="BO5" s="71" t="s">
        <v>94</v>
      </c>
      <c r="BP5" s="71" t="s">
        <v>89</v>
      </c>
      <c r="BQ5" s="71" t="s">
        <v>84</v>
      </c>
      <c r="BR5" s="71" t="s">
        <v>85</v>
      </c>
      <c r="BS5" s="71" t="s">
        <v>86</v>
      </c>
      <c r="BT5" s="71" t="s">
        <v>87</v>
      </c>
      <c r="BU5" s="71" t="s">
        <v>88</v>
      </c>
      <c r="BV5" s="71" t="s">
        <v>90</v>
      </c>
      <c r="BW5" s="71" t="s">
        <v>91</v>
      </c>
      <c r="BX5" s="71" t="s">
        <v>92</v>
      </c>
      <c r="BY5" s="71" t="s">
        <v>93</v>
      </c>
      <c r="BZ5" s="71" t="s">
        <v>94</v>
      </c>
      <c r="CA5" s="71" t="s">
        <v>89</v>
      </c>
      <c r="CB5" s="71" t="s">
        <v>84</v>
      </c>
      <c r="CC5" s="71" t="s">
        <v>85</v>
      </c>
      <c r="CD5" s="71" t="s">
        <v>86</v>
      </c>
      <c r="CE5" s="71" t="s">
        <v>87</v>
      </c>
      <c r="CF5" s="71" t="s">
        <v>88</v>
      </c>
      <c r="CG5" s="71" t="s">
        <v>90</v>
      </c>
      <c r="CH5" s="71" t="s">
        <v>91</v>
      </c>
      <c r="CI5" s="71" t="s">
        <v>92</v>
      </c>
      <c r="CJ5" s="71" t="s">
        <v>93</v>
      </c>
      <c r="CK5" s="71" t="s">
        <v>94</v>
      </c>
      <c r="CL5" s="71" t="s">
        <v>89</v>
      </c>
      <c r="CM5" s="71" t="s">
        <v>84</v>
      </c>
      <c r="CN5" s="71" t="s">
        <v>85</v>
      </c>
      <c r="CO5" s="71" t="s">
        <v>86</v>
      </c>
      <c r="CP5" s="71" t="s">
        <v>87</v>
      </c>
      <c r="CQ5" s="71" t="s">
        <v>88</v>
      </c>
      <c r="CR5" s="71" t="s">
        <v>90</v>
      </c>
      <c r="CS5" s="71" t="s">
        <v>91</v>
      </c>
      <c r="CT5" s="71" t="s">
        <v>92</v>
      </c>
      <c r="CU5" s="71" t="s">
        <v>93</v>
      </c>
      <c r="CV5" s="71" t="s">
        <v>94</v>
      </c>
      <c r="CW5" s="71" t="s">
        <v>89</v>
      </c>
      <c r="CX5" s="71" t="s">
        <v>84</v>
      </c>
      <c r="CY5" s="71" t="s">
        <v>85</v>
      </c>
      <c r="CZ5" s="71" t="s">
        <v>86</v>
      </c>
      <c r="DA5" s="71" t="s">
        <v>87</v>
      </c>
      <c r="DB5" s="71" t="s">
        <v>88</v>
      </c>
      <c r="DC5" s="71" t="s">
        <v>90</v>
      </c>
      <c r="DD5" s="71" t="s">
        <v>91</v>
      </c>
      <c r="DE5" s="71" t="s">
        <v>92</v>
      </c>
      <c r="DF5" s="71" t="s">
        <v>93</v>
      </c>
      <c r="DG5" s="71" t="s">
        <v>94</v>
      </c>
      <c r="DH5" s="71" t="s">
        <v>89</v>
      </c>
      <c r="DI5" s="71" t="s">
        <v>84</v>
      </c>
      <c r="DJ5" s="71" t="s">
        <v>85</v>
      </c>
      <c r="DK5" s="71" t="s">
        <v>86</v>
      </c>
      <c r="DL5" s="71" t="s">
        <v>87</v>
      </c>
      <c r="DM5" s="71" t="s">
        <v>88</v>
      </c>
      <c r="DN5" s="71" t="s">
        <v>90</v>
      </c>
      <c r="DO5" s="71" t="s">
        <v>91</v>
      </c>
      <c r="DP5" s="71" t="s">
        <v>92</v>
      </c>
      <c r="DQ5" s="71" t="s">
        <v>93</v>
      </c>
      <c r="DR5" s="71" t="s">
        <v>94</v>
      </c>
      <c r="DS5" s="71" t="s">
        <v>89</v>
      </c>
      <c r="DT5" s="71" t="s">
        <v>84</v>
      </c>
      <c r="DU5" s="71" t="s">
        <v>85</v>
      </c>
      <c r="DV5" s="71" t="s">
        <v>86</v>
      </c>
      <c r="DW5" s="71" t="s">
        <v>87</v>
      </c>
      <c r="DX5" s="71" t="s">
        <v>88</v>
      </c>
      <c r="DY5" s="71" t="s">
        <v>90</v>
      </c>
      <c r="DZ5" s="71" t="s">
        <v>91</v>
      </c>
      <c r="EA5" s="71" t="s">
        <v>92</v>
      </c>
      <c r="EB5" s="71" t="s">
        <v>93</v>
      </c>
      <c r="EC5" s="71" t="s">
        <v>94</v>
      </c>
      <c r="ED5" s="71" t="s">
        <v>89</v>
      </c>
      <c r="EE5" s="71" t="s">
        <v>84</v>
      </c>
      <c r="EF5" s="71" t="s">
        <v>85</v>
      </c>
      <c r="EG5" s="71" t="s">
        <v>86</v>
      </c>
      <c r="EH5" s="71" t="s">
        <v>87</v>
      </c>
      <c r="EI5" s="71" t="s">
        <v>88</v>
      </c>
      <c r="EJ5" s="71" t="s">
        <v>90</v>
      </c>
      <c r="EK5" s="71" t="s">
        <v>91</v>
      </c>
      <c r="EL5" s="71" t="s">
        <v>92</v>
      </c>
      <c r="EM5" s="71" t="s">
        <v>93</v>
      </c>
      <c r="EN5" s="71" t="s">
        <v>94</v>
      </c>
      <c r="EO5" s="71" t="s">
        <v>89</v>
      </c>
    </row>
    <row r="6" spans="1:145" s="59" customFormat="1">
      <c r="A6" s="60" t="s">
        <v>96</v>
      </c>
      <c r="B6" s="65">
        <f t="shared" ref="B6:X6" si="1">B7</f>
        <v>2019</v>
      </c>
      <c r="C6" s="65">
        <f t="shared" si="1"/>
        <v>343692</v>
      </c>
      <c r="D6" s="65">
        <f t="shared" si="1"/>
        <v>47</v>
      </c>
      <c r="E6" s="65">
        <f t="shared" si="1"/>
        <v>17</v>
      </c>
      <c r="F6" s="65">
        <f t="shared" si="1"/>
        <v>5</v>
      </c>
      <c r="G6" s="65">
        <f t="shared" si="1"/>
        <v>0</v>
      </c>
      <c r="H6" s="65" t="str">
        <f t="shared" si="1"/>
        <v>広島県　北広島町</v>
      </c>
      <c r="I6" s="65" t="str">
        <f t="shared" si="1"/>
        <v>法非適用</v>
      </c>
      <c r="J6" s="65" t="str">
        <f t="shared" si="1"/>
        <v>下水道事業</v>
      </c>
      <c r="K6" s="65" t="str">
        <f t="shared" si="1"/>
        <v>農業集落排水</v>
      </c>
      <c r="L6" s="65" t="str">
        <f t="shared" si="1"/>
        <v>F2</v>
      </c>
      <c r="M6" s="65" t="str">
        <f t="shared" si="1"/>
        <v>非設置</v>
      </c>
      <c r="N6" s="74" t="str">
        <f t="shared" si="1"/>
        <v>-</v>
      </c>
      <c r="O6" s="74" t="str">
        <f t="shared" si="1"/>
        <v>該当数値なし</v>
      </c>
      <c r="P6" s="74">
        <f t="shared" si="1"/>
        <v>14.56</v>
      </c>
      <c r="Q6" s="74">
        <f t="shared" si="1"/>
        <v>72</v>
      </c>
      <c r="R6" s="74">
        <f t="shared" si="1"/>
        <v>3623</v>
      </c>
      <c r="S6" s="74">
        <f t="shared" si="1"/>
        <v>18526</v>
      </c>
      <c r="T6" s="74">
        <f t="shared" si="1"/>
        <v>646.20000000000005</v>
      </c>
      <c r="U6" s="74">
        <f t="shared" si="1"/>
        <v>28.67</v>
      </c>
      <c r="V6" s="74">
        <f t="shared" si="1"/>
        <v>2671</v>
      </c>
      <c r="W6" s="74">
        <f t="shared" si="1"/>
        <v>0.94</v>
      </c>
      <c r="X6" s="74">
        <f t="shared" si="1"/>
        <v>2841.49</v>
      </c>
      <c r="Y6" s="82">
        <f t="shared" ref="Y6:AH6" si="2">IF(Y7="",NA(),Y7)</f>
        <v>66.19</v>
      </c>
      <c r="Z6" s="82">
        <f t="shared" si="2"/>
        <v>77.69</v>
      </c>
      <c r="AA6" s="82">
        <f t="shared" si="2"/>
        <v>65.790000000000006</v>
      </c>
      <c r="AB6" s="82">
        <f t="shared" si="2"/>
        <v>64.260000000000005</v>
      </c>
      <c r="AC6" s="82">
        <f t="shared" si="2"/>
        <v>63.43</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74">
        <f t="shared" ref="BF6:BO6" si="5">IF(BF7="",NA(),BF7)</f>
        <v>0</v>
      </c>
      <c r="BG6" s="74">
        <f t="shared" si="5"/>
        <v>0</v>
      </c>
      <c r="BH6" s="82">
        <f t="shared" si="5"/>
        <v>4844.38</v>
      </c>
      <c r="BI6" s="74">
        <f t="shared" si="5"/>
        <v>0</v>
      </c>
      <c r="BJ6" s="74">
        <f t="shared" si="5"/>
        <v>0</v>
      </c>
      <c r="BK6" s="82">
        <f t="shared" si="5"/>
        <v>1081.8</v>
      </c>
      <c r="BL6" s="82">
        <f t="shared" si="5"/>
        <v>974.93</v>
      </c>
      <c r="BM6" s="82">
        <f t="shared" si="5"/>
        <v>855.8</v>
      </c>
      <c r="BN6" s="82">
        <f t="shared" si="5"/>
        <v>789.46</v>
      </c>
      <c r="BO6" s="82">
        <f t="shared" si="5"/>
        <v>826.83</v>
      </c>
      <c r="BP6" s="74" t="str">
        <f>IF(BP7="","",IF(BP7="-","【-】","【"&amp;SUBSTITUTE(TEXT(BP7,"#,##0.00"),"-","△")&amp;"】"))</f>
        <v>【765.47】</v>
      </c>
      <c r="BQ6" s="82">
        <f t="shared" ref="BQ6:BZ6" si="6">IF(BQ7="",NA(),BQ7)</f>
        <v>32.799999999999997</v>
      </c>
      <c r="BR6" s="82">
        <f t="shared" si="6"/>
        <v>33.479999999999997</v>
      </c>
      <c r="BS6" s="82">
        <f t="shared" si="6"/>
        <v>36.770000000000003</v>
      </c>
      <c r="BT6" s="82">
        <f t="shared" si="6"/>
        <v>34.21</v>
      </c>
      <c r="BU6" s="82">
        <f t="shared" si="6"/>
        <v>33.619999999999997</v>
      </c>
      <c r="BV6" s="82">
        <f t="shared" si="6"/>
        <v>52.19</v>
      </c>
      <c r="BW6" s="82">
        <f t="shared" si="6"/>
        <v>55.32</v>
      </c>
      <c r="BX6" s="82">
        <f t="shared" si="6"/>
        <v>59.8</v>
      </c>
      <c r="BY6" s="82">
        <f t="shared" si="6"/>
        <v>57.77</v>
      </c>
      <c r="BZ6" s="82">
        <f t="shared" si="6"/>
        <v>57.31</v>
      </c>
      <c r="CA6" s="74" t="str">
        <f>IF(CA7="","",IF(CA7="-","【-】","【"&amp;SUBSTITUTE(TEXT(CA7,"#,##0.00"),"-","△")&amp;"】"))</f>
        <v>【59.59】</v>
      </c>
      <c r="CB6" s="82">
        <f t="shared" ref="CB6:CK6" si="7">IF(CB7="",NA(),CB7)</f>
        <v>593.61</v>
      </c>
      <c r="CC6" s="82">
        <f t="shared" si="7"/>
        <v>568.44000000000005</v>
      </c>
      <c r="CD6" s="82">
        <f t="shared" si="7"/>
        <v>518.62</v>
      </c>
      <c r="CE6" s="82">
        <f t="shared" si="7"/>
        <v>561.45000000000005</v>
      </c>
      <c r="CF6" s="82">
        <f t="shared" si="7"/>
        <v>578.4</v>
      </c>
      <c r="CG6" s="82">
        <f t="shared" si="7"/>
        <v>296.14</v>
      </c>
      <c r="CH6" s="82">
        <f t="shared" si="7"/>
        <v>283.17</v>
      </c>
      <c r="CI6" s="82">
        <f t="shared" si="7"/>
        <v>263.76</v>
      </c>
      <c r="CJ6" s="82">
        <f t="shared" si="7"/>
        <v>274.35000000000002</v>
      </c>
      <c r="CK6" s="82">
        <f t="shared" si="7"/>
        <v>273.52</v>
      </c>
      <c r="CL6" s="74" t="str">
        <f>IF(CL7="","",IF(CL7="-","【-】","【"&amp;SUBSTITUTE(TEXT(CL7,"#,##0.00"),"-","△")&amp;"】"))</f>
        <v>【257.86】</v>
      </c>
      <c r="CM6" s="82">
        <f t="shared" ref="CM6:CV6" si="8">IF(CM7="",NA(),CM7)</f>
        <v>54.8</v>
      </c>
      <c r="CN6" s="82">
        <f t="shared" si="8"/>
        <v>51.49</v>
      </c>
      <c r="CO6" s="82">
        <f t="shared" si="8"/>
        <v>52.69</v>
      </c>
      <c r="CP6" s="82">
        <f t="shared" si="8"/>
        <v>49.09</v>
      </c>
      <c r="CQ6" s="82">
        <f t="shared" si="8"/>
        <v>48.57</v>
      </c>
      <c r="CR6" s="82">
        <f t="shared" si="8"/>
        <v>52.31</v>
      </c>
      <c r="CS6" s="82">
        <f t="shared" si="8"/>
        <v>60.65</v>
      </c>
      <c r="CT6" s="82">
        <f t="shared" si="8"/>
        <v>51.75</v>
      </c>
      <c r="CU6" s="82">
        <f t="shared" si="8"/>
        <v>50.68</v>
      </c>
      <c r="CV6" s="82">
        <f t="shared" si="8"/>
        <v>50.14</v>
      </c>
      <c r="CW6" s="74" t="str">
        <f>IF(CW7="","",IF(CW7="-","【-】","【"&amp;SUBSTITUTE(TEXT(CW7,"#,##0.00"),"-","△")&amp;"】"))</f>
        <v>【51.30】</v>
      </c>
      <c r="CX6" s="82">
        <f t="shared" ref="CX6:DG6" si="9">IF(CX7="",NA(),CX7)</f>
        <v>96.53</v>
      </c>
      <c r="CY6" s="82">
        <f t="shared" si="9"/>
        <v>93</v>
      </c>
      <c r="CZ6" s="82">
        <f t="shared" si="9"/>
        <v>91.76</v>
      </c>
      <c r="DA6" s="82">
        <f t="shared" si="9"/>
        <v>91.95</v>
      </c>
      <c r="DB6" s="82">
        <f t="shared" si="9"/>
        <v>92.1</v>
      </c>
      <c r="DC6" s="82">
        <f t="shared" si="9"/>
        <v>84.32</v>
      </c>
      <c r="DD6" s="82">
        <f t="shared" si="9"/>
        <v>84.58</v>
      </c>
      <c r="DE6" s="82">
        <f t="shared" si="9"/>
        <v>84.84</v>
      </c>
      <c r="DF6" s="82">
        <f t="shared" si="9"/>
        <v>84.86</v>
      </c>
      <c r="DG6" s="82">
        <f t="shared" si="9"/>
        <v>84.98</v>
      </c>
      <c r="DH6" s="74" t="str">
        <f>IF(DH7="","",IF(DH7="-","【-】","【"&amp;SUBSTITUTE(TEXT(DH7,"#,##0.00"),"-","△")&amp;"】"))</f>
        <v>【86.22】</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74">
        <f t="shared" ref="EE6:EN6" si="12">IF(EE7="",NA(),EE7)</f>
        <v>0</v>
      </c>
      <c r="EF6" s="74">
        <f t="shared" si="12"/>
        <v>0</v>
      </c>
      <c r="EG6" s="74">
        <f t="shared" si="12"/>
        <v>0</v>
      </c>
      <c r="EH6" s="74">
        <f t="shared" si="12"/>
        <v>0</v>
      </c>
      <c r="EI6" s="74">
        <f t="shared" si="12"/>
        <v>0</v>
      </c>
      <c r="EJ6" s="82">
        <f t="shared" si="12"/>
        <v>1.e-002</v>
      </c>
      <c r="EK6" s="82">
        <f t="shared" si="12"/>
        <v>2.0499999999999998</v>
      </c>
      <c r="EL6" s="82">
        <f t="shared" si="12"/>
        <v>1.e-002</v>
      </c>
      <c r="EM6" s="82">
        <f t="shared" si="12"/>
        <v>1.e-002</v>
      </c>
      <c r="EN6" s="82">
        <f t="shared" si="12"/>
        <v>2.e-002</v>
      </c>
      <c r="EO6" s="74" t="str">
        <f>IF(EO7="","",IF(EO7="-","【-】","【"&amp;SUBSTITUTE(TEXT(EO7,"#,##0.00"),"-","△")&amp;"】"))</f>
        <v>【0.02】</v>
      </c>
    </row>
    <row r="7" spans="1:145" s="59" customFormat="1">
      <c r="A7" s="60"/>
      <c r="B7" s="66">
        <v>2019</v>
      </c>
      <c r="C7" s="66">
        <v>343692</v>
      </c>
      <c r="D7" s="66">
        <v>47</v>
      </c>
      <c r="E7" s="66">
        <v>17</v>
      </c>
      <c r="F7" s="66">
        <v>5</v>
      </c>
      <c r="G7" s="66">
        <v>0</v>
      </c>
      <c r="H7" s="66" t="s">
        <v>95</v>
      </c>
      <c r="I7" s="66" t="s">
        <v>97</v>
      </c>
      <c r="J7" s="66" t="s">
        <v>98</v>
      </c>
      <c r="K7" s="66" t="s">
        <v>99</v>
      </c>
      <c r="L7" s="66" t="s">
        <v>100</v>
      </c>
      <c r="M7" s="66" t="s">
        <v>101</v>
      </c>
      <c r="N7" s="75" t="s">
        <v>38</v>
      </c>
      <c r="O7" s="75" t="s">
        <v>102</v>
      </c>
      <c r="P7" s="75">
        <v>14.56</v>
      </c>
      <c r="Q7" s="75">
        <v>72</v>
      </c>
      <c r="R7" s="75">
        <v>3623</v>
      </c>
      <c r="S7" s="75">
        <v>18526</v>
      </c>
      <c r="T7" s="75">
        <v>646.20000000000005</v>
      </c>
      <c r="U7" s="75">
        <v>28.67</v>
      </c>
      <c r="V7" s="75">
        <v>2671</v>
      </c>
      <c r="W7" s="75">
        <v>0.94</v>
      </c>
      <c r="X7" s="75">
        <v>2841.49</v>
      </c>
      <c r="Y7" s="75">
        <v>66.19</v>
      </c>
      <c r="Z7" s="75">
        <v>77.69</v>
      </c>
      <c r="AA7" s="75">
        <v>65.790000000000006</v>
      </c>
      <c r="AB7" s="75">
        <v>64.260000000000005</v>
      </c>
      <c r="AC7" s="75">
        <v>63.43</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0</v>
      </c>
      <c r="BG7" s="75">
        <v>0</v>
      </c>
      <c r="BH7" s="75">
        <v>4844.38</v>
      </c>
      <c r="BI7" s="75">
        <v>0</v>
      </c>
      <c r="BJ7" s="75">
        <v>0</v>
      </c>
      <c r="BK7" s="75">
        <v>1081.8</v>
      </c>
      <c r="BL7" s="75">
        <v>974.93</v>
      </c>
      <c r="BM7" s="75">
        <v>855.8</v>
      </c>
      <c r="BN7" s="75">
        <v>789.46</v>
      </c>
      <c r="BO7" s="75">
        <v>826.83</v>
      </c>
      <c r="BP7" s="75">
        <v>765.47</v>
      </c>
      <c r="BQ7" s="75">
        <v>32.799999999999997</v>
      </c>
      <c r="BR7" s="75">
        <v>33.479999999999997</v>
      </c>
      <c r="BS7" s="75">
        <v>36.770000000000003</v>
      </c>
      <c r="BT7" s="75">
        <v>34.21</v>
      </c>
      <c r="BU7" s="75">
        <v>33.619999999999997</v>
      </c>
      <c r="BV7" s="75">
        <v>52.19</v>
      </c>
      <c r="BW7" s="75">
        <v>55.32</v>
      </c>
      <c r="BX7" s="75">
        <v>59.8</v>
      </c>
      <c r="BY7" s="75">
        <v>57.77</v>
      </c>
      <c r="BZ7" s="75">
        <v>57.31</v>
      </c>
      <c r="CA7" s="75">
        <v>59.59</v>
      </c>
      <c r="CB7" s="75">
        <v>593.61</v>
      </c>
      <c r="CC7" s="75">
        <v>568.44000000000005</v>
      </c>
      <c r="CD7" s="75">
        <v>518.62</v>
      </c>
      <c r="CE7" s="75">
        <v>561.45000000000005</v>
      </c>
      <c r="CF7" s="75">
        <v>578.4</v>
      </c>
      <c r="CG7" s="75">
        <v>296.14</v>
      </c>
      <c r="CH7" s="75">
        <v>283.17</v>
      </c>
      <c r="CI7" s="75">
        <v>263.76</v>
      </c>
      <c r="CJ7" s="75">
        <v>274.35000000000002</v>
      </c>
      <c r="CK7" s="75">
        <v>273.52</v>
      </c>
      <c r="CL7" s="75">
        <v>257.86</v>
      </c>
      <c r="CM7" s="75">
        <v>54.8</v>
      </c>
      <c r="CN7" s="75">
        <v>51.49</v>
      </c>
      <c r="CO7" s="75">
        <v>52.69</v>
      </c>
      <c r="CP7" s="75">
        <v>49.09</v>
      </c>
      <c r="CQ7" s="75">
        <v>48.57</v>
      </c>
      <c r="CR7" s="75">
        <v>52.31</v>
      </c>
      <c r="CS7" s="75">
        <v>60.65</v>
      </c>
      <c r="CT7" s="75">
        <v>51.75</v>
      </c>
      <c r="CU7" s="75">
        <v>50.68</v>
      </c>
      <c r="CV7" s="75">
        <v>50.14</v>
      </c>
      <c r="CW7" s="75">
        <v>51.3</v>
      </c>
      <c r="CX7" s="75">
        <v>96.53</v>
      </c>
      <c r="CY7" s="75">
        <v>93</v>
      </c>
      <c r="CZ7" s="75">
        <v>91.76</v>
      </c>
      <c r="DA7" s="75">
        <v>91.95</v>
      </c>
      <c r="DB7" s="75">
        <v>92.1</v>
      </c>
      <c r="DC7" s="75">
        <v>84.32</v>
      </c>
      <c r="DD7" s="75">
        <v>84.58</v>
      </c>
      <c r="DE7" s="75">
        <v>84.84</v>
      </c>
      <c r="DF7" s="75">
        <v>84.86</v>
      </c>
      <c r="DG7" s="75">
        <v>84.98</v>
      </c>
      <c r="DH7" s="75">
        <v>86.22</v>
      </c>
      <c r="DI7" s="75"/>
      <c r="DJ7" s="75"/>
      <c r="DK7" s="75"/>
      <c r="DL7" s="75"/>
      <c r="DM7" s="75"/>
      <c r="DN7" s="75"/>
      <c r="DO7" s="75"/>
      <c r="DP7" s="75"/>
      <c r="DQ7" s="75"/>
      <c r="DR7" s="75"/>
      <c r="DS7" s="75"/>
      <c r="DT7" s="75"/>
      <c r="DU7" s="75"/>
      <c r="DV7" s="75"/>
      <c r="DW7" s="75"/>
      <c r="DX7" s="75"/>
      <c r="DY7" s="75"/>
      <c r="DZ7" s="75"/>
      <c r="EA7" s="75"/>
      <c r="EB7" s="75"/>
      <c r="EC7" s="75"/>
      <c r="ED7" s="75"/>
      <c r="EE7" s="75">
        <v>0</v>
      </c>
      <c r="EF7" s="75">
        <v>0</v>
      </c>
      <c r="EG7" s="75">
        <v>0</v>
      </c>
      <c r="EH7" s="75">
        <v>0</v>
      </c>
      <c r="EI7" s="75">
        <v>0</v>
      </c>
      <c r="EJ7" s="75">
        <v>1.e-002</v>
      </c>
      <c r="EK7" s="75">
        <v>2.0499999999999998</v>
      </c>
      <c r="EL7" s="75">
        <v>1.e-002</v>
      </c>
      <c r="EM7" s="75">
        <v>1.e-002</v>
      </c>
      <c r="EN7" s="75">
        <v>2.e-002</v>
      </c>
      <c r="EO7" s="75">
        <v>2.e-002</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103</v>
      </c>
      <c r="C9" s="61" t="s">
        <v>104</v>
      </c>
      <c r="D9" s="61" t="s">
        <v>105</v>
      </c>
      <c r="E9" s="61" t="s">
        <v>106</v>
      </c>
      <c r="F9" s="61" t="s">
        <v>107</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30</v>
      </c>
      <c r="B10" s="67">
        <f>DATEVALUE($B7+12-B11&amp;"/1/"&amp;B12)</f>
        <v>46388</v>
      </c>
      <c r="C10" s="67">
        <f>DATEVALUE($B7+12-C11&amp;"/1/"&amp;C12)</f>
        <v>46753</v>
      </c>
      <c r="D10" s="67">
        <f>DATEVALUE($B7+12-D11&amp;"/1/"&amp;D12)</f>
        <v>47119</v>
      </c>
      <c r="E10" s="67">
        <f>DATEVALUE($B7+12-E11&amp;"/1/"&amp;E12)</f>
        <v>47484</v>
      </c>
      <c r="F10" s="68">
        <f>DATEVALUE($B7+12-F11&amp;"/1/"&amp;F12)</f>
        <v>47849</v>
      </c>
    </row>
    <row r="11" spans="1:145">
      <c r="B11">
        <v>4</v>
      </c>
      <c r="C11">
        <v>3</v>
      </c>
      <c r="D11">
        <v>2</v>
      </c>
      <c r="E11">
        <v>1</v>
      </c>
      <c r="F11">
        <v>0</v>
      </c>
      <c r="G11" t="s">
        <v>108</v>
      </c>
    </row>
    <row r="12" spans="1:145">
      <c r="B12">
        <v>1</v>
      </c>
      <c r="C12">
        <v>1</v>
      </c>
      <c r="D12">
        <v>1</v>
      </c>
      <c r="E12">
        <v>1</v>
      </c>
      <c r="F12">
        <v>1</v>
      </c>
      <c r="G12" t="s">
        <v>109</v>
      </c>
    </row>
    <row r="13" spans="1:145">
      <c r="B13" t="s">
        <v>110</v>
      </c>
      <c r="C13" t="s">
        <v>110</v>
      </c>
      <c r="D13" t="s">
        <v>110</v>
      </c>
      <c r="E13" t="s">
        <v>110</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大畑　直也</cp:lastModifiedBy>
  <dcterms:created xsi:type="dcterms:W3CDTF">2020-12-04T03:07:24Z</dcterms:created>
  <dcterms:modified xsi:type="dcterms:W3CDTF">2021-01-28T00:19:29Z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2021-01-28T00:19:29Z</vt:filetime>
  </property>
</Properties>
</file>