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KdbGc7GNDAb2EFZJr1KEzyAPjhSsk1CROX+qb3d4Ai4CDKha/tNpctcCo66edowoV0QTw9e7OHgABPDbONT1g==" workbookSaltValue="xoyyCQH/NMMdALjVfOigh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<sst xmlns="http://schemas.openxmlformats.org/spreadsheetml/2006/main" xmlns:r="http://schemas.openxmlformats.org/officeDocument/2006/relationships" count="112" uniqueCount="112">
  <si>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</si>
  <si>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</si>
  <si>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</si>
  <si>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</si>
  <si>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</si>
  <si>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</si>
  <si>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</si>
  <si>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</si>
  <si>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</si>
  <si>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</si>
  <si>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</si>
  <si>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</si>
  <si>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</si>
  <si>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</si>
  <si>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</si>
  <si>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</si>
  <si>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</si>
  <si>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</si>
  <si>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</si>
  <si>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</si>
  <si>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</si>
  <si>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</si>
  <si>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</si>
  <si>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</si>
  <si>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</si>
  <si>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</si>
  <si>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</si>
  <si>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</si>
  <si>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</si>
  <si>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</si>
  <si>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</si>
  <si>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</si>
  <si>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</si>
  <si>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</si>
  <si>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</si>
  <si>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令和元年度全国平均</t>
    <rPh sb="0" eb="2">
      <t>レイワ</t>
    </rPh>
    <rPh sb="2" eb="4">
      <t>ガンネン</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</si>
  <si>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</si>
  <si>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</si>
  <si>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</si>
  <si>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</si>
  <si>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</si>
  <si>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</si>
  <si>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</si>
  <si>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</si>
  <si>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</si>
  <si>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</si>
  <si>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</si>
  <si>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</si>
  <si>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</si>
  <si>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</si>
  <si>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</si>
  <si>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</si>
  <si>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</si>
  <si>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</si>
  <si>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</si>
  <si>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</si>
  <si>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</si>
  <si>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</si>
  <si>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</si>
  <si>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</si>
  <si>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</si>
  <si>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</si>
  <si>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</si>
  <si>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</si>
  <si>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</si>
  <si>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</si>
  <si>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</si>
  <si>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</si>
  <si>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</si>
  <si>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</si>
  <si>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</si>
  <si>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</si>
  <si>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</si>
  <si>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</si>
  <si>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</si>
  <si>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</si>
  <si>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</si>
  <si>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</si>
  <si>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</si>
  <si>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</si>
  <si>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</si>
  <si>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</si>
  <si>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</si>
  <si>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</si>
  <si>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</si>
  <si>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</si>
  <si>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</si>
  <si>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</si>
  <si>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</si>
  <si>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</si>
  <si>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</si>
  <si>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</si>
  <si>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</si>
  <si>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</si>
  <si>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広島県　北広島町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</si>
  <si>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</si>
  <si>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</si>
  <si>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</si>
  <si>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</si>
  <si>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</si>
  <si>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</si>
  <si>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</si>
  <si>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</si>
  <si>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</si>
  <si>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</si>
  <si>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</si>
  <si>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</si>
  <si>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①経常収支比率の対前年度比は横ばいとなっている。単年度収支は黒字を維持しており、類似団体平均と比較しても上回っている。
②累積欠損金は発生していない。
③流動比率は100％を超えており、前年度比でほぼ横ばいとなっている。当面の資金は問題ないが、短期的な資金繰りの観点から安全性にかける経営となるため、今後の経過に注意が必要である。
④企業債残高対給水収益比率については、平成29年度の簡水統合、平成30年度に取水施設の整備を行い企業債の借入額が増加したことで数値は悪化し、全国平均及び類似団体平均の比率を大きく上回っている。今年度においては改善が見られるが、今後の投資予定を含め資金繰り等注視していく必要がある。
⑤料金回収率も、平成29年度の簡水統合により給水収益の増加に比べ総費用の増加率が著しく高く、類似団体平均からみても低い数値である。水道料金で回収すべき経費を賄えておらず、健全経営ができているとはいえない。令和元年度より水道料金を改定しており多少の改善はみられるものの、有収水量が減少しており給水収益の増加率は微増に留まった。
⑥給水原価は有収水量が減少したことで、前年度からさらに悪化している。
⑦施設利用率は、配水量の減少により前年度より微減となっている。減少の一途を辿っているため、数値の回復に取組んでいきたい。
⑧有収率は管の老朽化による漏水等が顕著に増加しており、前年度より悪化している。施設利用率とともに100％に近づけるよう取組む必要がある。</t>
    <rPh sb="100" eb="101">
      <t>ヨコ</t>
    </rPh>
    <rPh sb="262" eb="265">
      <t>コンネンド</t>
    </rPh>
    <rPh sb="270" eb="272">
      <t>カイゼン</t>
    </rPh>
    <rPh sb="273" eb="274">
      <t>ミ</t>
    </rPh>
    <rPh sb="279" eb="281">
      <t>コンゴ</t>
    </rPh>
    <rPh sb="282" eb="284">
      <t>トウシ</t>
    </rPh>
    <rPh sb="284" eb="286">
      <t>ヨテイ</t>
    </rPh>
    <rPh sb="287" eb="288">
      <t>フク</t>
    </rPh>
    <rPh sb="289" eb="291">
      <t>シキン</t>
    </rPh>
    <rPh sb="291" eb="292">
      <t>グ</t>
    </rPh>
    <rPh sb="293" eb="294">
      <t>トウ</t>
    </rPh>
    <rPh sb="294" eb="296">
      <t>チュウシ</t>
    </rPh>
    <rPh sb="300" eb="302">
      <t>ヒツヨウ</t>
    </rPh>
    <rPh sb="329" eb="330">
      <t>キュウ</t>
    </rPh>
    <rPh sb="427" eb="429">
      <t>タショウ</t>
    </rPh>
    <rPh sb="430" eb="432">
      <t>カイゼン</t>
    </rPh>
    <rPh sb="441" eb="445">
      <t>ユウシュウスイリョウ</t>
    </rPh>
    <rPh sb="446" eb="448">
      <t>ゲンショウ</t>
    </rPh>
    <rPh sb="452" eb="454">
      <t>キュウスイ</t>
    </rPh>
    <rPh sb="454" eb="456">
      <t>シュウエキ</t>
    </rPh>
    <rPh sb="457" eb="459">
      <t>ゾウカ</t>
    </rPh>
    <rPh sb="459" eb="460">
      <t>リツ</t>
    </rPh>
    <rPh sb="461" eb="463">
      <t>ビゾウ</t>
    </rPh>
    <rPh sb="464" eb="465">
      <t>トド</t>
    </rPh>
    <rPh sb="527" eb="529">
      <t>ビゲン</t>
    </rPh>
    <rPh sb="567" eb="569">
      <t>ユウシュウ</t>
    </rPh>
    <rPh sb="569" eb="570">
      <t>リツ</t>
    </rPh>
    <rPh sb="571" eb="572">
      <t>カン</t>
    </rPh>
    <rPh sb="573" eb="576">
      <t>ロウキュウカ</t>
    </rPh>
    <rPh sb="579" eb="581">
      <t>ロウスイ</t>
    </rPh>
    <rPh sb="581" eb="582">
      <t>トウ</t>
    </rPh>
    <rPh sb="583" eb="585">
      <t>ケンチョ</t>
    </rPh>
    <rPh sb="586" eb="588">
      <t>ゾウカ</t>
    </rPh>
    <rPh sb="628" eb="630">
      <t>ヒツヨウ</t>
    </rPh>
    <phoneticPr fontId="1"/>
  </si>
  <si>
    <t>"R"dd</t>
  </si>
  <si>
    <t>←書式設定</t>
    <rPh sb="1" eb="3">
      <t>ショシキ</t>
    </rPh>
    <rPh sb="3" eb="5">
      <t>セッテイ</t>
    </rPh>
    <phoneticPr fontId="1"/>
  </si>
  <si>
    <t>①有形固定資産減価償却率は、前年度より増加となっている。施設数自体が多いため、年々償却率は増加していくと見込まれる。老朽化への対応をより計画的に行っていくことが必要である。
②管路経年化率は前年度と同程度だが、今後経年化率の急激な上昇が見込まれる。平成29年度に管路更新計画を策定しており、老朽管の更新を計画通りの更新を進めていく必要があるが、資金繰り等の観点から計画通りに進めていくことが難しいのが現状となっている。
③管路更新率については、全国平均や類似団体と比べると大幅に低い数値ではあるが、着手できた部分もある。今後、更新計画に沿って更新していけるよう経営改善とともに努めたい。</t>
    <rPh sb="88" eb="90">
      <t>カンロ</t>
    </rPh>
    <rPh sb="90" eb="92">
      <t>ケイネン</t>
    </rPh>
    <rPh sb="92" eb="93">
      <t>カ</t>
    </rPh>
    <rPh sb="93" eb="94">
      <t>リツ</t>
    </rPh>
    <rPh sb="95" eb="98">
      <t>ゼンネンド</t>
    </rPh>
    <rPh sb="99" eb="102">
      <t>ドウテイド</t>
    </rPh>
    <rPh sb="212" eb="213">
      <t>ロ</t>
    </rPh>
    <phoneticPr fontId="1"/>
  </si>
  <si>
    <r>
      <t>全体的な数値としては悪化しているものも多くみられ、現状のままでは健全な経営の維持は困難であるものと考える。施設や水道管の維持管理費についても更に増大されるため、固定資産の適正な管理・更新、必要な資金の確保などの課題解消に向けて、より計画性のある運営を進めていく必要がある。
令和元年度から水道料金の改定を行ったが有収水量は減少が続いており、令和2年度は更に厳しい数値となることが見込まれる。</t>
    </r>
    <r>
      <rPr>
        <sz val="11"/>
        <color auto="1"/>
        <rFont val="ＭＳ ゴシック"/>
      </rPr>
      <t>状況を考慮して数年ごとの適正な料金の検討及び計画の見直しが必要であると考える。</t>
    </r>
    <r>
      <rPr>
        <sz val="11"/>
        <color theme="1"/>
        <rFont val="ＭＳ ゴシック"/>
      </rPr>
      <t xml:space="preserve">
水道事業は広島県水道広域連携に参画する予定である。参画により適正運営を目指し、持続可能な事業を構築していく必要がある。</t>
    </r>
    <rPh sb="125" eb="126">
      <t>スス</t>
    </rPh>
    <rPh sb="130" eb="132">
      <t>ヒツヨウ</t>
    </rPh>
    <rPh sb="156" eb="160">
      <t>ユウシュウスイリョウ</t>
    </rPh>
    <rPh sb="161" eb="163">
      <t>ゲンショウ</t>
    </rPh>
    <rPh sb="164" eb="165">
      <t>ツヅ</t>
    </rPh>
    <rPh sb="170" eb="172">
      <t>レイワ</t>
    </rPh>
    <rPh sb="173" eb="175">
      <t>ネンド</t>
    </rPh>
    <rPh sb="176" eb="177">
      <t>サラ</t>
    </rPh>
    <rPh sb="178" eb="179">
      <t>キビ</t>
    </rPh>
    <rPh sb="181" eb="183">
      <t>スウチ</t>
    </rPh>
    <rPh sb="189" eb="191">
      <t>ミコ</t>
    </rPh>
    <rPh sb="215" eb="216">
      <t>オヨ</t>
    </rPh>
    <rPh sb="217" eb="219">
      <t>ケイカク</t>
    </rPh>
    <rPh sb="220" eb="222">
      <t>ミナオ</t>
    </rPh>
    <rPh sb="230" eb="231">
      <t>カンガ</t>
    </rPh>
    <rPh sb="235" eb="237">
      <t>スイドウ</t>
    </rPh>
    <rPh sb="237" eb="239">
      <t>ジギョウ</t>
    </rPh>
    <rPh sb="240" eb="243">
      <t>ヒロシマケン</t>
    </rPh>
    <rPh sb="243" eb="245">
      <t>スイドウ</t>
    </rPh>
    <rPh sb="247" eb="249">
      <t>レンケイ</t>
    </rPh>
    <rPh sb="250" eb="252">
      <t>サンカク</t>
    </rPh>
    <rPh sb="254" eb="256">
      <t>ヨテイ</t>
    </rPh>
    <rPh sb="260" eb="262">
      <t>サンカク</t>
    </rPh>
    <rPh sb="265" eb="267">
      <t>テキセイ</t>
    </rPh>
    <rPh sb="267" eb="269">
      <t>ウンエイ</t>
    </rPh>
    <rPh sb="270" eb="272">
      <t>メザ</t>
    </rPh>
    <rPh sb="274" eb="276">
      <t>ジゾク</t>
    </rPh>
    <rPh sb="276" eb="278">
      <t>カノウ</t>
    </rPh>
    <rPh sb="279" eb="281">
      <t>ジギョウ</t>
    </rPh>
    <rPh sb="282" eb="284">
      <t>コウチク</t>
    </rPh>
    <rPh sb="288" eb="290">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</si>
</sst>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8.e-002</c:v>
                </c:pt>
                <c:pt idx="1" formatCode="#,##0.00;&quot;△&quot;#,##0.00">
                  <c:v>0</c:v>
                </c:pt>
                <c:pt idx="2" formatCode="#,##0.00;&quot;△&quot;#,##0.00">
                  <c:v>0</c:v>
                </c:pt>
                <c:pt idx="3">
                  <c:v>0.11</c:v>
                </c:pt>
                <c:pt idx="4">
                  <c:v>6.e-002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0.28999999999999998</c:v>
                </c:pt>
                <c:pt idx="1">
                  <c:v>0.41</c:v>
                </c:pt>
                <c:pt idx="2">
                  <c:v>0.44</c:v>
                </c:pt>
                <c:pt idx="3">
                  <c:v>0.52</c:v>
                </c:pt>
                <c:pt idx="4">
                  <c:v>0.47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79.44</c:v>
                </c:pt>
                <c:pt idx="1">
                  <c:v>79.25</c:v>
                </c:pt>
                <c:pt idx="2">
                  <c:v>64.010000000000005</c:v>
                </c:pt>
                <c:pt idx="3">
                  <c:v>53.42</c:v>
                </c:pt>
                <c:pt idx="4">
                  <c:v>52.44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39.909999999999997</c:v>
                </c:pt>
                <c:pt idx="1">
                  <c:v>41.09</c:v>
                </c:pt>
                <c:pt idx="2">
                  <c:v>50.24</c:v>
                </c:pt>
                <c:pt idx="3">
                  <c:v>50.29</c:v>
                </c:pt>
                <c:pt idx="4">
                  <c:v>49.64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85.95</c:v>
                </c:pt>
                <c:pt idx="1">
                  <c:v>89.53</c:v>
                </c:pt>
                <c:pt idx="2">
                  <c:v>80.400000000000006</c:v>
                </c:pt>
                <c:pt idx="3">
                  <c:v>78.040000000000006</c:v>
                </c:pt>
                <c:pt idx="4">
                  <c:v>76.16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75.62</c:v>
                </c:pt>
                <c:pt idx="1">
                  <c:v>75.91</c:v>
                </c:pt>
                <c:pt idx="2">
                  <c:v>78.650000000000006</c:v>
                </c:pt>
                <c:pt idx="3">
                  <c:v>77.73</c:v>
                </c:pt>
                <c:pt idx="4">
                  <c:v>78.09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117.35</c:v>
                </c:pt>
                <c:pt idx="1">
                  <c:v>147.71</c:v>
                </c:pt>
                <c:pt idx="2">
                  <c:v>111.77</c:v>
                </c:pt>
                <c:pt idx="3">
                  <c:v>110.82</c:v>
                </c:pt>
                <c:pt idx="4">
                  <c:v>112.59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108.35</c:v>
                </c:pt>
                <c:pt idx="1">
                  <c:v>114.74</c:v>
                </c:pt>
                <c:pt idx="2">
                  <c:v>104.47</c:v>
                </c:pt>
                <c:pt idx="3">
                  <c:v>103.81</c:v>
                </c:pt>
                <c:pt idx="4">
                  <c:v>104.35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49.83</c:v>
                </c:pt>
                <c:pt idx="1">
                  <c:v>50.05</c:v>
                </c:pt>
                <c:pt idx="2">
                  <c:v>21.9</c:v>
                </c:pt>
                <c:pt idx="3">
                  <c:v>24.49</c:v>
                </c:pt>
                <c:pt idx="4">
                  <c:v>28.4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51.44</c:v>
                </c:pt>
                <c:pt idx="1">
                  <c:v>52.4</c:v>
                </c:pt>
                <c:pt idx="2">
                  <c:v>45.14</c:v>
                </c:pt>
                <c:pt idx="3">
                  <c:v>45.85</c:v>
                </c:pt>
                <c:pt idx="4">
                  <c:v>47.31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16.02</c:v>
                </c:pt>
                <c:pt idx="1">
                  <c:v>15.94</c:v>
                </c:pt>
                <c:pt idx="2">
                  <c:v>5.89</c:v>
                </c:pt>
                <c:pt idx="3">
                  <c:v>7.95</c:v>
                </c:pt>
                <c:pt idx="4">
                  <c:v>7.98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11.68</c:v>
                </c:pt>
                <c:pt idx="1">
                  <c:v>14.01</c:v>
                </c:pt>
                <c:pt idx="2">
                  <c:v>13.58</c:v>
                </c:pt>
                <c:pt idx="3">
                  <c:v>14.13</c:v>
                </c:pt>
                <c:pt idx="4">
                  <c:v>16.77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26.85</c:v>
                </c:pt>
                <c:pt idx="1">
                  <c:v>27.19</c:v>
                </c:pt>
                <c:pt idx="2">
                  <c:v>16.399999999999999</c:v>
                </c:pt>
                <c:pt idx="3">
                  <c:v>25.66</c:v>
                </c:pt>
                <c:pt idx="4">
                  <c:v>21.69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273.13</c:v>
                </c:pt>
                <c:pt idx="1">
                  <c:v>423.21</c:v>
                </c:pt>
                <c:pt idx="2">
                  <c:v>168.97</c:v>
                </c:pt>
                <c:pt idx="3">
                  <c:v>172.4</c:v>
                </c:pt>
                <c:pt idx="4">
                  <c:v>174.92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527.82000000000005</c:v>
                </c:pt>
                <c:pt idx="1">
                  <c:v>477.44</c:v>
                </c:pt>
                <c:pt idx="2">
                  <c:v>293.23</c:v>
                </c:pt>
                <c:pt idx="3">
                  <c:v>300.14</c:v>
                </c:pt>
                <c:pt idx="4">
                  <c:v>301.04000000000002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363.2</c:v>
                </c:pt>
                <c:pt idx="1">
                  <c:v>393.39</c:v>
                </c:pt>
                <c:pt idx="2">
                  <c:v>892.39</c:v>
                </c:pt>
                <c:pt idx="3">
                  <c:v>913.81</c:v>
                </c:pt>
                <c:pt idx="4">
                  <c:v>805.25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488.5</c:v>
                </c:pt>
                <c:pt idx="1">
                  <c:v>485.75</c:v>
                </c:pt>
                <c:pt idx="2">
                  <c:v>542.29999999999995</c:v>
                </c:pt>
                <c:pt idx="3">
                  <c:v>566.65</c:v>
                </c:pt>
                <c:pt idx="4">
                  <c:v>551.62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94.98</c:v>
                </c:pt>
                <c:pt idx="1">
                  <c:v>128.30000000000001</c:v>
                </c:pt>
                <c:pt idx="2">
                  <c:v>56.84</c:v>
                </c:pt>
                <c:pt idx="3">
                  <c:v>55.48</c:v>
                </c:pt>
                <c:pt idx="4">
                  <c:v>59.42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82.42</c:v>
                </c:pt>
                <c:pt idx="1">
                  <c:v>83.59</c:v>
                </c:pt>
                <c:pt idx="2">
                  <c:v>87.51</c:v>
                </c:pt>
                <c:pt idx="3">
                  <c:v>84.77</c:v>
                </c:pt>
                <c:pt idx="4">
                  <c:v>87.11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176.33</c:v>
                </c:pt>
                <c:pt idx="1">
                  <c:v>131.28</c:v>
                </c:pt>
                <c:pt idx="2">
                  <c:v>299.08999999999997</c:v>
                </c:pt>
                <c:pt idx="3">
                  <c:v>310.39</c:v>
                </c:pt>
                <c:pt idx="4">
                  <c:v>314.85000000000002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226.99</c:v>
                </c:pt>
                <c:pt idx="1">
                  <c:v>230.22</c:v>
                </c:pt>
                <c:pt idx="2">
                  <c:v>218.42</c:v>
                </c:pt>
                <c:pt idx="3">
                  <c:v>227.27</c:v>
                </c:pt>
                <c:pt idx="4">
                  <c:v>223.98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R46" workbookViewId="0">
      <selection activeCell="BG86" sqref="BG8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北広島町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4"/>
      <c r="P7" s="27" t="s">
        <v>2</v>
      </c>
      <c r="Q7" s="27"/>
      <c r="R7" s="27"/>
      <c r="S7" s="27"/>
      <c r="T7" s="27"/>
      <c r="U7" s="27"/>
      <c r="V7" s="27"/>
      <c r="W7" s="27" t="s">
        <v>12</v>
      </c>
      <c r="X7" s="27"/>
      <c r="Y7" s="27"/>
      <c r="Z7" s="27"/>
      <c r="AA7" s="27"/>
      <c r="AB7" s="27"/>
      <c r="AC7" s="27"/>
      <c r="AD7" s="27" t="s">
        <v>5</v>
      </c>
      <c r="AE7" s="27"/>
      <c r="AF7" s="27"/>
      <c r="AG7" s="27"/>
      <c r="AH7" s="27"/>
      <c r="AI7" s="27"/>
      <c r="AJ7" s="27"/>
      <c r="AK7" s="18"/>
      <c r="AL7" s="27" t="s">
        <v>13</v>
      </c>
      <c r="AM7" s="27"/>
      <c r="AN7" s="27"/>
      <c r="AO7" s="27"/>
      <c r="AP7" s="27"/>
      <c r="AQ7" s="27"/>
      <c r="AR7" s="27"/>
      <c r="AS7" s="27"/>
      <c r="AT7" s="5" t="s">
        <v>8</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A8</v>
      </c>
      <c r="X8" s="28"/>
      <c r="Y8" s="28"/>
      <c r="Z8" s="28"/>
      <c r="AA8" s="28"/>
      <c r="AB8" s="28"/>
      <c r="AC8" s="28"/>
      <c r="AD8" s="28" t="str">
        <f>データ!$M$6</f>
        <v>非設置</v>
      </c>
      <c r="AE8" s="28"/>
      <c r="AF8" s="28"/>
      <c r="AG8" s="28"/>
      <c r="AH8" s="28"/>
      <c r="AI8" s="28"/>
      <c r="AJ8" s="28"/>
      <c r="AK8" s="18"/>
      <c r="AL8" s="31">
        <f>データ!$R$6</f>
        <v>18526</v>
      </c>
      <c r="AM8" s="31"/>
      <c r="AN8" s="31"/>
      <c r="AO8" s="31"/>
      <c r="AP8" s="31"/>
      <c r="AQ8" s="31"/>
      <c r="AR8" s="31"/>
      <c r="AS8" s="31"/>
      <c r="AT8" s="7">
        <f>データ!$S$6</f>
        <v>646.20000000000005</v>
      </c>
      <c r="AU8" s="15"/>
      <c r="AV8" s="15"/>
      <c r="AW8" s="15"/>
      <c r="AX8" s="15"/>
      <c r="AY8" s="15"/>
      <c r="AZ8" s="15"/>
      <c r="BA8" s="15"/>
      <c r="BB8" s="29">
        <f>データ!$T$6</f>
        <v>28.67</v>
      </c>
      <c r="BC8" s="29"/>
      <c r="BD8" s="29"/>
      <c r="BE8" s="29"/>
      <c r="BF8" s="29"/>
      <c r="BG8" s="29"/>
      <c r="BH8" s="29"/>
      <c r="BI8" s="29"/>
      <c r="BJ8" s="3"/>
      <c r="BK8" s="3"/>
      <c r="BL8" s="38" t="s">
        <v>11</v>
      </c>
      <c r="BM8" s="48"/>
      <c r="BN8" s="55" t="s">
        <v>19</v>
      </c>
      <c r="BO8" s="58"/>
      <c r="BP8" s="58"/>
      <c r="BQ8" s="58"/>
      <c r="BR8" s="58"/>
      <c r="BS8" s="58"/>
      <c r="BT8" s="58"/>
      <c r="BU8" s="58"/>
      <c r="BV8" s="58"/>
      <c r="BW8" s="58"/>
      <c r="BX8" s="58"/>
      <c r="BY8" s="62"/>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28</v>
      </c>
      <c r="AU9" s="13"/>
      <c r="AV9" s="13"/>
      <c r="AW9" s="13"/>
      <c r="AX9" s="13"/>
      <c r="AY9" s="13"/>
      <c r="AZ9" s="13"/>
      <c r="BA9" s="13"/>
      <c r="BB9" s="27" t="s">
        <v>15</v>
      </c>
      <c r="BC9" s="27"/>
      <c r="BD9" s="27"/>
      <c r="BE9" s="27"/>
      <c r="BF9" s="27"/>
      <c r="BG9" s="27"/>
      <c r="BH9" s="27"/>
      <c r="BI9" s="27"/>
      <c r="BJ9" s="3"/>
      <c r="BK9" s="3"/>
      <c r="BL9" s="39" t="s">
        <v>30</v>
      </c>
      <c r="BM9" s="49"/>
      <c r="BN9" s="56" t="s">
        <v>31</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62.35</v>
      </c>
      <c r="J10" s="15"/>
      <c r="K10" s="15"/>
      <c r="L10" s="15"/>
      <c r="M10" s="15"/>
      <c r="N10" s="15"/>
      <c r="O10" s="26"/>
      <c r="P10" s="29">
        <f>データ!$P$6</f>
        <v>46.75</v>
      </c>
      <c r="Q10" s="29"/>
      <c r="R10" s="29"/>
      <c r="S10" s="29"/>
      <c r="T10" s="29"/>
      <c r="U10" s="29"/>
      <c r="V10" s="29"/>
      <c r="W10" s="31">
        <f>データ!$Q$6</f>
        <v>3481</v>
      </c>
      <c r="X10" s="31"/>
      <c r="Y10" s="31"/>
      <c r="Z10" s="31"/>
      <c r="AA10" s="31"/>
      <c r="AB10" s="31"/>
      <c r="AC10" s="31"/>
      <c r="AD10" s="2"/>
      <c r="AE10" s="2"/>
      <c r="AF10" s="2"/>
      <c r="AG10" s="2"/>
      <c r="AH10" s="18"/>
      <c r="AI10" s="18"/>
      <c r="AJ10" s="18"/>
      <c r="AK10" s="18"/>
      <c r="AL10" s="31">
        <f>データ!$U$6</f>
        <v>8576</v>
      </c>
      <c r="AM10" s="31"/>
      <c r="AN10" s="31"/>
      <c r="AO10" s="31"/>
      <c r="AP10" s="31"/>
      <c r="AQ10" s="31"/>
      <c r="AR10" s="31"/>
      <c r="AS10" s="31"/>
      <c r="AT10" s="7">
        <f>データ!$V$6</f>
        <v>41.5</v>
      </c>
      <c r="AU10" s="15"/>
      <c r="AV10" s="15"/>
      <c r="AW10" s="15"/>
      <c r="AX10" s="15"/>
      <c r="AY10" s="15"/>
      <c r="AZ10" s="15"/>
      <c r="BA10" s="15"/>
      <c r="BB10" s="29">
        <f>データ!$W$6</f>
        <v>206.65</v>
      </c>
      <c r="BC10" s="29"/>
      <c r="BD10" s="29"/>
      <c r="BE10" s="29"/>
      <c r="BF10" s="29"/>
      <c r="BG10" s="29"/>
      <c r="BH10" s="29"/>
      <c r="BI10" s="29"/>
      <c r="BJ10" s="2"/>
      <c r="BK10" s="2"/>
      <c r="BL10" s="40" t="s">
        <v>33</v>
      </c>
      <c r="BM10" s="50"/>
      <c r="BN10" s="57" t="s">
        <v>35</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36</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39</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107</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40</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110</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7</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6</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42</v>
      </c>
      <c r="C84" s="12"/>
      <c r="D84" s="12"/>
      <c r="E84" s="12" t="s">
        <v>43</v>
      </c>
      <c r="F84" s="12" t="s">
        <v>45</v>
      </c>
      <c r="G84" s="12" t="s">
        <v>47</v>
      </c>
      <c r="H84" s="12" t="s">
        <v>41</v>
      </c>
      <c r="I84" s="12" t="s">
        <v>9</v>
      </c>
      <c r="J84" s="12" t="s">
        <v>25</v>
      </c>
      <c r="K84" s="12" t="s">
        <v>48</v>
      </c>
      <c r="L84" s="12" t="s">
        <v>49</v>
      </c>
      <c r="M84" s="12" t="s">
        <v>32</v>
      </c>
      <c r="N84" s="12" t="s">
        <v>51</v>
      </c>
      <c r="O84" s="12" t="s">
        <v>53</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7agWrp0vZKyj2FMmv9eIA8Nl68tWeFsIYIWXea142ktHoDqXUb7zdcfPTkJd6m7jvJQVvrNIX7dU3I/63no1lg==" saltValue="uN9CXMptGer773GDBvNDJ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55</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50</v>
      </c>
      <c r="C3" s="72" t="s">
        <v>57</v>
      </c>
      <c r="D3" s="72" t="s">
        <v>58</v>
      </c>
      <c r="E3" s="72" t="s">
        <v>4</v>
      </c>
      <c r="F3" s="72" t="s">
        <v>3</v>
      </c>
      <c r="G3" s="72" t="s">
        <v>24</v>
      </c>
      <c r="H3" s="80" t="s">
        <v>29</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59</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60</v>
      </c>
      <c r="BF4" s="90"/>
      <c r="BG4" s="90"/>
      <c r="BH4" s="90"/>
      <c r="BI4" s="90"/>
      <c r="BJ4" s="90"/>
      <c r="BK4" s="90"/>
      <c r="BL4" s="90"/>
      <c r="BM4" s="90"/>
      <c r="BN4" s="90"/>
      <c r="BO4" s="90"/>
      <c r="BP4" s="90" t="s">
        <v>34</v>
      </c>
      <c r="BQ4" s="90"/>
      <c r="BR4" s="90"/>
      <c r="BS4" s="90"/>
      <c r="BT4" s="90"/>
      <c r="BU4" s="90"/>
      <c r="BV4" s="90"/>
      <c r="BW4" s="90"/>
      <c r="BX4" s="90"/>
      <c r="BY4" s="90"/>
      <c r="BZ4" s="90"/>
      <c r="CA4" s="90" t="s">
        <v>62</v>
      </c>
      <c r="CB4" s="90"/>
      <c r="CC4" s="90"/>
      <c r="CD4" s="90"/>
      <c r="CE4" s="90"/>
      <c r="CF4" s="90"/>
      <c r="CG4" s="90"/>
      <c r="CH4" s="90"/>
      <c r="CI4" s="90"/>
      <c r="CJ4" s="90"/>
      <c r="CK4" s="90"/>
      <c r="CL4" s="90" t="s">
        <v>64</v>
      </c>
      <c r="CM4" s="90"/>
      <c r="CN4" s="90"/>
      <c r="CO4" s="90"/>
      <c r="CP4" s="90"/>
      <c r="CQ4" s="90"/>
      <c r="CR4" s="90"/>
      <c r="CS4" s="90"/>
      <c r="CT4" s="90"/>
      <c r="CU4" s="90"/>
      <c r="CV4" s="90"/>
      <c r="CW4" s="90" t="s">
        <v>65</v>
      </c>
      <c r="CX4" s="90"/>
      <c r="CY4" s="90"/>
      <c r="CZ4" s="90"/>
      <c r="DA4" s="90"/>
      <c r="DB4" s="90"/>
      <c r="DC4" s="90"/>
      <c r="DD4" s="90"/>
      <c r="DE4" s="90"/>
      <c r="DF4" s="90"/>
      <c r="DG4" s="90"/>
      <c r="DH4" s="90" t="s">
        <v>66</v>
      </c>
      <c r="DI4" s="90"/>
      <c r="DJ4" s="90"/>
      <c r="DK4" s="90"/>
      <c r="DL4" s="90"/>
      <c r="DM4" s="90"/>
      <c r="DN4" s="90"/>
      <c r="DO4" s="90"/>
      <c r="DP4" s="90"/>
      <c r="DQ4" s="90"/>
      <c r="DR4" s="90"/>
      <c r="DS4" s="90" t="s">
        <v>61</v>
      </c>
      <c r="DT4" s="90"/>
      <c r="DU4" s="90"/>
      <c r="DV4" s="90"/>
      <c r="DW4" s="90"/>
      <c r="DX4" s="90"/>
      <c r="DY4" s="90"/>
      <c r="DZ4" s="90"/>
      <c r="EA4" s="90"/>
      <c r="EB4" s="90"/>
      <c r="EC4" s="90"/>
      <c r="ED4" s="90" t="s">
        <v>67</v>
      </c>
      <c r="EE4" s="90"/>
      <c r="EF4" s="90"/>
      <c r="EG4" s="90"/>
      <c r="EH4" s="90"/>
      <c r="EI4" s="90"/>
      <c r="EJ4" s="90"/>
      <c r="EK4" s="90"/>
      <c r="EL4" s="90"/>
      <c r="EM4" s="90"/>
      <c r="EN4" s="90"/>
    </row>
    <row r="5" spans="1:144">
      <c r="A5" s="70" t="s">
        <v>27</v>
      </c>
      <c r="B5" s="74"/>
      <c r="C5" s="74"/>
      <c r="D5" s="74"/>
      <c r="E5" s="74"/>
      <c r="F5" s="74"/>
      <c r="G5" s="74"/>
      <c r="H5" s="82" t="s">
        <v>56</v>
      </c>
      <c r="I5" s="82" t="s">
        <v>68</v>
      </c>
      <c r="J5" s="82" t="s">
        <v>69</v>
      </c>
      <c r="K5" s="82" t="s">
        <v>70</v>
      </c>
      <c r="L5" s="82" t="s">
        <v>71</v>
      </c>
      <c r="M5" s="82" t="s">
        <v>5</v>
      </c>
      <c r="N5" s="82" t="s">
        <v>72</v>
      </c>
      <c r="O5" s="82" t="s">
        <v>73</v>
      </c>
      <c r="P5" s="82" t="s">
        <v>74</v>
      </c>
      <c r="Q5" s="82" t="s">
        <v>75</v>
      </c>
      <c r="R5" s="82" t="s">
        <v>76</v>
      </c>
      <c r="S5" s="82" t="s">
        <v>77</v>
      </c>
      <c r="T5" s="82" t="s">
        <v>63</v>
      </c>
      <c r="U5" s="82" t="s">
        <v>79</v>
      </c>
      <c r="V5" s="82" t="s">
        <v>80</v>
      </c>
      <c r="W5" s="82" t="s">
        <v>81</v>
      </c>
      <c r="X5" s="82" t="s">
        <v>82</v>
      </c>
      <c r="Y5" s="82" t="s">
        <v>83</v>
      </c>
      <c r="Z5" s="82" t="s">
        <v>84</v>
      </c>
      <c r="AA5" s="82" t="s">
        <v>85</v>
      </c>
      <c r="AB5" s="82" t="s">
        <v>86</v>
      </c>
      <c r="AC5" s="82" t="s">
        <v>87</v>
      </c>
      <c r="AD5" s="82" t="s">
        <v>89</v>
      </c>
      <c r="AE5" s="82" t="s">
        <v>90</v>
      </c>
      <c r="AF5" s="82" t="s">
        <v>91</v>
      </c>
      <c r="AG5" s="82" t="s">
        <v>92</v>
      </c>
      <c r="AH5" s="82" t="s">
        <v>42</v>
      </c>
      <c r="AI5" s="82" t="s">
        <v>82</v>
      </c>
      <c r="AJ5" s="82" t="s">
        <v>83</v>
      </c>
      <c r="AK5" s="82" t="s">
        <v>84</v>
      </c>
      <c r="AL5" s="82" t="s">
        <v>85</v>
      </c>
      <c r="AM5" s="82" t="s">
        <v>86</v>
      </c>
      <c r="AN5" s="82" t="s">
        <v>87</v>
      </c>
      <c r="AO5" s="82" t="s">
        <v>89</v>
      </c>
      <c r="AP5" s="82" t="s">
        <v>90</v>
      </c>
      <c r="AQ5" s="82" t="s">
        <v>91</v>
      </c>
      <c r="AR5" s="82" t="s">
        <v>92</v>
      </c>
      <c r="AS5" s="82" t="s">
        <v>88</v>
      </c>
      <c r="AT5" s="82" t="s">
        <v>82</v>
      </c>
      <c r="AU5" s="82" t="s">
        <v>83</v>
      </c>
      <c r="AV5" s="82" t="s">
        <v>84</v>
      </c>
      <c r="AW5" s="82" t="s">
        <v>85</v>
      </c>
      <c r="AX5" s="82" t="s">
        <v>86</v>
      </c>
      <c r="AY5" s="82" t="s">
        <v>87</v>
      </c>
      <c r="AZ5" s="82" t="s">
        <v>89</v>
      </c>
      <c r="BA5" s="82" t="s">
        <v>90</v>
      </c>
      <c r="BB5" s="82" t="s">
        <v>91</v>
      </c>
      <c r="BC5" s="82" t="s">
        <v>92</v>
      </c>
      <c r="BD5" s="82" t="s">
        <v>88</v>
      </c>
      <c r="BE5" s="82" t="s">
        <v>82</v>
      </c>
      <c r="BF5" s="82" t="s">
        <v>83</v>
      </c>
      <c r="BG5" s="82" t="s">
        <v>84</v>
      </c>
      <c r="BH5" s="82" t="s">
        <v>85</v>
      </c>
      <c r="BI5" s="82" t="s">
        <v>86</v>
      </c>
      <c r="BJ5" s="82" t="s">
        <v>87</v>
      </c>
      <c r="BK5" s="82" t="s">
        <v>89</v>
      </c>
      <c r="BL5" s="82" t="s">
        <v>90</v>
      </c>
      <c r="BM5" s="82" t="s">
        <v>91</v>
      </c>
      <c r="BN5" s="82" t="s">
        <v>92</v>
      </c>
      <c r="BO5" s="82" t="s">
        <v>88</v>
      </c>
      <c r="BP5" s="82" t="s">
        <v>82</v>
      </c>
      <c r="BQ5" s="82" t="s">
        <v>83</v>
      </c>
      <c r="BR5" s="82" t="s">
        <v>84</v>
      </c>
      <c r="BS5" s="82" t="s">
        <v>85</v>
      </c>
      <c r="BT5" s="82" t="s">
        <v>86</v>
      </c>
      <c r="BU5" s="82" t="s">
        <v>87</v>
      </c>
      <c r="BV5" s="82" t="s">
        <v>89</v>
      </c>
      <c r="BW5" s="82" t="s">
        <v>90</v>
      </c>
      <c r="BX5" s="82" t="s">
        <v>91</v>
      </c>
      <c r="BY5" s="82" t="s">
        <v>92</v>
      </c>
      <c r="BZ5" s="82" t="s">
        <v>88</v>
      </c>
      <c r="CA5" s="82" t="s">
        <v>82</v>
      </c>
      <c r="CB5" s="82" t="s">
        <v>83</v>
      </c>
      <c r="CC5" s="82" t="s">
        <v>84</v>
      </c>
      <c r="CD5" s="82" t="s">
        <v>85</v>
      </c>
      <c r="CE5" s="82" t="s">
        <v>86</v>
      </c>
      <c r="CF5" s="82" t="s">
        <v>87</v>
      </c>
      <c r="CG5" s="82" t="s">
        <v>89</v>
      </c>
      <c r="CH5" s="82" t="s">
        <v>90</v>
      </c>
      <c r="CI5" s="82" t="s">
        <v>91</v>
      </c>
      <c r="CJ5" s="82" t="s">
        <v>92</v>
      </c>
      <c r="CK5" s="82" t="s">
        <v>88</v>
      </c>
      <c r="CL5" s="82" t="s">
        <v>82</v>
      </c>
      <c r="CM5" s="82" t="s">
        <v>83</v>
      </c>
      <c r="CN5" s="82" t="s">
        <v>84</v>
      </c>
      <c r="CO5" s="82" t="s">
        <v>85</v>
      </c>
      <c r="CP5" s="82" t="s">
        <v>86</v>
      </c>
      <c r="CQ5" s="82" t="s">
        <v>87</v>
      </c>
      <c r="CR5" s="82" t="s">
        <v>89</v>
      </c>
      <c r="CS5" s="82" t="s">
        <v>90</v>
      </c>
      <c r="CT5" s="82" t="s">
        <v>91</v>
      </c>
      <c r="CU5" s="82" t="s">
        <v>92</v>
      </c>
      <c r="CV5" s="82" t="s">
        <v>88</v>
      </c>
      <c r="CW5" s="82" t="s">
        <v>82</v>
      </c>
      <c r="CX5" s="82" t="s">
        <v>83</v>
      </c>
      <c r="CY5" s="82" t="s">
        <v>84</v>
      </c>
      <c r="CZ5" s="82" t="s">
        <v>85</v>
      </c>
      <c r="DA5" s="82" t="s">
        <v>86</v>
      </c>
      <c r="DB5" s="82" t="s">
        <v>87</v>
      </c>
      <c r="DC5" s="82" t="s">
        <v>89</v>
      </c>
      <c r="DD5" s="82" t="s">
        <v>90</v>
      </c>
      <c r="DE5" s="82" t="s">
        <v>91</v>
      </c>
      <c r="DF5" s="82" t="s">
        <v>92</v>
      </c>
      <c r="DG5" s="82" t="s">
        <v>88</v>
      </c>
      <c r="DH5" s="82" t="s">
        <v>82</v>
      </c>
      <c r="DI5" s="82" t="s">
        <v>83</v>
      </c>
      <c r="DJ5" s="82" t="s">
        <v>84</v>
      </c>
      <c r="DK5" s="82" t="s">
        <v>85</v>
      </c>
      <c r="DL5" s="82" t="s">
        <v>86</v>
      </c>
      <c r="DM5" s="82" t="s">
        <v>87</v>
      </c>
      <c r="DN5" s="82" t="s">
        <v>89</v>
      </c>
      <c r="DO5" s="82" t="s">
        <v>90</v>
      </c>
      <c r="DP5" s="82" t="s">
        <v>91</v>
      </c>
      <c r="DQ5" s="82" t="s">
        <v>92</v>
      </c>
      <c r="DR5" s="82" t="s">
        <v>88</v>
      </c>
      <c r="DS5" s="82" t="s">
        <v>82</v>
      </c>
      <c r="DT5" s="82" t="s">
        <v>83</v>
      </c>
      <c r="DU5" s="82" t="s">
        <v>84</v>
      </c>
      <c r="DV5" s="82" t="s">
        <v>85</v>
      </c>
      <c r="DW5" s="82" t="s">
        <v>86</v>
      </c>
      <c r="DX5" s="82" t="s">
        <v>87</v>
      </c>
      <c r="DY5" s="82" t="s">
        <v>89</v>
      </c>
      <c r="DZ5" s="82" t="s">
        <v>90</v>
      </c>
      <c r="EA5" s="82" t="s">
        <v>91</v>
      </c>
      <c r="EB5" s="82" t="s">
        <v>92</v>
      </c>
      <c r="EC5" s="82" t="s">
        <v>88</v>
      </c>
      <c r="ED5" s="82" t="s">
        <v>82</v>
      </c>
      <c r="EE5" s="82" t="s">
        <v>83</v>
      </c>
      <c r="EF5" s="82" t="s">
        <v>84</v>
      </c>
      <c r="EG5" s="82" t="s">
        <v>85</v>
      </c>
      <c r="EH5" s="82" t="s">
        <v>86</v>
      </c>
      <c r="EI5" s="82" t="s">
        <v>87</v>
      </c>
      <c r="EJ5" s="82" t="s">
        <v>89</v>
      </c>
      <c r="EK5" s="82" t="s">
        <v>90</v>
      </c>
      <c r="EL5" s="82" t="s">
        <v>91</v>
      </c>
      <c r="EM5" s="82" t="s">
        <v>92</v>
      </c>
      <c r="EN5" s="82" t="s">
        <v>88</v>
      </c>
    </row>
    <row r="6" spans="1:144" s="69" customFormat="1">
      <c r="A6" s="70" t="s">
        <v>93</v>
      </c>
      <c r="B6" s="75">
        <f t="shared" ref="B6:W6" si="1">B7</f>
        <v>2019</v>
      </c>
      <c r="C6" s="75">
        <f t="shared" si="1"/>
        <v>343692</v>
      </c>
      <c r="D6" s="75">
        <f t="shared" si="1"/>
        <v>46</v>
      </c>
      <c r="E6" s="75">
        <f t="shared" si="1"/>
        <v>1</v>
      </c>
      <c r="F6" s="75">
        <f t="shared" si="1"/>
        <v>0</v>
      </c>
      <c r="G6" s="75">
        <f t="shared" si="1"/>
        <v>1</v>
      </c>
      <c r="H6" s="75" t="str">
        <f t="shared" si="1"/>
        <v>広島県　北広島町</v>
      </c>
      <c r="I6" s="75" t="str">
        <f t="shared" si="1"/>
        <v>法適用</v>
      </c>
      <c r="J6" s="75" t="str">
        <f t="shared" si="1"/>
        <v>水道事業</v>
      </c>
      <c r="K6" s="75" t="str">
        <f t="shared" si="1"/>
        <v>末端給水事業</v>
      </c>
      <c r="L6" s="75" t="str">
        <f t="shared" si="1"/>
        <v>A8</v>
      </c>
      <c r="M6" s="75" t="str">
        <f t="shared" si="1"/>
        <v>非設置</v>
      </c>
      <c r="N6" s="85" t="str">
        <f t="shared" si="1"/>
        <v>-</v>
      </c>
      <c r="O6" s="85">
        <f t="shared" si="1"/>
        <v>62.35</v>
      </c>
      <c r="P6" s="85">
        <f t="shared" si="1"/>
        <v>46.75</v>
      </c>
      <c r="Q6" s="85">
        <f t="shared" si="1"/>
        <v>3481</v>
      </c>
      <c r="R6" s="85">
        <f t="shared" si="1"/>
        <v>18526</v>
      </c>
      <c r="S6" s="85">
        <f t="shared" si="1"/>
        <v>646.20000000000005</v>
      </c>
      <c r="T6" s="85">
        <f t="shared" si="1"/>
        <v>28.67</v>
      </c>
      <c r="U6" s="85">
        <f t="shared" si="1"/>
        <v>8576</v>
      </c>
      <c r="V6" s="85">
        <f t="shared" si="1"/>
        <v>41.5</v>
      </c>
      <c r="W6" s="85">
        <f t="shared" si="1"/>
        <v>206.65</v>
      </c>
      <c r="X6" s="91">
        <f t="shared" ref="X6:AG6" si="2">IF(X7="",NA(),X7)</f>
        <v>117.35</v>
      </c>
      <c r="Y6" s="91">
        <f t="shared" si="2"/>
        <v>147.71</v>
      </c>
      <c r="Z6" s="91">
        <f t="shared" si="2"/>
        <v>111.77</v>
      </c>
      <c r="AA6" s="91">
        <f t="shared" si="2"/>
        <v>110.82</v>
      </c>
      <c r="AB6" s="91">
        <f t="shared" si="2"/>
        <v>112.59</v>
      </c>
      <c r="AC6" s="91">
        <f t="shared" si="2"/>
        <v>108.35</v>
      </c>
      <c r="AD6" s="91">
        <f t="shared" si="2"/>
        <v>114.74</v>
      </c>
      <c r="AE6" s="91">
        <f t="shared" si="2"/>
        <v>104.47</v>
      </c>
      <c r="AF6" s="91">
        <f t="shared" si="2"/>
        <v>103.81</v>
      </c>
      <c r="AG6" s="91">
        <f t="shared" si="2"/>
        <v>104.35</v>
      </c>
      <c r="AH6" s="85" t="str">
        <f>IF(AH7="","",IF(AH7="-","【-】","【"&amp;SUBSTITUTE(TEXT(AH7,"#,##0.00"),"-","△")&amp;"】"))</f>
        <v>【112.01】</v>
      </c>
      <c r="AI6" s="85">
        <f t="shared" ref="AI6:AR6" si="3">IF(AI7="",NA(),AI7)</f>
        <v>0</v>
      </c>
      <c r="AJ6" s="85">
        <f t="shared" si="3"/>
        <v>0</v>
      </c>
      <c r="AK6" s="85">
        <f t="shared" si="3"/>
        <v>0</v>
      </c>
      <c r="AL6" s="85">
        <f t="shared" si="3"/>
        <v>0</v>
      </c>
      <c r="AM6" s="85">
        <f t="shared" si="3"/>
        <v>0</v>
      </c>
      <c r="AN6" s="91">
        <f t="shared" si="3"/>
        <v>26.85</v>
      </c>
      <c r="AO6" s="91">
        <f t="shared" si="3"/>
        <v>27.19</v>
      </c>
      <c r="AP6" s="91">
        <f t="shared" si="3"/>
        <v>16.399999999999999</v>
      </c>
      <c r="AQ6" s="91">
        <f t="shared" si="3"/>
        <v>25.66</v>
      </c>
      <c r="AR6" s="91">
        <f t="shared" si="3"/>
        <v>21.69</v>
      </c>
      <c r="AS6" s="85" t="str">
        <f>IF(AS7="","",IF(AS7="-","【-】","【"&amp;SUBSTITUTE(TEXT(AS7,"#,##0.00"),"-","△")&amp;"】"))</f>
        <v>【1.08】</v>
      </c>
      <c r="AT6" s="91">
        <f t="shared" ref="AT6:BC6" si="4">IF(AT7="",NA(),AT7)</f>
        <v>273.13</v>
      </c>
      <c r="AU6" s="91">
        <f t="shared" si="4"/>
        <v>423.21</v>
      </c>
      <c r="AV6" s="91">
        <f t="shared" si="4"/>
        <v>168.97</v>
      </c>
      <c r="AW6" s="91">
        <f t="shared" si="4"/>
        <v>172.4</v>
      </c>
      <c r="AX6" s="91">
        <f t="shared" si="4"/>
        <v>174.92</v>
      </c>
      <c r="AY6" s="91">
        <f t="shared" si="4"/>
        <v>527.82000000000005</v>
      </c>
      <c r="AZ6" s="91">
        <f t="shared" si="4"/>
        <v>477.44</v>
      </c>
      <c r="BA6" s="91">
        <f t="shared" si="4"/>
        <v>293.23</v>
      </c>
      <c r="BB6" s="91">
        <f t="shared" si="4"/>
        <v>300.14</v>
      </c>
      <c r="BC6" s="91">
        <f t="shared" si="4"/>
        <v>301.04000000000002</v>
      </c>
      <c r="BD6" s="85" t="str">
        <f>IF(BD7="","",IF(BD7="-","【-】","【"&amp;SUBSTITUTE(TEXT(BD7,"#,##0.00"),"-","△")&amp;"】"))</f>
        <v>【264.97】</v>
      </c>
      <c r="BE6" s="91">
        <f t="shared" ref="BE6:BN6" si="5">IF(BE7="",NA(),BE7)</f>
        <v>363.2</v>
      </c>
      <c r="BF6" s="91">
        <f t="shared" si="5"/>
        <v>393.39</v>
      </c>
      <c r="BG6" s="91">
        <f t="shared" si="5"/>
        <v>892.39</v>
      </c>
      <c r="BH6" s="91">
        <f t="shared" si="5"/>
        <v>913.81</v>
      </c>
      <c r="BI6" s="91">
        <f t="shared" si="5"/>
        <v>805.25</v>
      </c>
      <c r="BJ6" s="91">
        <f t="shared" si="5"/>
        <v>488.5</v>
      </c>
      <c r="BK6" s="91">
        <f t="shared" si="5"/>
        <v>485.75</v>
      </c>
      <c r="BL6" s="91">
        <f t="shared" si="5"/>
        <v>542.29999999999995</v>
      </c>
      <c r="BM6" s="91">
        <f t="shared" si="5"/>
        <v>566.65</v>
      </c>
      <c r="BN6" s="91">
        <f t="shared" si="5"/>
        <v>551.62</v>
      </c>
      <c r="BO6" s="85" t="str">
        <f>IF(BO7="","",IF(BO7="-","【-】","【"&amp;SUBSTITUTE(TEXT(BO7,"#,##0.00"),"-","△")&amp;"】"))</f>
        <v>【266.61】</v>
      </c>
      <c r="BP6" s="91">
        <f t="shared" ref="BP6:BY6" si="6">IF(BP7="",NA(),BP7)</f>
        <v>94.98</v>
      </c>
      <c r="BQ6" s="91">
        <f t="shared" si="6"/>
        <v>128.30000000000001</v>
      </c>
      <c r="BR6" s="91">
        <f t="shared" si="6"/>
        <v>56.84</v>
      </c>
      <c r="BS6" s="91">
        <f t="shared" si="6"/>
        <v>55.48</v>
      </c>
      <c r="BT6" s="91">
        <f t="shared" si="6"/>
        <v>59.42</v>
      </c>
      <c r="BU6" s="91">
        <f t="shared" si="6"/>
        <v>82.42</v>
      </c>
      <c r="BV6" s="91">
        <f t="shared" si="6"/>
        <v>83.59</v>
      </c>
      <c r="BW6" s="91">
        <f t="shared" si="6"/>
        <v>87.51</v>
      </c>
      <c r="BX6" s="91">
        <f t="shared" si="6"/>
        <v>84.77</v>
      </c>
      <c r="BY6" s="91">
        <f t="shared" si="6"/>
        <v>87.11</v>
      </c>
      <c r="BZ6" s="85" t="str">
        <f>IF(BZ7="","",IF(BZ7="-","【-】","【"&amp;SUBSTITUTE(TEXT(BZ7,"#,##0.00"),"-","△")&amp;"】"))</f>
        <v>【103.24】</v>
      </c>
      <c r="CA6" s="91">
        <f t="shared" ref="CA6:CJ6" si="7">IF(CA7="",NA(),CA7)</f>
        <v>176.33</v>
      </c>
      <c r="CB6" s="91">
        <f t="shared" si="7"/>
        <v>131.28</v>
      </c>
      <c r="CC6" s="91">
        <f t="shared" si="7"/>
        <v>299.08999999999997</v>
      </c>
      <c r="CD6" s="91">
        <f t="shared" si="7"/>
        <v>310.39</v>
      </c>
      <c r="CE6" s="91">
        <f t="shared" si="7"/>
        <v>314.85000000000002</v>
      </c>
      <c r="CF6" s="91">
        <f t="shared" si="7"/>
        <v>226.99</v>
      </c>
      <c r="CG6" s="91">
        <f t="shared" si="7"/>
        <v>230.22</v>
      </c>
      <c r="CH6" s="91">
        <f t="shared" si="7"/>
        <v>218.42</v>
      </c>
      <c r="CI6" s="91">
        <f t="shared" si="7"/>
        <v>227.27</v>
      </c>
      <c r="CJ6" s="91">
        <f t="shared" si="7"/>
        <v>223.98</v>
      </c>
      <c r="CK6" s="85" t="str">
        <f>IF(CK7="","",IF(CK7="-","【-】","【"&amp;SUBSTITUTE(TEXT(CK7,"#,##0.00"),"-","△")&amp;"】"))</f>
        <v>【168.38】</v>
      </c>
      <c r="CL6" s="91">
        <f t="shared" ref="CL6:CU6" si="8">IF(CL7="",NA(),CL7)</f>
        <v>79.44</v>
      </c>
      <c r="CM6" s="91">
        <f t="shared" si="8"/>
        <v>79.25</v>
      </c>
      <c r="CN6" s="91">
        <f t="shared" si="8"/>
        <v>64.010000000000005</v>
      </c>
      <c r="CO6" s="91">
        <f t="shared" si="8"/>
        <v>53.42</v>
      </c>
      <c r="CP6" s="91">
        <f t="shared" si="8"/>
        <v>52.44</v>
      </c>
      <c r="CQ6" s="91">
        <f t="shared" si="8"/>
        <v>39.909999999999997</v>
      </c>
      <c r="CR6" s="91">
        <f t="shared" si="8"/>
        <v>41.09</v>
      </c>
      <c r="CS6" s="91">
        <f t="shared" si="8"/>
        <v>50.24</v>
      </c>
      <c r="CT6" s="91">
        <f t="shared" si="8"/>
        <v>50.29</v>
      </c>
      <c r="CU6" s="91">
        <f t="shared" si="8"/>
        <v>49.64</v>
      </c>
      <c r="CV6" s="85" t="str">
        <f>IF(CV7="","",IF(CV7="-","【-】","【"&amp;SUBSTITUTE(TEXT(CV7,"#,##0.00"),"-","△")&amp;"】"))</f>
        <v>【60.00】</v>
      </c>
      <c r="CW6" s="91">
        <f t="shared" ref="CW6:DF6" si="9">IF(CW7="",NA(),CW7)</f>
        <v>85.95</v>
      </c>
      <c r="CX6" s="91">
        <f t="shared" si="9"/>
        <v>89.53</v>
      </c>
      <c r="CY6" s="91">
        <f t="shared" si="9"/>
        <v>80.400000000000006</v>
      </c>
      <c r="CZ6" s="91">
        <f t="shared" si="9"/>
        <v>78.040000000000006</v>
      </c>
      <c r="DA6" s="91">
        <f t="shared" si="9"/>
        <v>76.16</v>
      </c>
      <c r="DB6" s="91">
        <f t="shared" si="9"/>
        <v>75.62</v>
      </c>
      <c r="DC6" s="91">
        <f t="shared" si="9"/>
        <v>75.91</v>
      </c>
      <c r="DD6" s="91">
        <f t="shared" si="9"/>
        <v>78.650000000000006</v>
      </c>
      <c r="DE6" s="91">
        <f t="shared" si="9"/>
        <v>77.73</v>
      </c>
      <c r="DF6" s="91">
        <f t="shared" si="9"/>
        <v>78.09</v>
      </c>
      <c r="DG6" s="85" t="str">
        <f>IF(DG7="","",IF(DG7="-","【-】","【"&amp;SUBSTITUTE(TEXT(DG7,"#,##0.00"),"-","△")&amp;"】"))</f>
        <v>【89.80】</v>
      </c>
      <c r="DH6" s="91">
        <f t="shared" ref="DH6:DQ6" si="10">IF(DH7="",NA(),DH7)</f>
        <v>49.83</v>
      </c>
      <c r="DI6" s="91">
        <f t="shared" si="10"/>
        <v>50.05</v>
      </c>
      <c r="DJ6" s="91">
        <f t="shared" si="10"/>
        <v>21.9</v>
      </c>
      <c r="DK6" s="91">
        <f t="shared" si="10"/>
        <v>24.49</v>
      </c>
      <c r="DL6" s="91">
        <f t="shared" si="10"/>
        <v>28.4</v>
      </c>
      <c r="DM6" s="91">
        <f t="shared" si="10"/>
        <v>51.44</v>
      </c>
      <c r="DN6" s="91">
        <f t="shared" si="10"/>
        <v>52.4</v>
      </c>
      <c r="DO6" s="91">
        <f t="shared" si="10"/>
        <v>45.14</v>
      </c>
      <c r="DP6" s="91">
        <f t="shared" si="10"/>
        <v>45.85</v>
      </c>
      <c r="DQ6" s="91">
        <f t="shared" si="10"/>
        <v>47.31</v>
      </c>
      <c r="DR6" s="85" t="str">
        <f>IF(DR7="","",IF(DR7="-","【-】","【"&amp;SUBSTITUTE(TEXT(DR7,"#,##0.00"),"-","△")&amp;"】"))</f>
        <v>【49.59】</v>
      </c>
      <c r="DS6" s="91">
        <f t="shared" ref="DS6:EB6" si="11">IF(DS7="",NA(),DS7)</f>
        <v>16.02</v>
      </c>
      <c r="DT6" s="91">
        <f t="shared" si="11"/>
        <v>15.94</v>
      </c>
      <c r="DU6" s="91">
        <f t="shared" si="11"/>
        <v>5.89</v>
      </c>
      <c r="DV6" s="91">
        <f t="shared" si="11"/>
        <v>7.95</v>
      </c>
      <c r="DW6" s="91">
        <f t="shared" si="11"/>
        <v>7.98</v>
      </c>
      <c r="DX6" s="91">
        <f t="shared" si="11"/>
        <v>11.68</v>
      </c>
      <c r="DY6" s="91">
        <f t="shared" si="11"/>
        <v>14.01</v>
      </c>
      <c r="DZ6" s="91">
        <f t="shared" si="11"/>
        <v>13.58</v>
      </c>
      <c r="EA6" s="91">
        <f t="shared" si="11"/>
        <v>14.13</v>
      </c>
      <c r="EB6" s="91">
        <f t="shared" si="11"/>
        <v>16.77</v>
      </c>
      <c r="EC6" s="85" t="str">
        <f>IF(EC7="","",IF(EC7="-","【-】","【"&amp;SUBSTITUTE(TEXT(EC7,"#,##0.00"),"-","△")&amp;"】"))</f>
        <v>【19.44】</v>
      </c>
      <c r="ED6" s="91">
        <f t="shared" ref="ED6:EM6" si="12">IF(ED7="",NA(),ED7)</f>
        <v>8.e-002</v>
      </c>
      <c r="EE6" s="85">
        <f t="shared" si="12"/>
        <v>0</v>
      </c>
      <c r="EF6" s="85">
        <f t="shared" si="12"/>
        <v>0</v>
      </c>
      <c r="EG6" s="91">
        <f t="shared" si="12"/>
        <v>0.11</v>
      </c>
      <c r="EH6" s="91">
        <f t="shared" si="12"/>
        <v>6.e-002</v>
      </c>
      <c r="EI6" s="91">
        <f t="shared" si="12"/>
        <v>0.28999999999999998</v>
      </c>
      <c r="EJ6" s="91">
        <f t="shared" si="12"/>
        <v>0.41</v>
      </c>
      <c r="EK6" s="91">
        <f t="shared" si="12"/>
        <v>0.44</v>
      </c>
      <c r="EL6" s="91">
        <f t="shared" si="12"/>
        <v>0.52</v>
      </c>
      <c r="EM6" s="91">
        <f t="shared" si="12"/>
        <v>0.47</v>
      </c>
      <c r="EN6" s="85" t="str">
        <f>IF(EN7="","",IF(EN7="-","【-】","【"&amp;SUBSTITUTE(TEXT(EN7,"#,##0.00"),"-","△")&amp;"】"))</f>
        <v>【0.68】</v>
      </c>
    </row>
    <row r="7" spans="1:144" s="69" customFormat="1">
      <c r="A7" s="70"/>
      <c r="B7" s="76">
        <v>2019</v>
      </c>
      <c r="C7" s="76">
        <v>343692</v>
      </c>
      <c r="D7" s="76">
        <v>46</v>
      </c>
      <c r="E7" s="76">
        <v>1</v>
      </c>
      <c r="F7" s="76">
        <v>0</v>
      </c>
      <c r="G7" s="76">
        <v>1</v>
      </c>
      <c r="H7" s="76" t="s">
        <v>94</v>
      </c>
      <c r="I7" s="76" t="s">
        <v>95</v>
      </c>
      <c r="J7" s="76" t="s">
        <v>96</v>
      </c>
      <c r="K7" s="76" t="s">
        <v>97</v>
      </c>
      <c r="L7" s="76" t="s">
        <v>78</v>
      </c>
      <c r="M7" s="76" t="s">
        <v>14</v>
      </c>
      <c r="N7" s="86" t="s">
        <v>98</v>
      </c>
      <c r="O7" s="86">
        <v>62.35</v>
      </c>
      <c r="P7" s="86">
        <v>46.75</v>
      </c>
      <c r="Q7" s="86">
        <v>3481</v>
      </c>
      <c r="R7" s="86">
        <v>18526</v>
      </c>
      <c r="S7" s="86">
        <v>646.20000000000005</v>
      </c>
      <c r="T7" s="86">
        <v>28.67</v>
      </c>
      <c r="U7" s="86">
        <v>8576</v>
      </c>
      <c r="V7" s="86">
        <v>41.5</v>
      </c>
      <c r="W7" s="86">
        <v>206.65</v>
      </c>
      <c r="X7" s="86">
        <v>117.35</v>
      </c>
      <c r="Y7" s="86">
        <v>147.71</v>
      </c>
      <c r="Z7" s="86">
        <v>111.77</v>
      </c>
      <c r="AA7" s="86">
        <v>110.82</v>
      </c>
      <c r="AB7" s="86">
        <v>112.59</v>
      </c>
      <c r="AC7" s="86">
        <v>108.35</v>
      </c>
      <c r="AD7" s="86">
        <v>114.74</v>
      </c>
      <c r="AE7" s="86">
        <v>104.47</v>
      </c>
      <c r="AF7" s="86">
        <v>103.81</v>
      </c>
      <c r="AG7" s="86">
        <v>104.35</v>
      </c>
      <c r="AH7" s="86">
        <v>112.01</v>
      </c>
      <c r="AI7" s="86">
        <v>0</v>
      </c>
      <c r="AJ7" s="86">
        <v>0</v>
      </c>
      <c r="AK7" s="86">
        <v>0</v>
      </c>
      <c r="AL7" s="86">
        <v>0</v>
      </c>
      <c r="AM7" s="86">
        <v>0</v>
      </c>
      <c r="AN7" s="86">
        <v>26.85</v>
      </c>
      <c r="AO7" s="86">
        <v>27.19</v>
      </c>
      <c r="AP7" s="86">
        <v>16.399999999999999</v>
      </c>
      <c r="AQ7" s="86">
        <v>25.66</v>
      </c>
      <c r="AR7" s="86">
        <v>21.69</v>
      </c>
      <c r="AS7" s="86">
        <v>1.08</v>
      </c>
      <c r="AT7" s="86">
        <v>273.13</v>
      </c>
      <c r="AU7" s="86">
        <v>423.21</v>
      </c>
      <c r="AV7" s="86">
        <v>168.97</v>
      </c>
      <c r="AW7" s="86">
        <v>172.4</v>
      </c>
      <c r="AX7" s="86">
        <v>174.92</v>
      </c>
      <c r="AY7" s="86">
        <v>527.82000000000005</v>
      </c>
      <c r="AZ7" s="86">
        <v>477.44</v>
      </c>
      <c r="BA7" s="86">
        <v>293.23</v>
      </c>
      <c r="BB7" s="86">
        <v>300.14</v>
      </c>
      <c r="BC7" s="86">
        <v>301.04000000000002</v>
      </c>
      <c r="BD7" s="86">
        <v>264.97000000000003</v>
      </c>
      <c r="BE7" s="86">
        <v>363.2</v>
      </c>
      <c r="BF7" s="86">
        <v>393.39</v>
      </c>
      <c r="BG7" s="86">
        <v>892.39</v>
      </c>
      <c r="BH7" s="86">
        <v>913.81</v>
      </c>
      <c r="BI7" s="86">
        <v>805.25</v>
      </c>
      <c r="BJ7" s="86">
        <v>488.5</v>
      </c>
      <c r="BK7" s="86">
        <v>485.75</v>
      </c>
      <c r="BL7" s="86">
        <v>542.29999999999995</v>
      </c>
      <c r="BM7" s="86">
        <v>566.65</v>
      </c>
      <c r="BN7" s="86">
        <v>551.62</v>
      </c>
      <c r="BO7" s="86">
        <v>266.61</v>
      </c>
      <c r="BP7" s="86">
        <v>94.98</v>
      </c>
      <c r="BQ7" s="86">
        <v>128.30000000000001</v>
      </c>
      <c r="BR7" s="86">
        <v>56.84</v>
      </c>
      <c r="BS7" s="86">
        <v>55.48</v>
      </c>
      <c r="BT7" s="86">
        <v>59.42</v>
      </c>
      <c r="BU7" s="86">
        <v>82.42</v>
      </c>
      <c r="BV7" s="86">
        <v>83.59</v>
      </c>
      <c r="BW7" s="86">
        <v>87.51</v>
      </c>
      <c r="BX7" s="86">
        <v>84.77</v>
      </c>
      <c r="BY7" s="86">
        <v>87.11</v>
      </c>
      <c r="BZ7" s="86">
        <v>103.24</v>
      </c>
      <c r="CA7" s="86">
        <v>176.33</v>
      </c>
      <c r="CB7" s="86">
        <v>131.28</v>
      </c>
      <c r="CC7" s="86">
        <v>299.08999999999997</v>
      </c>
      <c r="CD7" s="86">
        <v>310.39</v>
      </c>
      <c r="CE7" s="86">
        <v>314.85000000000002</v>
      </c>
      <c r="CF7" s="86">
        <v>226.99</v>
      </c>
      <c r="CG7" s="86">
        <v>230.22</v>
      </c>
      <c r="CH7" s="86">
        <v>218.42</v>
      </c>
      <c r="CI7" s="86">
        <v>227.27</v>
      </c>
      <c r="CJ7" s="86">
        <v>223.98</v>
      </c>
      <c r="CK7" s="86">
        <v>168.38</v>
      </c>
      <c r="CL7" s="86">
        <v>79.44</v>
      </c>
      <c r="CM7" s="86">
        <v>79.25</v>
      </c>
      <c r="CN7" s="86">
        <v>64.010000000000005</v>
      </c>
      <c r="CO7" s="86">
        <v>53.42</v>
      </c>
      <c r="CP7" s="86">
        <v>52.44</v>
      </c>
      <c r="CQ7" s="86">
        <v>39.909999999999997</v>
      </c>
      <c r="CR7" s="86">
        <v>41.09</v>
      </c>
      <c r="CS7" s="86">
        <v>50.24</v>
      </c>
      <c r="CT7" s="86">
        <v>50.29</v>
      </c>
      <c r="CU7" s="86">
        <v>49.64</v>
      </c>
      <c r="CV7" s="86">
        <v>60</v>
      </c>
      <c r="CW7" s="86">
        <v>85.95</v>
      </c>
      <c r="CX7" s="86">
        <v>89.53</v>
      </c>
      <c r="CY7" s="86">
        <v>80.400000000000006</v>
      </c>
      <c r="CZ7" s="86">
        <v>78.040000000000006</v>
      </c>
      <c r="DA7" s="86">
        <v>76.16</v>
      </c>
      <c r="DB7" s="86">
        <v>75.62</v>
      </c>
      <c r="DC7" s="86">
        <v>75.91</v>
      </c>
      <c r="DD7" s="86">
        <v>78.650000000000006</v>
      </c>
      <c r="DE7" s="86">
        <v>77.73</v>
      </c>
      <c r="DF7" s="86">
        <v>78.09</v>
      </c>
      <c r="DG7" s="86">
        <v>89.8</v>
      </c>
      <c r="DH7" s="86">
        <v>49.83</v>
      </c>
      <c r="DI7" s="86">
        <v>50.05</v>
      </c>
      <c r="DJ7" s="86">
        <v>21.9</v>
      </c>
      <c r="DK7" s="86">
        <v>24.49</v>
      </c>
      <c r="DL7" s="86">
        <v>28.4</v>
      </c>
      <c r="DM7" s="86">
        <v>51.44</v>
      </c>
      <c r="DN7" s="86">
        <v>52.4</v>
      </c>
      <c r="DO7" s="86">
        <v>45.14</v>
      </c>
      <c r="DP7" s="86">
        <v>45.85</v>
      </c>
      <c r="DQ7" s="86">
        <v>47.31</v>
      </c>
      <c r="DR7" s="86">
        <v>49.59</v>
      </c>
      <c r="DS7" s="86">
        <v>16.02</v>
      </c>
      <c r="DT7" s="86">
        <v>15.94</v>
      </c>
      <c r="DU7" s="86">
        <v>5.89</v>
      </c>
      <c r="DV7" s="86">
        <v>7.95</v>
      </c>
      <c r="DW7" s="86">
        <v>7.98</v>
      </c>
      <c r="DX7" s="86">
        <v>11.68</v>
      </c>
      <c r="DY7" s="86">
        <v>14.01</v>
      </c>
      <c r="DZ7" s="86">
        <v>13.58</v>
      </c>
      <c r="EA7" s="86">
        <v>14.13</v>
      </c>
      <c r="EB7" s="86">
        <v>16.77</v>
      </c>
      <c r="EC7" s="86">
        <v>19.440000000000001</v>
      </c>
      <c r="ED7" s="86">
        <v>8.e-002</v>
      </c>
      <c r="EE7" s="86">
        <v>0</v>
      </c>
      <c r="EF7" s="86">
        <v>0</v>
      </c>
      <c r="EG7" s="86">
        <v>0.11</v>
      </c>
      <c r="EH7" s="86">
        <v>6.e-002</v>
      </c>
      <c r="EI7" s="86">
        <v>0.28999999999999998</v>
      </c>
      <c r="EJ7" s="86">
        <v>0.41</v>
      </c>
      <c r="EK7" s="86">
        <v>0.44</v>
      </c>
      <c r="EL7" s="86">
        <v>0.52</v>
      </c>
      <c r="EM7" s="86">
        <v>0.47</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104</v>
      </c>
    </row>
    <row r="12" spans="1:144">
      <c r="B12">
        <v>1</v>
      </c>
      <c r="C12">
        <v>1</v>
      </c>
      <c r="D12">
        <v>1</v>
      </c>
      <c r="E12">
        <v>1</v>
      </c>
      <c r="F12">
        <v>1</v>
      </c>
      <c r="G12" t="s">
        <v>105</v>
      </c>
    </row>
    <row r="13" spans="1:144">
      <c r="B13" t="s">
        <v>106</v>
      </c>
      <c r="C13" t="s">
        <v>106</v>
      </c>
      <c r="D13" t="s">
        <v>106</v>
      </c>
      <c r="E13" t="s">
        <v>106</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大畑　直也</cp:lastModifiedBy>
  <dcterms:created xsi:type="dcterms:W3CDTF">2020-12-04T02:13:45Z</dcterms:created>
  <dcterms:modified xsi:type="dcterms:W3CDTF">2021-01-28T00:18:38Z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2021-01-28T00:18:38Z</vt:filetime>
  </property>
</Properties>
</file>