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ビジネス\01_財政関係\03_県庁からの調査依頼関係\01_市町行財政課からの調査\03_公営企業 繰出金\令和02年度\R030114公営企業に係る経営比較分析\経営比較分析表\"/>
    </mc:Choice>
  </mc:AlternateContent>
  <workbookProtection workbookAlgorithmName="SHA-512" workbookHashValue="m+L0um3XgV5Eabs/D1Qwslani+fUB5YnM56D+kQgJuvzI90oPmY9N+eXAM9lNGANUOsfgXgVrG8oPT0i5QVW2Q==" workbookSaltValue="IgY5oG/j2PbeYHRNTdFtTg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AD10" i="4" s="1"/>
  <c r="Q6" i="5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W10" i="4"/>
  <c r="I10" i="4"/>
  <c r="BB8" i="4"/>
  <c r="AL8" i="4"/>
  <c r="P8" i="4"/>
  <c r="I8" i="4"/>
</calcChain>
</file>

<file path=xl/sharedStrings.xml><?xml version="1.0" encoding="utf-8"?>
<sst xmlns="http://schemas.openxmlformats.org/spreadsheetml/2006/main" count="252" uniqueCount="120">
  <si>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</si>
  <si>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</si>
  <si>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</si>
  <si>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</si>
  <si>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</si>
  <si>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</si>
  <si>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</si>
  <si>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</si>
  <si>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</si>
  <si>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</si>
  <si>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</si>
  <si>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</si>
  <si>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</si>
  <si>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</si>
  <si>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</si>
  <si>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</si>
  <si>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</si>
  <si>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</si>
  <si>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</si>
  <si>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</si>
  <si>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</si>
  <si>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</si>
  <si>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</si>
  <si>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</si>
  <si>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</si>
  <si>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</si>
  <si>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</si>
  <si>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</si>
  <si>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</si>
  <si>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</si>
  <si>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</si>
  <si>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</si>
  <si>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</si>
  <si>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</si>
  <si>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</si>
  <si>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</si>
  <si>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</si>
  <si>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</si>
  <si>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</si>
  <si>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</si>
  <si>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</si>
  <si>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</si>
  <si>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</si>
  <si>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</si>
  <si>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</si>
  <si>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</si>
  <si>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</si>
  <si>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</si>
  <si>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</si>
  <si>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</si>
  <si>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</si>
  <si>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</si>
  <si>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</si>
  <si>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</si>
  <si>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</si>
  <si>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</si>
  <si>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</si>
  <si>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</si>
  <si>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</si>
  <si>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</si>
  <si>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</si>
  <si>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</si>
  <si>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</si>
  <si>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</si>
  <si>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</si>
  <si>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</si>
  <si>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</si>
  <si>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</si>
  <si>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</si>
  <si>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</si>
  <si>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</si>
  <si>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</si>
  <si>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</si>
  <si>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</si>
  <si>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</si>
  <si>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</si>
  <si>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</si>
  <si>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</si>
  <si>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</si>
  <si>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</si>
  <si>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</si>
  <si>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</si>
  <si>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</si>
  <si>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</si>
  <si>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</si>
  <si>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</si>
  <si>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</si>
  <si>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</si>
  <si>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</si>
  <si>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</si>
  <si>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</si>
  <si>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</si>
  <si>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</si>
  <si>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</si>
  <si>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</si>
  <si>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</si>
  <si>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</si>
  <si>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</si>
  <si>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</si>
  <si>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</si>
  <si>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</si>
  <si>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</si>
  <si>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</si>
  <si>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</si>
  <si>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</si>
  <si>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</si>
  <si>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</si>
  <si>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</si>
  <si>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</si>
  <si>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</si>
  <si>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</si>
  <si>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</si>
  <si>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</si>
  <si>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</si>
  <si>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</si>
  <si>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</si>
  <si>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</si>
  <si>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①収益的収支比率…当該指標は100％未満であり、一般会計繰入金に依存している状況である。料金改定等経営改善に向けた取組みが必要である。                                          ④企業債残高対事業規模比率…類似団体と比較して大幅に高い数値となっている。債務割合が高く継続的に経営を圧迫している状況である。　　　　　　　　　　⑤経費回収率…類似団体と比較して大幅に低い数値となっており、一般会計に依存している。　　　　⑥汚水処理原価…類似団体と比較して高い数値で推移している。債務割合が高く、地理的要因等により処理経費が高くなる、また有収水量は今後も減少傾向となることから厳しい状況である。　　　　　　　　　　　　　　⑧水洗化率…類似団体と比較して高い数値となっている。今後は人口減少による水洗化率の低下が予想される。</t>
    <rPh sb="1" eb="4">
      <t>シュウエキテキ</t>
    </rPh>
    <rPh sb="4" eb="6">
      <t>シュウシ</t>
    </rPh>
    <rPh sb="6" eb="8">
      <t>ヒリツ</t>
    </rPh>
    <rPh sb="9" eb="11">
      <t>トウガイ</t>
    </rPh>
    <rPh sb="11" eb="13">
      <t>シヒョウ</t>
    </rPh>
    <rPh sb="18" eb="20">
      <t>ミマン</t>
    </rPh>
    <rPh sb="24" eb="26">
      <t>イッパン</t>
    </rPh>
    <rPh sb="26" eb="28">
      <t>カイケイ</t>
    </rPh>
    <rPh sb="28" eb="30">
      <t>クリイレ</t>
    </rPh>
    <rPh sb="30" eb="31">
      <t>キン</t>
    </rPh>
    <rPh sb="32" eb="34">
      <t>イゾン</t>
    </rPh>
    <rPh sb="38" eb="40">
      <t>ジョウキョウ</t>
    </rPh>
    <rPh sb="44" eb="49">
      <t>リョウキンカイテイトウ</t>
    </rPh>
    <rPh sb="49" eb="51">
      <t>ケイエイ</t>
    </rPh>
    <rPh sb="51" eb="53">
      <t>カイゼン</t>
    </rPh>
    <rPh sb="54" eb="55">
      <t>ム</t>
    </rPh>
    <rPh sb="57" eb="59">
      <t>トリク</t>
    </rPh>
    <rPh sb="61" eb="63">
      <t>ヒツヨウ</t>
    </rPh>
    <rPh sb="110" eb="112">
      <t>キギョウ</t>
    </rPh>
    <rPh sb="112" eb="113">
      <t>サイ</t>
    </rPh>
    <rPh sb="113" eb="115">
      <t>ザンダカ</t>
    </rPh>
    <rPh sb="115" eb="116">
      <t>タイ</t>
    </rPh>
    <rPh sb="116" eb="118">
      <t>ジギョウ</t>
    </rPh>
    <rPh sb="118" eb="120">
      <t>キボ</t>
    </rPh>
    <rPh sb="120" eb="122">
      <t>ヒリツ</t>
    </rPh>
    <rPh sb="123" eb="125">
      <t>ルイジ</t>
    </rPh>
    <rPh sb="125" eb="127">
      <t>ダンタイ</t>
    </rPh>
    <rPh sb="128" eb="130">
      <t>ヒカク</t>
    </rPh>
    <rPh sb="132" eb="134">
      <t>オオハバ</t>
    </rPh>
    <rPh sb="135" eb="136">
      <t>タカ</t>
    </rPh>
    <rPh sb="137" eb="139">
      <t>スウチ</t>
    </rPh>
    <rPh sb="146" eb="148">
      <t>サイム</t>
    </rPh>
    <rPh sb="148" eb="150">
      <t>ワリアイ</t>
    </rPh>
    <rPh sb="151" eb="152">
      <t>タカ</t>
    </rPh>
    <rPh sb="153" eb="156">
      <t>ケイゾクテキ</t>
    </rPh>
    <rPh sb="157" eb="159">
      <t>ケイエイ</t>
    </rPh>
    <rPh sb="160" eb="162">
      <t>アッパク</t>
    </rPh>
    <rPh sb="166" eb="168">
      <t>ジョウキョウ</t>
    </rPh>
    <rPh sb="183" eb="185">
      <t>ケイヒ</t>
    </rPh>
    <rPh sb="185" eb="187">
      <t>カイシュウ</t>
    </rPh>
    <rPh sb="187" eb="188">
      <t>リツ</t>
    </rPh>
    <rPh sb="189" eb="191">
      <t>ルイジ</t>
    </rPh>
    <rPh sb="191" eb="193">
      <t>ダンタイ</t>
    </rPh>
    <rPh sb="194" eb="196">
      <t>ヒカク</t>
    </rPh>
    <rPh sb="198" eb="200">
      <t>オオハバ</t>
    </rPh>
    <rPh sb="201" eb="202">
      <t>ヒク</t>
    </rPh>
    <rPh sb="203" eb="205">
      <t>スウチ</t>
    </rPh>
    <rPh sb="212" eb="214">
      <t>イッパン</t>
    </rPh>
    <rPh sb="214" eb="216">
      <t>カイケイ</t>
    </rPh>
    <rPh sb="217" eb="219">
      <t>イゾン</t>
    </rPh>
    <rPh sb="236" eb="238">
      <t>ルイジ</t>
    </rPh>
    <rPh sb="238" eb="240">
      <t>ダンタイ</t>
    </rPh>
    <rPh sb="241" eb="243">
      <t>ヒカク</t>
    </rPh>
    <rPh sb="245" eb="246">
      <t>タカ</t>
    </rPh>
    <rPh sb="247" eb="249">
      <t>スウチ</t>
    </rPh>
    <rPh sb="250" eb="252">
      <t>スイイ</t>
    </rPh>
    <rPh sb="257" eb="261">
      <t>サイムワリアイ</t>
    </rPh>
    <rPh sb="262" eb="263">
      <t>タカ</t>
    </rPh>
    <rPh sb="265" eb="268">
      <t>チリテキ</t>
    </rPh>
    <rPh sb="268" eb="270">
      <t>ヨウイン</t>
    </rPh>
    <rPh sb="270" eb="271">
      <t>トウ</t>
    </rPh>
    <rPh sb="274" eb="278">
      <t>ショリケイヒ</t>
    </rPh>
    <rPh sb="279" eb="280">
      <t>タカ</t>
    </rPh>
    <rPh sb="286" eb="290">
      <t>ユウシュウスイリョウ</t>
    </rPh>
    <rPh sb="291" eb="293">
      <t>コンゴ</t>
    </rPh>
    <rPh sb="294" eb="296">
      <t>ゲンショウ</t>
    </rPh>
    <rPh sb="296" eb="298">
      <t>ケイコウ</t>
    </rPh>
    <rPh sb="305" eb="306">
      <t>キビ</t>
    </rPh>
    <rPh sb="308" eb="310">
      <t>ジョウキョウ</t>
    </rPh>
    <rPh sb="329" eb="332">
      <t>スイセンカ</t>
    </rPh>
    <rPh sb="332" eb="333">
      <t>リツ</t>
    </rPh>
    <rPh sb="334" eb="336">
      <t>ルイジ</t>
    </rPh>
    <rPh sb="336" eb="338">
      <t>ダンタイ</t>
    </rPh>
    <rPh sb="339" eb="341">
      <t>ヒカク</t>
    </rPh>
    <rPh sb="343" eb="344">
      <t>タカ</t>
    </rPh>
    <rPh sb="345" eb="347">
      <t>スウチ</t>
    </rPh>
    <rPh sb="354" eb="356">
      <t>コンゴ</t>
    </rPh>
    <rPh sb="357" eb="359">
      <t>ジンコウ</t>
    </rPh>
    <rPh sb="359" eb="361">
      <t>ゲンショウ</t>
    </rPh>
    <rPh sb="364" eb="367">
      <t>スイセンカ</t>
    </rPh>
    <rPh sb="367" eb="368">
      <t>リツ</t>
    </rPh>
    <rPh sb="369" eb="371">
      <t>テイカ</t>
    </rPh>
    <rPh sb="372" eb="374">
      <t>ヨソウ</t>
    </rPh>
    <phoneticPr fontId="4"/>
  </si>
  <si>
    <t>一般会計に依存した状況であり、地方債償還金が大きな負担となっている。料金改定等経営改善に向けた取組みが必要である。</t>
    <rPh sb="0" eb="2">
      <t>イッパン</t>
    </rPh>
    <rPh sb="2" eb="4">
      <t>カイケイ</t>
    </rPh>
    <rPh sb="5" eb="7">
      <t>イゾン</t>
    </rPh>
    <rPh sb="9" eb="11">
      <t>ジョウキョウ</t>
    </rPh>
    <rPh sb="34" eb="39">
      <t>リョウキンカイテイトウ</t>
    </rPh>
    <rPh sb="39" eb="43">
      <t>ケイエイカイゼン</t>
    </rPh>
    <rPh sb="44" eb="45">
      <t>ム</t>
    </rPh>
    <rPh sb="47" eb="49">
      <t>トリク</t>
    </rPh>
    <rPh sb="51" eb="53">
      <t>ヒツヨウ</t>
    </rPh>
    <phoneticPr fontId="4"/>
  </si>
  <si>
    <t>供用開始後10年以上経過しており、各浄化槽の保守点検は定期的に行っているが老朽化は否めない。故障の場合は緊急的に対応している状況であり、更新計画は未策定である。
　現在、町全体の下水道集合処理区の汚水処理施設について、最適化再編整備構想プランを策定中であり、この結果を踏まえて今後の個排の在り方等検討を進める</t>
    <rPh sb="0" eb="2">
      <t>キョウヨウ</t>
    </rPh>
    <rPh sb="2" eb="5">
      <t>カイシゴ</t>
    </rPh>
    <rPh sb="7" eb="8">
      <t>ネン</t>
    </rPh>
    <rPh sb="8" eb="10">
      <t>イジョウ</t>
    </rPh>
    <rPh sb="10" eb="12">
      <t>ケイカ</t>
    </rPh>
    <rPh sb="17" eb="18">
      <t>カク</t>
    </rPh>
    <rPh sb="18" eb="21">
      <t>ジョウカソウ</t>
    </rPh>
    <rPh sb="22" eb="24">
      <t>ホシュ</t>
    </rPh>
    <rPh sb="24" eb="26">
      <t>テンケン</t>
    </rPh>
    <rPh sb="27" eb="29">
      <t>テイキ</t>
    </rPh>
    <rPh sb="29" eb="30">
      <t>テキ</t>
    </rPh>
    <rPh sb="31" eb="32">
      <t>オコナ</t>
    </rPh>
    <rPh sb="37" eb="40">
      <t>ロウキュウカ</t>
    </rPh>
    <rPh sb="41" eb="42">
      <t>イナ</t>
    </rPh>
    <rPh sb="46" eb="48">
      <t>コショウ</t>
    </rPh>
    <rPh sb="49" eb="51">
      <t>バアイ</t>
    </rPh>
    <rPh sb="52" eb="55">
      <t>キンキュウテキ</t>
    </rPh>
    <rPh sb="56" eb="58">
      <t>タイオウ</t>
    </rPh>
    <rPh sb="62" eb="64">
      <t>ジョウキョウ</t>
    </rPh>
    <rPh sb="68" eb="70">
      <t>コウシン</t>
    </rPh>
    <rPh sb="70" eb="72">
      <t>ケイカク</t>
    </rPh>
    <rPh sb="73" eb="74">
      <t>ミ</t>
    </rPh>
    <rPh sb="74" eb="76">
      <t>サクテイ</t>
    </rPh>
    <rPh sb="82" eb="84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</si>
</sst>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C0-4BFE-AF8C-183CB6574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249696"/>
        <c:axId val="442825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C0-4BFE-AF8C-183CB6574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49696"/>
        <c:axId val="442825024"/>
      </c:lineChart>
      <c:dateAx>
        <c:axId val="1342496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2825024"/>
        <c:crosses val="autoZero"/>
        <c:auto val="1"/>
        <c:lblOffset val="100"/>
        <c:baseTimeUnit val="years"/>
      </c:dateAx>
      <c:valAx>
        <c:axId val="442825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4249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46-4E95-8D20-631251A64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943112"/>
        <c:axId val="44394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54.14</c:v>
                </c:pt>
                <c:pt idx="1">
                  <c:v>132.99</c:v>
                </c:pt>
                <c:pt idx="2">
                  <c:v>51.71</c:v>
                </c:pt>
                <c:pt idx="3">
                  <c:v>50.56</c:v>
                </c:pt>
                <c:pt idx="4">
                  <c:v>47.35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46-4E95-8D20-631251A64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43112"/>
        <c:axId val="443946640"/>
      </c:lineChart>
      <c:dateAx>
        <c:axId val="443943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946640"/>
        <c:crosses val="autoZero"/>
        <c:auto val="1"/>
        <c:lblOffset val="100"/>
        <c:baseTimeUnit val="years"/>
      </c:dateAx>
      <c:valAx>
        <c:axId val="44394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943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91.96</c:v>
                </c:pt>
                <c:pt idx="1">
                  <c:v>91.82</c:v>
                </c:pt>
                <c:pt idx="2">
                  <c:v>93.52</c:v>
                </c:pt>
                <c:pt idx="3">
                  <c:v>92.93</c:v>
                </c:pt>
                <c:pt idx="4">
                  <c:v>92.93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C7-4777-8951-5D5CC80FF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944288"/>
        <c:axId val="443946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84.69</c:v>
                </c:pt>
                <c:pt idx="1">
                  <c:v>82.94</c:v>
                </c:pt>
                <c:pt idx="2">
                  <c:v>82.91</c:v>
                </c:pt>
                <c:pt idx="3">
                  <c:v>83.85</c:v>
                </c:pt>
                <c:pt idx="4">
                  <c:v>81.209999999999994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C7-4777-8951-5D5CC80FF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44288"/>
        <c:axId val="443946248"/>
      </c:lineChart>
      <c:dateAx>
        <c:axId val="443944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946248"/>
        <c:crosses val="autoZero"/>
        <c:auto val="1"/>
        <c:lblOffset val="100"/>
        <c:baseTimeUnit val="years"/>
      </c:dateAx>
      <c:valAx>
        <c:axId val="443946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944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65.489999999999995</c:v>
                </c:pt>
                <c:pt idx="1">
                  <c:v>68.95</c:v>
                </c:pt>
                <c:pt idx="2">
                  <c:v>65.17</c:v>
                </c:pt>
                <c:pt idx="3">
                  <c:v>64.94</c:v>
                </c:pt>
                <c:pt idx="4">
                  <c:v>65.61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3F-4362-95F9-D5B0E5FC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3208"/>
        <c:axId val="447580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3F-4362-95F9-D5B0E5FC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3208"/>
        <c:axId val="447580088"/>
      </c:lineChart>
      <c:dateAx>
        <c:axId val="3270032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7580088"/>
        <c:crosses val="autoZero"/>
        <c:auto val="1"/>
        <c:lblOffset val="100"/>
        <c:baseTimeUnit val="years"/>
      </c:dateAx>
      <c:valAx>
        <c:axId val="447580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7003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61-43C9-AFCB-81705C108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89264"/>
        <c:axId val="443587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461-43C9-AFCB-81705C108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89264"/>
        <c:axId val="443587696"/>
      </c:lineChart>
      <c:dateAx>
        <c:axId val="4435892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587696"/>
        <c:crosses val="autoZero"/>
        <c:auto val="1"/>
        <c:lblOffset val="100"/>
        <c:baseTimeUnit val="years"/>
      </c:dateAx>
      <c:valAx>
        <c:axId val="443587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589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03-449A-BD3F-B5FA3604B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90832"/>
        <c:axId val="443595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03-449A-BD3F-B5FA3604B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90832"/>
        <c:axId val="443595144"/>
      </c:lineChart>
      <c:dateAx>
        <c:axId val="443590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595144"/>
        <c:crosses val="autoZero"/>
        <c:auto val="1"/>
        <c:lblOffset val="100"/>
        <c:baseTimeUnit val="years"/>
      </c:dateAx>
      <c:valAx>
        <c:axId val="443595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59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DC-4E8C-AEBB-A653BC050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88872"/>
        <c:axId val="443590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DC-4E8C-AEBB-A653BC050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88872"/>
        <c:axId val="443590440"/>
      </c:lineChart>
      <c:dateAx>
        <c:axId val="4435888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590440"/>
        <c:crosses val="autoZero"/>
        <c:auto val="1"/>
        <c:lblOffset val="100"/>
        <c:baseTimeUnit val="years"/>
      </c:dateAx>
      <c:valAx>
        <c:axId val="443590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588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0B-4A1A-A891-FA37B5DBD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88088"/>
        <c:axId val="443589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0B-4A1A-A891-FA37B5DBD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88088"/>
        <c:axId val="443589656"/>
      </c:lineChart>
      <c:dateAx>
        <c:axId val="443588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589656"/>
        <c:crosses val="autoZero"/>
        <c:auto val="1"/>
        <c:lblOffset val="100"/>
        <c:baseTimeUnit val="years"/>
      </c:dateAx>
      <c:valAx>
        <c:axId val="443589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588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3312.74</c:v>
                </c:pt>
                <c:pt idx="1">
                  <c:v>3202.05</c:v>
                </c:pt>
                <c:pt idx="2">
                  <c:v>3022.42</c:v>
                </c:pt>
                <c:pt idx="3">
                  <c:v>2863.09</c:v>
                </c:pt>
                <c:pt idx="4">
                  <c:v>2589.36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37-4894-9DC9-CAF603918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588480"/>
        <c:axId val="443590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663.76</c:v>
                </c:pt>
                <c:pt idx="1">
                  <c:v>566.35</c:v>
                </c:pt>
                <c:pt idx="2">
                  <c:v>888.8</c:v>
                </c:pt>
                <c:pt idx="3">
                  <c:v>855.65</c:v>
                </c:pt>
                <c:pt idx="4">
                  <c:v>862.99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37-4894-9DC9-CAF603918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88480"/>
        <c:axId val="443590048"/>
      </c:lineChart>
      <c:dateAx>
        <c:axId val="443588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590048"/>
        <c:crosses val="autoZero"/>
        <c:auto val="1"/>
        <c:lblOffset val="100"/>
        <c:baseTimeUnit val="years"/>
      </c:dateAx>
      <c:valAx>
        <c:axId val="443590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588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25.31</c:v>
                </c:pt>
                <c:pt idx="1">
                  <c:v>20.72</c:v>
                </c:pt>
                <c:pt idx="2">
                  <c:v>29.76</c:v>
                </c:pt>
                <c:pt idx="3">
                  <c:v>28.61</c:v>
                </c:pt>
                <c:pt idx="4">
                  <c:v>27.35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5F-480F-9845-FBD6B3B0C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940760"/>
        <c:axId val="443941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53.76</c:v>
                </c:pt>
                <c:pt idx="1">
                  <c:v>52.27</c:v>
                </c:pt>
                <c:pt idx="2">
                  <c:v>52.55</c:v>
                </c:pt>
                <c:pt idx="3">
                  <c:v>52.23</c:v>
                </c:pt>
                <c:pt idx="4">
                  <c:v>50.06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5F-480F-9845-FBD6B3B0C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40760"/>
        <c:axId val="443941152"/>
      </c:lineChart>
      <c:dateAx>
        <c:axId val="4439407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941152"/>
        <c:crosses val="autoZero"/>
        <c:auto val="1"/>
        <c:lblOffset val="100"/>
        <c:baseTimeUnit val="years"/>
      </c:dateAx>
      <c:valAx>
        <c:axId val="443941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940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1003.57</c:v>
                </c:pt>
                <c:pt idx="1">
                  <c:v>1185.28</c:v>
                </c:pt>
                <c:pt idx="2">
                  <c:v>758.83</c:v>
                </c:pt>
                <c:pt idx="3">
                  <c:v>859.23</c:v>
                </c:pt>
                <c:pt idx="4">
                  <c:v>924.49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8F-48DE-B9EA-794376709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943504"/>
        <c:axId val="443942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275.25</c:v>
                </c:pt>
                <c:pt idx="1">
                  <c:v>291.01</c:v>
                </c:pt>
                <c:pt idx="2">
                  <c:v>292.45</c:v>
                </c:pt>
                <c:pt idx="3">
                  <c:v>294.05</c:v>
                </c:pt>
                <c:pt idx="4">
                  <c:v>309.22000000000003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8F-48DE-B9EA-794376709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943504"/>
        <c:axId val="443942328"/>
      </c:lineChart>
      <c:dateAx>
        <c:axId val="4439435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43942328"/>
        <c:crosses val="autoZero"/>
        <c:auto val="1"/>
        <c:lblOffset val="100"/>
        <c:baseTimeUnit val="years"/>
      </c:dateAx>
      <c:valAx>
        <c:axId val="443942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3943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【317.18】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T13" zoomScale="75" zoomScaleNormal="75" workbookViewId="0">
      <selection activeCell="BI59" sqref="BI59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広島県　安芸太田町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個別排水処理</v>
      </c>
      <c r="Q8" s="49"/>
      <c r="R8" s="49"/>
      <c r="S8" s="49"/>
      <c r="T8" s="49"/>
      <c r="U8" s="49"/>
      <c r="V8" s="49"/>
      <c r="W8" s="49" t="str">
        <f>データ!L6</f>
        <v>L2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6147</v>
      </c>
      <c r="AM8" s="51"/>
      <c r="AN8" s="51"/>
      <c r="AO8" s="51"/>
      <c r="AP8" s="51"/>
      <c r="AQ8" s="51"/>
      <c r="AR8" s="51"/>
      <c r="AS8" s="51"/>
      <c r="AT8" s="46">
        <f>データ!T6</f>
        <v>341.89</v>
      </c>
      <c r="AU8" s="46"/>
      <c r="AV8" s="46"/>
      <c r="AW8" s="46"/>
      <c r="AX8" s="46"/>
      <c r="AY8" s="46"/>
      <c r="AZ8" s="46"/>
      <c r="BA8" s="46"/>
      <c r="BB8" s="46">
        <f>データ!U6</f>
        <v>17.98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1.63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3918</v>
      </c>
      <c r="AE10" s="51"/>
      <c r="AF10" s="51"/>
      <c r="AG10" s="51"/>
      <c r="AH10" s="51"/>
      <c r="AI10" s="51"/>
      <c r="AJ10" s="51"/>
      <c r="AK10" s="2"/>
      <c r="AL10" s="51">
        <f>データ!V6</f>
        <v>99</v>
      </c>
      <c r="AM10" s="51"/>
      <c r="AN10" s="51"/>
      <c r="AO10" s="51"/>
      <c r="AP10" s="51"/>
      <c r="AQ10" s="51"/>
      <c r="AR10" s="51"/>
      <c r="AS10" s="51"/>
      <c r="AT10" s="46">
        <f>データ!W6</f>
        <v>0.03</v>
      </c>
      <c r="AU10" s="46"/>
      <c r="AV10" s="46"/>
      <c r="AW10" s="46"/>
      <c r="AX10" s="46"/>
      <c r="AY10" s="46"/>
      <c r="AZ10" s="46"/>
      <c r="BA10" s="46"/>
      <c r="BB10" s="46">
        <f>データ!X6</f>
        <v>3300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117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119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118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【862.82】</v>
      </c>
      <c r="I86" s="26" t="str">
        <f>データ!CA6</f>
        <v>【49.71】</v>
      </c>
      <c r="J86" s="26" t="str">
        <f>データ!CL6</f>
        <v>【317.18】</v>
      </c>
      <c r="K86" s="26" t="str">
        <f>データ!CW6</f>
        <v>【47.67】</v>
      </c>
      <c r="L86" s="26" t="str">
        <f>データ!DH6</f>
        <v>【79.30】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1lTL8HBIpOujhoYueIbDQ3Zg4HxHtpN2yvdDExdcJJk1SOgFhAIKQJKMssz7NDpiLp2vUEO0Kza+5xzFmed/YA==" saltValue="rYxDwXBrFAckTKfERelVq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2019</v>
      </c>
      <c r="C6" s="33">
        <f t="shared" ref="C6:X6" si="3">C7</f>
        <v>343684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広島県　安芸太田町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1.63</v>
      </c>
      <c r="Q6" s="34">
        <f t="shared" si="3"/>
        <v>100</v>
      </c>
      <c r="R6" s="34">
        <f t="shared" si="3"/>
        <v>3918</v>
      </c>
      <c r="S6" s="34">
        <f t="shared" si="3"/>
        <v>6147</v>
      </c>
      <c r="T6" s="34">
        <f t="shared" si="3"/>
        <v>341.89</v>
      </c>
      <c r="U6" s="34">
        <f t="shared" si="3"/>
        <v>17.98</v>
      </c>
      <c r="V6" s="34">
        <f t="shared" si="3"/>
        <v>99</v>
      </c>
      <c r="W6" s="34">
        <f t="shared" si="3"/>
        <v>0.03</v>
      </c>
      <c r="X6" s="34">
        <f t="shared" si="3"/>
        <v>3300</v>
      </c>
      <c r="Y6" s="35">
        <f>IF(Y7="",NA(),Y7)</f>
        <v>65.489999999999995</v>
      </c>
      <c r="Z6" s="35">
        <f t="shared" ref="Z6:AH6" si="4">IF(Z7="",NA(),Z7)</f>
        <v>68.95</v>
      </c>
      <c r="AA6" s="35">
        <f t="shared" si="4"/>
        <v>65.17</v>
      </c>
      <c r="AB6" s="35">
        <f t="shared" si="4"/>
        <v>64.94</v>
      </c>
      <c r="AC6" s="35">
        <f t="shared" si="4"/>
        <v>65.61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3312.74</v>
      </c>
      <c r="BG6" s="35">
        <f t="shared" ref="BG6:BO6" si="7">IF(BG7="",NA(),BG7)</f>
        <v>3202.05</v>
      </c>
      <c r="BH6" s="35">
        <f t="shared" si="7"/>
        <v>3022.42</v>
      </c>
      <c r="BI6" s="35">
        <f t="shared" si="7"/>
        <v>2863.09</v>
      </c>
      <c r="BJ6" s="35">
        <f t="shared" si="7"/>
        <v>2589.36</v>
      </c>
      <c r="BK6" s="35">
        <f t="shared" si="7"/>
        <v>663.76</v>
      </c>
      <c r="BL6" s="35">
        <f t="shared" si="7"/>
        <v>566.35</v>
      </c>
      <c r="BM6" s="35">
        <f t="shared" si="7"/>
        <v>888.8</v>
      </c>
      <c r="BN6" s="35">
        <f t="shared" si="7"/>
        <v>855.65</v>
      </c>
      <c r="BO6" s="35">
        <f t="shared" si="7"/>
        <v>862.99</v>
      </c>
      <c r="BP6" s="34" t="str">
        <f>IF(BP7="","",IF(BP7="-","【-】","【"&amp;SUBSTITUTE(TEXT(BP7,"#,##0.00"),"-","△")&amp;"】"))</f>
        <v>【862.82】</v>
      </c>
      <c r="BQ6" s="35">
        <f>IF(BQ7="",NA(),BQ7)</f>
        <v>25.31</v>
      </c>
      <c r="BR6" s="35">
        <f t="shared" ref="BR6:BZ6" si="8">IF(BR7="",NA(),BR7)</f>
        <v>20.72</v>
      </c>
      <c r="BS6" s="35">
        <f t="shared" si="8"/>
        <v>29.76</v>
      </c>
      <c r="BT6" s="35">
        <f t="shared" si="8"/>
        <v>28.61</v>
      </c>
      <c r="BU6" s="35">
        <f t="shared" si="8"/>
        <v>27.35</v>
      </c>
      <c r="BV6" s="35">
        <f t="shared" si="8"/>
        <v>53.76</v>
      </c>
      <c r="BW6" s="35">
        <f t="shared" si="8"/>
        <v>52.27</v>
      </c>
      <c r="BX6" s="35">
        <f t="shared" si="8"/>
        <v>52.55</v>
      </c>
      <c r="BY6" s="35">
        <f t="shared" si="8"/>
        <v>52.23</v>
      </c>
      <c r="BZ6" s="35">
        <f t="shared" si="8"/>
        <v>50.06</v>
      </c>
      <c r="CA6" s="34" t="str">
        <f>IF(CA7="","",IF(CA7="-","【-】","【"&amp;SUBSTITUTE(TEXT(CA7,"#,##0.00"),"-","△")&amp;"】"))</f>
        <v>【49.71】</v>
      </c>
      <c r="CB6" s="35">
        <f>IF(CB7="",NA(),CB7)</f>
        <v>1003.57</v>
      </c>
      <c r="CC6" s="35">
        <f t="shared" ref="CC6:CK6" si="9">IF(CC7="",NA(),CC7)</f>
        <v>1185.28</v>
      </c>
      <c r="CD6" s="35">
        <f t="shared" si="9"/>
        <v>758.83</v>
      </c>
      <c r="CE6" s="35">
        <f t="shared" si="9"/>
        <v>859.23</v>
      </c>
      <c r="CF6" s="35">
        <f t="shared" si="9"/>
        <v>924.49</v>
      </c>
      <c r="CG6" s="35">
        <f t="shared" si="9"/>
        <v>275.25</v>
      </c>
      <c r="CH6" s="35">
        <f t="shared" si="9"/>
        <v>291.01</v>
      </c>
      <c r="CI6" s="35">
        <f t="shared" si="9"/>
        <v>292.45</v>
      </c>
      <c r="CJ6" s="35">
        <f t="shared" si="9"/>
        <v>294.05</v>
      </c>
      <c r="CK6" s="35">
        <f t="shared" si="9"/>
        <v>309.22000000000003</v>
      </c>
      <c r="CL6" s="34" t="str">
        <f>IF(CL7="","",IF(CL7="-","【-】","【"&amp;SUBSTITUTE(TEXT(CL7,"#,##0.00"),"-","△")&amp;"】"))</f>
        <v>【317.18】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54.14</v>
      </c>
      <c r="CS6" s="35">
        <f t="shared" si="10"/>
        <v>132.99</v>
      </c>
      <c r="CT6" s="35">
        <f t="shared" si="10"/>
        <v>51.71</v>
      </c>
      <c r="CU6" s="35">
        <f t="shared" si="10"/>
        <v>50.56</v>
      </c>
      <c r="CV6" s="35">
        <f t="shared" si="10"/>
        <v>47.35</v>
      </c>
      <c r="CW6" s="34" t="str">
        <f>IF(CW7="","",IF(CW7="-","【-】","【"&amp;SUBSTITUTE(TEXT(CW7,"#,##0.00"),"-","△")&amp;"】"))</f>
        <v>【47.67】</v>
      </c>
      <c r="CX6" s="35">
        <f>IF(CX7="",NA(),CX7)</f>
        <v>91.96</v>
      </c>
      <c r="CY6" s="35">
        <f t="shared" ref="CY6:DG6" si="11">IF(CY7="",NA(),CY7)</f>
        <v>91.82</v>
      </c>
      <c r="CZ6" s="35">
        <f t="shared" si="11"/>
        <v>93.52</v>
      </c>
      <c r="DA6" s="35">
        <f t="shared" si="11"/>
        <v>92.93</v>
      </c>
      <c r="DB6" s="35">
        <f t="shared" si="11"/>
        <v>92.93</v>
      </c>
      <c r="DC6" s="35">
        <f t="shared" si="11"/>
        <v>84.69</v>
      </c>
      <c r="DD6" s="35">
        <f t="shared" si="11"/>
        <v>82.94</v>
      </c>
      <c r="DE6" s="35">
        <f t="shared" si="11"/>
        <v>82.91</v>
      </c>
      <c r="DF6" s="35">
        <f t="shared" si="11"/>
        <v>83.85</v>
      </c>
      <c r="DG6" s="35">
        <f t="shared" si="11"/>
        <v>81.209999999999994</v>
      </c>
      <c r="DH6" s="34" t="str">
        <f>IF(DH7="","",IF(DH7="-","【-】","【"&amp;SUBSTITUTE(TEXT(DH7,"#,##0.00"),"-","△")&amp;"】"))</f>
        <v>【79.30】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2019</v>
      </c>
      <c r="C7" s="37">
        <v>343684</v>
      </c>
      <c r="D7" s="37">
        <v>47</v>
      </c>
      <c r="E7" s="37">
        <v>18</v>
      </c>
      <c r="F7" s="37">
        <v>1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1.63</v>
      </c>
      <c r="Q7" s="38">
        <v>100</v>
      </c>
      <c r="R7" s="38">
        <v>3918</v>
      </c>
      <c r="S7" s="38">
        <v>6147</v>
      </c>
      <c r="T7" s="38">
        <v>341.89</v>
      </c>
      <c r="U7" s="38">
        <v>17.98</v>
      </c>
      <c r="V7" s="38">
        <v>99</v>
      </c>
      <c r="W7" s="38">
        <v>0.03</v>
      </c>
      <c r="X7" s="38">
        <v>3300</v>
      </c>
      <c r="Y7" s="38">
        <v>65.489999999999995</v>
      </c>
      <c r="Z7" s="38">
        <v>68.95</v>
      </c>
      <c r="AA7" s="38">
        <v>65.17</v>
      </c>
      <c r="AB7" s="38">
        <v>64.94</v>
      </c>
      <c r="AC7" s="38">
        <v>65.61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3312.74</v>
      </c>
      <c r="BG7" s="38">
        <v>3202.05</v>
      </c>
      <c r="BH7" s="38">
        <v>3022.42</v>
      </c>
      <c r="BI7" s="38">
        <v>2863.09</v>
      </c>
      <c r="BJ7" s="38">
        <v>2589.36</v>
      </c>
      <c r="BK7" s="38">
        <v>663.76</v>
      </c>
      <c r="BL7" s="38">
        <v>566.35</v>
      </c>
      <c r="BM7" s="38">
        <v>888.8</v>
      </c>
      <c r="BN7" s="38">
        <v>855.65</v>
      </c>
      <c r="BO7" s="38">
        <v>862.99</v>
      </c>
      <c r="BP7" s="38">
        <v>862.82</v>
      </c>
      <c r="BQ7" s="38">
        <v>25.31</v>
      </c>
      <c r="BR7" s="38">
        <v>20.72</v>
      </c>
      <c r="BS7" s="38">
        <v>29.76</v>
      </c>
      <c r="BT7" s="38">
        <v>28.61</v>
      </c>
      <c r="BU7" s="38">
        <v>27.35</v>
      </c>
      <c r="BV7" s="38">
        <v>53.76</v>
      </c>
      <c r="BW7" s="38">
        <v>52.27</v>
      </c>
      <c r="BX7" s="38">
        <v>52.55</v>
      </c>
      <c r="BY7" s="38">
        <v>52.23</v>
      </c>
      <c r="BZ7" s="38">
        <v>50.06</v>
      </c>
      <c r="CA7" s="38">
        <v>49.71</v>
      </c>
      <c r="CB7" s="38">
        <v>1003.57</v>
      </c>
      <c r="CC7" s="38">
        <v>1185.28</v>
      </c>
      <c r="CD7" s="38">
        <v>758.83</v>
      </c>
      <c r="CE7" s="38">
        <v>859.23</v>
      </c>
      <c r="CF7" s="38">
        <v>924.49</v>
      </c>
      <c r="CG7" s="38">
        <v>275.25</v>
      </c>
      <c r="CH7" s="38">
        <v>291.01</v>
      </c>
      <c r="CI7" s="38">
        <v>292.45</v>
      </c>
      <c r="CJ7" s="38">
        <v>294.05</v>
      </c>
      <c r="CK7" s="38">
        <v>309.22000000000003</v>
      </c>
      <c r="CL7" s="38">
        <v>317.18</v>
      </c>
      <c r="CM7" s="38" t="s">
        <v>104</v>
      </c>
      <c r="CN7" s="38" t="s">
        <v>104</v>
      </c>
      <c r="CO7" s="38" t="s">
        <v>104</v>
      </c>
      <c r="CP7" s="38" t="s">
        <v>104</v>
      </c>
      <c r="CQ7" s="38" t="s">
        <v>104</v>
      </c>
      <c r="CR7" s="38">
        <v>54.14</v>
      </c>
      <c r="CS7" s="38">
        <v>132.99</v>
      </c>
      <c r="CT7" s="38">
        <v>51.71</v>
      </c>
      <c r="CU7" s="38">
        <v>50.56</v>
      </c>
      <c r="CV7" s="38">
        <v>47.35</v>
      </c>
      <c r="CW7" s="38">
        <v>47.67</v>
      </c>
      <c r="CX7" s="38">
        <v>91.96</v>
      </c>
      <c r="CY7" s="38">
        <v>91.82</v>
      </c>
      <c r="CZ7" s="38">
        <v>93.52</v>
      </c>
      <c r="DA7" s="38">
        <v>92.93</v>
      </c>
      <c r="DB7" s="38">
        <v>92.93</v>
      </c>
      <c r="DC7" s="38">
        <v>84.69</v>
      </c>
      <c r="DD7" s="38">
        <v>82.94</v>
      </c>
      <c r="DE7" s="38">
        <v>82.91</v>
      </c>
      <c r="DF7" s="38">
        <v>83.85</v>
      </c>
      <c r="DG7" s="38">
        <v>81.209999999999994</v>
      </c>
      <c r="DH7" s="38">
        <v>79.3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104</v>
      </c>
      <c r="EF7" s="38" t="s">
        <v>104</v>
      </c>
      <c r="EG7" s="38" t="s">
        <v>104</v>
      </c>
      <c r="EH7" s="38" t="s">
        <v>104</v>
      </c>
      <c r="EI7" s="38" t="s">
        <v>104</v>
      </c>
      <c r="EJ7" s="38" t="s">
        <v>104</v>
      </c>
      <c r="EK7" s="38" t="s">
        <v>104</v>
      </c>
      <c r="EL7" s="38" t="s">
        <v>104</v>
      </c>
      <c r="EM7" s="38" t="s">
        <v>104</v>
      </c>
      <c r="EN7" s="38" t="s">
        <v>104</v>
      </c>
      <c r="EO7" s="38" t="s">
        <v>104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114</v>
      </c>
      <c r="E13" t="s">
        <v>113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Administrator</cp:lastModifiedBy>
  <dcterms:created xsi:type="dcterms:W3CDTF">2020-12-04T03:21:35Z</dcterms:created>
  <dcterms:modified xsi:type="dcterms:W3CDTF">2021-02-24T04:44:48Z</dcterms:modified>
  <cp:category/>
</cp:coreProperties>
</file>