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deguchi432\Desktop\"/>
    </mc:Choice>
  </mc:AlternateContent>
  <workbookProtection workbookAlgorithmName="SHA-512" workbookHashValue="h99WjOvZ8sqIM0BQVNtJN92iPv2z4hHwaQ/AshpvzrxqQzT1SJqJ31KsovwMQeEd0i+nZ8D07kmgRgFsHlZptg==" workbookSaltValue="yAxHsF45O8gqrKcG6HKSTg==" workbookSpinCount="100000" lockStructure="1"/>
  <bookViews>
    <workbookView xWindow="0" yWindow="0" windowWidth="28590" windowHeight="1155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G85" i="4"/>
  <c r="F85" i="4"/>
  <c r="E85" i="4"/>
  <c r="AT10" i="4"/>
  <c r="AL10" i="4"/>
  <c r="I10" i="4"/>
  <c r="AL8" i="4"/>
  <c r="P8" i="4"/>
  <c r="I8" i="4"/>
</calcChain>
</file>

<file path=xl/sharedStrings.xml><?xml version="1.0" encoding="utf-8"?>
<sst xmlns="http://schemas.openxmlformats.org/spreadsheetml/2006/main" count="231" uniqueCount="118">
  <si>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</si>
  <si>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</si>
  <si>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</si>
  <si>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</si>
  <si>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</si>
  <si>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</si>
  <si>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</si>
  <si>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</si>
  <si>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</si>
  <si>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</si>
  <si>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</si>
  <si>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</si>
  <si>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</si>
  <si>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</si>
  <si>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</si>
  <si>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</si>
  <si>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</si>
  <si>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</si>
  <si>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</si>
  <si>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</si>
  <si>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</si>
  <si>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</si>
  <si>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</si>
  <si>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</si>
  <si>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</si>
  <si>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</si>
  <si>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</si>
  <si>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</si>
  <si>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</si>
  <si>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</si>
  <si>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</si>
  <si>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</si>
  <si>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</si>
  <si>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</si>
  <si>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</si>
  <si>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</si>
  <si>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</si>
  <si>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</si>
  <si>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</si>
  <si>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</si>
  <si>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</si>
  <si>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</si>
  <si>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</si>
  <si>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</si>
  <si>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</si>
  <si>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</si>
  <si>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</si>
  <si>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</si>
  <si>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</si>
  <si>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</si>
  <si>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</si>
  <si>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</si>
  <si>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</si>
  <si>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</si>
  <si>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</si>
  <si>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</si>
  <si>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</si>
  <si>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</si>
  <si>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</si>
  <si>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</si>
  <si>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</si>
  <si>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</si>
  <si>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</si>
  <si>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</si>
  <si>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</si>
  <si>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</si>
  <si>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</si>
  <si>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</si>
  <si>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</si>
  <si>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</si>
  <si>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</si>
  <si>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</si>
  <si>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</si>
  <si>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</si>
  <si>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</si>
  <si>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</si>
  <si>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</si>
  <si>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</si>
  <si>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</si>
  <si>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</si>
  <si>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</si>
  <si>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</si>
  <si>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</si>
  <si>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</si>
  <si>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</si>
  <si>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</si>
  <si>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</si>
  <si>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</si>
  <si>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</si>
  <si>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</si>
  <si>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</si>
  <si>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</si>
  <si>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</si>
  <si>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</si>
  <si>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</si>
  <si>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</si>
  <si>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</si>
  <si>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</si>
  <si>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</si>
  <si>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</si>
  <si>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</si>
  <si>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</si>
  <si>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</si>
  <si>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</si>
  <si>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</si>
  <si>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</si>
  <si>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</si>
  <si>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</si>
  <si>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</si>
  <si>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</si>
  <si>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</si>
  <si>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</si>
  <si>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</si>
  <si>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</si>
  <si>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</si>
  <si>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有形固定資産減価償却率・管渠老朽化率・管渠改善率】
　管渠老化率，管渠改善率はともに0％で推移している。
　平成11年度に供用開始し，20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phoneticPr fontId="4"/>
  </si>
  <si>
    <t>　令和2年度に整備計画を見直し，江田島市の下水道事業は，完了した。今後は，水洗化率の向上のため，未接続世帯の実態の把握，啓発等により接続推進を継続していく。
　安定した経営には課題が多い。引き続き，基準外繰入の解消のため，令和３年度に使用料の改定を予定している。また，維持管理経費の節約などにも努める。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phoneticPr fontId="4"/>
  </si>
  <si>
    <t>経常収支比率・累積欠損金比率】
　経常収支比率は100％で推移しており，累積欠損も発生していないが，一般会計繰入金によるもので，基準外繰入の縮小・解消に向け，経営改善に取り組む必要がある。
【流動比率】
　流動負債の建設改良費に充てられた企業債の比率が高いことによる。
【企業債残高対事業規模比率】
　類似団体平均を大きく上回っており，整備に伴う企業債の借入による企業債残高が多額である。整備は完了しているが，将来的な負担が大きい。
【経費回収率・汚水処理原価・施設利用率・水洗化率】
　水洗化率は，約70％と低く，類似団体平均を大きく下回っている。これに伴い，経費回収率，施設利用率も低い状態にある。既に整備は完了しているが，高齢化や家屋の老朽化，経済的理由などによる未接続世帯が多く，限界集落に該当する地区も多く，人口減少に伴う実利用世帯の減少も見受けられる。引き続き接続推進に向けた施策の検討が必要である。Ｈ30年度記載ミス　当該値　正　71.13％
　汚水処理原価は約300円程度で，類似団体平均とほぼ同額であるが，経費回収率は類似団体平均を上回っている。また，水洗化率は微増しているものの施設利用率は殆ど変動がなく，類似団体平均を大きく下回っている。人口減少による有収水量の減などもあるが，引き続き接続の推進による収入の増加を図るとともに，維持管理経費の節減に努める必要がある。</t>
    <rPh sb="409" eb="411">
      <t>ネンド</t>
    </rPh>
    <rPh sb="411" eb="413">
      <t>キサイ</t>
    </rPh>
    <rPh sb="416" eb="418">
      <t>トウガイ</t>
    </rPh>
    <rPh sb="418" eb="419">
      <t>チ</t>
    </rPh>
    <rPh sb="420" eb="421">
      <t>セイ</t>
    </rPh>
    <rPh sb="442" eb="444">
      <t>テイド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</si>
</sst>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6E2-4A9C-A77E-BD895474745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D6E2-4A9C-A77E-BD895474745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34.08</c:v>
                </c:pt>
                <c:pt idx="1">
                  <c:v>34.08</c:v>
                </c:pt>
                <c:pt idx="2">
                  <c:v>34.869999999999997</c:v>
                </c:pt>
                <c:pt idx="3">
                  <c:v>33.619999999999997</c:v>
                </c:pt>
                <c:pt idx="4">
                  <c:v>34.07</c:v>
                </c:pt>
              </c:numCache>
            </c:numRef>
          </c:val>
          <c:extLst>
            <c:ext xmlns:c16="http://schemas.microsoft.com/office/drawing/2014/chart" uri="{C3380CC4-5D6E-409C-BE32-E72D297353CC}">
              <c16:uniqueId val="{00000000-D07B-4ADB-9498-4BA8C03C008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D07B-4ADB-9498-4BA8C03C008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70.540000000000006</c:v>
                </c:pt>
                <c:pt idx="1">
                  <c:v>72.59</c:v>
                </c:pt>
                <c:pt idx="2">
                  <c:v>75.680000000000007</c:v>
                </c:pt>
                <c:pt idx="3">
                  <c:v>93.21</c:v>
                </c:pt>
                <c:pt idx="4">
                  <c:v>69.31</c:v>
                </c:pt>
              </c:numCache>
            </c:numRef>
          </c:val>
          <c:extLst>
            <c:ext xmlns:c16="http://schemas.microsoft.com/office/drawing/2014/chart" uri="{C3380CC4-5D6E-409C-BE32-E72D297353CC}">
              <c16:uniqueId val="{00000000-A7FB-4342-9D57-9390E7773E8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A7FB-4342-9D57-9390E7773E8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102.74</c:v>
                </c:pt>
                <c:pt idx="4">
                  <c:v>100</c:v>
                </c:pt>
              </c:numCache>
            </c:numRef>
          </c:val>
          <c:extLst>
            <c:ext xmlns:c16="http://schemas.microsoft.com/office/drawing/2014/chart" uri="{C3380CC4-5D6E-409C-BE32-E72D297353CC}">
              <c16:uniqueId val="{00000000-C462-4993-8A77-04B366F1634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99.64</c:v>
                </c:pt>
                <c:pt idx="1">
                  <c:v>99.66</c:v>
                </c:pt>
                <c:pt idx="2">
                  <c:v>100.95</c:v>
                </c:pt>
                <c:pt idx="3">
                  <c:v>101.77</c:v>
                </c:pt>
                <c:pt idx="4">
                  <c:v>103.6</c:v>
                </c:pt>
              </c:numCache>
            </c:numRef>
          </c:val>
          <c:smooth val="0"/>
          <c:extLst>
            <c:ext xmlns:c16="http://schemas.microsoft.com/office/drawing/2014/chart" uri="{C3380CC4-5D6E-409C-BE32-E72D297353CC}">
              <c16:uniqueId val="{00000001-C462-4993-8A77-04B366F1634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34.18</c:v>
                </c:pt>
                <c:pt idx="1">
                  <c:v>36.380000000000003</c:v>
                </c:pt>
                <c:pt idx="2">
                  <c:v>38.479999999999997</c:v>
                </c:pt>
                <c:pt idx="3">
                  <c:v>40.590000000000003</c:v>
                </c:pt>
                <c:pt idx="4">
                  <c:v>42.15</c:v>
                </c:pt>
              </c:numCache>
            </c:numRef>
          </c:val>
          <c:extLst>
            <c:ext xmlns:c16="http://schemas.microsoft.com/office/drawing/2014/chart" uri="{C3380CC4-5D6E-409C-BE32-E72D297353CC}">
              <c16:uniqueId val="{00000000-A24E-4044-924F-93056985965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22.41</c:v>
                </c:pt>
                <c:pt idx="1">
                  <c:v>22.9</c:v>
                </c:pt>
                <c:pt idx="2">
                  <c:v>24.87</c:v>
                </c:pt>
                <c:pt idx="3">
                  <c:v>24.13</c:v>
                </c:pt>
                <c:pt idx="4">
                  <c:v>23.06</c:v>
                </c:pt>
              </c:numCache>
            </c:numRef>
          </c:val>
          <c:smooth val="0"/>
          <c:extLst>
            <c:ext xmlns:c16="http://schemas.microsoft.com/office/drawing/2014/chart" uri="{C3380CC4-5D6E-409C-BE32-E72D297353CC}">
              <c16:uniqueId val="{00000001-A24E-4044-924F-93056985965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06-4C03-B9FD-FA4A8C15C33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706-4C03-B9FD-FA4A8C15C33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7F-44E3-B39B-C24446878B0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214.61</c:v>
                </c:pt>
                <c:pt idx="1">
                  <c:v>225.39</c:v>
                </c:pt>
                <c:pt idx="2">
                  <c:v>224.04</c:v>
                </c:pt>
                <c:pt idx="3">
                  <c:v>227.4</c:v>
                </c:pt>
                <c:pt idx="4">
                  <c:v>193.99</c:v>
                </c:pt>
              </c:numCache>
            </c:numRef>
          </c:val>
          <c:smooth val="0"/>
          <c:extLst>
            <c:ext xmlns:c16="http://schemas.microsoft.com/office/drawing/2014/chart" uri="{C3380CC4-5D6E-409C-BE32-E72D297353CC}">
              <c16:uniqueId val="{00000001-A97F-44E3-B39B-C24446878B0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247.01</c:v>
                </c:pt>
                <c:pt idx="1">
                  <c:v>258.04000000000002</c:v>
                </c:pt>
                <c:pt idx="2">
                  <c:v>274.35000000000002</c:v>
                </c:pt>
                <c:pt idx="3">
                  <c:v>177.42</c:v>
                </c:pt>
                <c:pt idx="4">
                  <c:v>183.06</c:v>
                </c:pt>
              </c:numCache>
            </c:numRef>
          </c:val>
          <c:extLst>
            <c:ext xmlns:c16="http://schemas.microsoft.com/office/drawing/2014/chart" uri="{C3380CC4-5D6E-409C-BE32-E72D297353CC}">
              <c16:uniqueId val="{00000000-A7A5-4245-BBE4-B9819464CB5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29.45</c:v>
                </c:pt>
                <c:pt idx="1">
                  <c:v>31.84</c:v>
                </c:pt>
                <c:pt idx="2">
                  <c:v>29.91</c:v>
                </c:pt>
                <c:pt idx="3">
                  <c:v>29.54</c:v>
                </c:pt>
                <c:pt idx="4">
                  <c:v>26.99</c:v>
                </c:pt>
              </c:numCache>
            </c:numRef>
          </c:val>
          <c:smooth val="0"/>
          <c:extLst>
            <c:ext xmlns:c16="http://schemas.microsoft.com/office/drawing/2014/chart" uri="{C3380CC4-5D6E-409C-BE32-E72D297353CC}">
              <c16:uniqueId val="{00000001-A7A5-4245-BBE4-B9819464CB5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2564.73</c:v>
                </c:pt>
                <c:pt idx="1">
                  <c:v>2404.0500000000002</c:v>
                </c:pt>
                <c:pt idx="2">
                  <c:v>2187.9</c:v>
                </c:pt>
                <c:pt idx="3">
                  <c:v>2176.9899999999998</c:v>
                </c:pt>
                <c:pt idx="4">
                  <c:v>1990.47</c:v>
                </c:pt>
              </c:numCache>
            </c:numRef>
          </c:val>
          <c:extLst>
            <c:ext xmlns:c16="http://schemas.microsoft.com/office/drawing/2014/chart" uri="{C3380CC4-5D6E-409C-BE32-E72D297353CC}">
              <c16:uniqueId val="{00000000-64D4-40E2-ACFA-EB53C6666B6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64D4-40E2-ACFA-EB53C6666B6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65.489999999999995</c:v>
                </c:pt>
                <c:pt idx="1">
                  <c:v>69.349999999999994</c:v>
                </c:pt>
                <c:pt idx="2">
                  <c:v>63.85</c:v>
                </c:pt>
                <c:pt idx="3">
                  <c:v>61.79</c:v>
                </c:pt>
                <c:pt idx="4">
                  <c:v>57.84</c:v>
                </c:pt>
              </c:numCache>
            </c:numRef>
          </c:val>
          <c:extLst>
            <c:ext xmlns:c16="http://schemas.microsoft.com/office/drawing/2014/chart" uri="{C3380CC4-5D6E-409C-BE32-E72D297353CC}">
              <c16:uniqueId val="{00000000-24EA-4298-9A87-E537A1DD948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24EA-4298-9A87-E537A1DD948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258.19</c:v>
                </c:pt>
                <c:pt idx="1">
                  <c:v>244.39</c:v>
                </c:pt>
                <c:pt idx="2">
                  <c:v>267.95</c:v>
                </c:pt>
                <c:pt idx="3">
                  <c:v>275.06</c:v>
                </c:pt>
                <c:pt idx="4">
                  <c:v>295.58</c:v>
                </c:pt>
              </c:numCache>
            </c:numRef>
          </c:val>
          <c:extLst>
            <c:ext xmlns:c16="http://schemas.microsoft.com/office/drawing/2014/chart" uri="{C3380CC4-5D6E-409C-BE32-E72D297353CC}">
              <c16:uniqueId val="{00000000-7138-4001-A572-D9BE66F4689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7138-4001-A572-D9BE66F4689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江田島市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22932</v>
      </c>
      <c r="AM8" s="51"/>
      <c r="AN8" s="51"/>
      <c r="AO8" s="51"/>
      <c r="AP8" s="51"/>
      <c r="AQ8" s="51"/>
      <c r="AR8" s="51"/>
      <c r="AS8" s="51"/>
      <c r="AT8" s="46">
        <f>データ!T6</f>
        <v>100.71</v>
      </c>
      <c r="AU8" s="46"/>
      <c r="AV8" s="46"/>
      <c r="AW8" s="46"/>
      <c r="AX8" s="46"/>
      <c r="AY8" s="46"/>
      <c r="AZ8" s="46"/>
      <c r="BA8" s="46"/>
      <c r="BB8" s="46">
        <f>データ!U6</f>
        <v>227.7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82.17</v>
      </c>
      <c r="J10" s="46"/>
      <c r="K10" s="46"/>
      <c r="L10" s="46"/>
      <c r="M10" s="46"/>
      <c r="N10" s="46"/>
      <c r="O10" s="46"/>
      <c r="P10" s="46">
        <f>データ!P6</f>
        <v>12.47</v>
      </c>
      <c r="Q10" s="46"/>
      <c r="R10" s="46"/>
      <c r="S10" s="46"/>
      <c r="T10" s="46"/>
      <c r="U10" s="46"/>
      <c r="V10" s="46"/>
      <c r="W10" s="46">
        <f>データ!Q6</f>
        <v>90.84</v>
      </c>
      <c r="X10" s="46"/>
      <c r="Y10" s="46"/>
      <c r="Z10" s="46"/>
      <c r="AA10" s="46"/>
      <c r="AB10" s="46"/>
      <c r="AC10" s="46"/>
      <c r="AD10" s="51">
        <f>データ!R6</f>
        <v>3531</v>
      </c>
      <c r="AE10" s="51"/>
      <c r="AF10" s="51"/>
      <c r="AG10" s="51"/>
      <c r="AH10" s="51"/>
      <c r="AI10" s="51"/>
      <c r="AJ10" s="51"/>
      <c r="AK10" s="2"/>
      <c r="AL10" s="51">
        <f>データ!V6</f>
        <v>2822</v>
      </c>
      <c r="AM10" s="51"/>
      <c r="AN10" s="51"/>
      <c r="AO10" s="51"/>
      <c r="AP10" s="51"/>
      <c r="AQ10" s="51"/>
      <c r="AR10" s="51"/>
      <c r="AS10" s="51"/>
      <c r="AT10" s="46">
        <f>データ!W6</f>
        <v>1.1100000000000001</v>
      </c>
      <c r="AU10" s="46"/>
      <c r="AV10" s="46"/>
      <c r="AW10" s="46"/>
      <c r="AX10" s="46"/>
      <c r="AY10" s="46"/>
      <c r="AZ10" s="46"/>
      <c r="BA10" s="46"/>
      <c r="BB10" s="46">
        <f>データ!X6</f>
        <v>2542.34</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vr48cwG+PljcT6lW35wqndWG2/2lahYnXsPETw9iALasLtubuRW2+p7AnLhM3FZRFyI4BsoBDWwMLT8Ea3K4QQ==" saltValue="Ap98ErndLkLoujX/wPrN7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342157</v>
      </c>
      <c r="D6" s="33">
        <f t="shared" si="3"/>
        <v>46</v>
      </c>
      <c r="E6" s="33">
        <f t="shared" si="3"/>
        <v>17</v>
      </c>
      <c r="F6" s="33">
        <f t="shared" si="3"/>
        <v>5</v>
      </c>
      <c r="G6" s="33">
        <f t="shared" si="3"/>
        <v>0</v>
      </c>
      <c r="H6" s="33" t="str">
        <f t="shared" si="3"/>
        <v>広島県　江田島市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82.17</v>
      </c>
      <c r="P6" s="34">
        <f t="shared" si="3"/>
        <v>12.47</v>
      </c>
      <c r="Q6" s="34">
        <f t="shared" si="3"/>
        <v>90.84</v>
      </c>
      <c r="R6" s="34">
        <f t="shared" si="3"/>
        <v>3531</v>
      </c>
      <c r="S6" s="34">
        <f t="shared" si="3"/>
        <v>22932</v>
      </c>
      <c r="T6" s="34">
        <f t="shared" si="3"/>
        <v>100.71</v>
      </c>
      <c r="U6" s="34">
        <f t="shared" si="3"/>
        <v>227.7</v>
      </c>
      <c r="V6" s="34">
        <f t="shared" si="3"/>
        <v>2822</v>
      </c>
      <c r="W6" s="34">
        <f t="shared" si="3"/>
        <v>1.1100000000000001</v>
      </c>
      <c r="X6" s="34">
        <f t="shared" si="3"/>
        <v>2542.34</v>
      </c>
      <c r="Y6" s="35">
        <f>IF(Y7="",NA(),Y7)</f>
        <v>100</v>
      </c>
      <c r="Z6" s="35">
        <f t="shared" ref="Z6:AH6" si="4">IF(Z7="",NA(),Z7)</f>
        <v>100</v>
      </c>
      <c r="AA6" s="35">
        <f t="shared" si="4"/>
        <v>100</v>
      </c>
      <c r="AB6" s="35">
        <f t="shared" si="4"/>
        <v>102.74</v>
      </c>
      <c r="AC6" s="35">
        <f t="shared" si="4"/>
        <v>100</v>
      </c>
      <c r="AD6" s="35">
        <f t="shared" si="4"/>
        <v>99.64</v>
      </c>
      <c r="AE6" s="35">
        <f t="shared" si="4"/>
        <v>99.66</v>
      </c>
      <c r="AF6" s="35">
        <f t="shared" si="4"/>
        <v>100.95</v>
      </c>
      <c r="AG6" s="35">
        <f t="shared" si="4"/>
        <v>101.77</v>
      </c>
      <c r="AH6" s="35">
        <f t="shared" si="4"/>
        <v>103.6</v>
      </c>
      <c r="AI6" s="34" t="str">
        <f>IF(AI7="","",IF(AI7="-","【-】","【"&amp;SUBSTITUTE(TEXT(AI7,"#,##0.00"),"-","△")&amp;"】"))</f>
        <v>【102.97】</v>
      </c>
      <c r="AJ6" s="34">
        <f>IF(AJ7="",NA(),AJ7)</f>
        <v>0</v>
      </c>
      <c r="AK6" s="34">
        <f t="shared" ref="AK6:AS6" si="5">IF(AK7="",NA(),AK7)</f>
        <v>0</v>
      </c>
      <c r="AL6" s="34">
        <f t="shared" si="5"/>
        <v>0</v>
      </c>
      <c r="AM6" s="34">
        <f t="shared" si="5"/>
        <v>0</v>
      </c>
      <c r="AN6" s="34">
        <f t="shared" si="5"/>
        <v>0</v>
      </c>
      <c r="AO6" s="35">
        <f t="shared" si="5"/>
        <v>214.61</v>
      </c>
      <c r="AP6" s="35">
        <f t="shared" si="5"/>
        <v>225.39</v>
      </c>
      <c r="AQ6" s="35">
        <f t="shared" si="5"/>
        <v>224.04</v>
      </c>
      <c r="AR6" s="35">
        <f t="shared" si="5"/>
        <v>227.4</v>
      </c>
      <c r="AS6" s="35">
        <f t="shared" si="5"/>
        <v>193.99</v>
      </c>
      <c r="AT6" s="34" t="str">
        <f>IF(AT7="","",IF(AT7="-","【-】","【"&amp;SUBSTITUTE(TEXT(AT7,"#,##0.00"),"-","△")&amp;"】"))</f>
        <v>【165.48】</v>
      </c>
      <c r="AU6" s="35">
        <f>IF(AU7="",NA(),AU7)</f>
        <v>247.01</v>
      </c>
      <c r="AV6" s="35">
        <f t="shared" ref="AV6:BD6" si="6">IF(AV7="",NA(),AV7)</f>
        <v>258.04000000000002</v>
      </c>
      <c r="AW6" s="35">
        <f t="shared" si="6"/>
        <v>274.35000000000002</v>
      </c>
      <c r="AX6" s="35">
        <f t="shared" si="6"/>
        <v>177.42</v>
      </c>
      <c r="AY6" s="35">
        <f t="shared" si="6"/>
        <v>183.06</v>
      </c>
      <c r="AZ6" s="35">
        <f t="shared" si="6"/>
        <v>29.45</v>
      </c>
      <c r="BA6" s="35">
        <f t="shared" si="6"/>
        <v>31.84</v>
      </c>
      <c r="BB6" s="35">
        <f t="shared" si="6"/>
        <v>29.91</v>
      </c>
      <c r="BC6" s="35">
        <f t="shared" si="6"/>
        <v>29.54</v>
      </c>
      <c r="BD6" s="35">
        <f t="shared" si="6"/>
        <v>26.99</v>
      </c>
      <c r="BE6" s="34" t="str">
        <f>IF(BE7="","",IF(BE7="-","【-】","【"&amp;SUBSTITUTE(TEXT(BE7,"#,##0.00"),"-","△")&amp;"】"))</f>
        <v>【33.84】</v>
      </c>
      <c r="BF6" s="35">
        <f>IF(BF7="",NA(),BF7)</f>
        <v>2564.73</v>
      </c>
      <c r="BG6" s="35">
        <f t="shared" ref="BG6:BO6" si="7">IF(BG7="",NA(),BG7)</f>
        <v>2404.0500000000002</v>
      </c>
      <c r="BH6" s="35">
        <f t="shared" si="7"/>
        <v>2187.9</v>
      </c>
      <c r="BI6" s="35">
        <f t="shared" si="7"/>
        <v>2176.9899999999998</v>
      </c>
      <c r="BJ6" s="35">
        <f t="shared" si="7"/>
        <v>1990.47</v>
      </c>
      <c r="BK6" s="35">
        <f t="shared" si="7"/>
        <v>1081.8</v>
      </c>
      <c r="BL6" s="35">
        <f t="shared" si="7"/>
        <v>974.93</v>
      </c>
      <c r="BM6" s="35">
        <f t="shared" si="7"/>
        <v>855.8</v>
      </c>
      <c r="BN6" s="35">
        <f t="shared" si="7"/>
        <v>789.46</v>
      </c>
      <c r="BO6" s="35">
        <f t="shared" si="7"/>
        <v>826.83</v>
      </c>
      <c r="BP6" s="34" t="str">
        <f>IF(BP7="","",IF(BP7="-","【-】","【"&amp;SUBSTITUTE(TEXT(BP7,"#,##0.00"),"-","△")&amp;"】"))</f>
        <v>【765.47】</v>
      </c>
      <c r="BQ6" s="35">
        <f>IF(BQ7="",NA(),BQ7)</f>
        <v>65.489999999999995</v>
      </c>
      <c r="BR6" s="35">
        <f t="shared" ref="BR6:BZ6" si="8">IF(BR7="",NA(),BR7)</f>
        <v>69.349999999999994</v>
      </c>
      <c r="BS6" s="35">
        <f t="shared" si="8"/>
        <v>63.85</v>
      </c>
      <c r="BT6" s="35">
        <f t="shared" si="8"/>
        <v>61.79</v>
      </c>
      <c r="BU6" s="35">
        <f t="shared" si="8"/>
        <v>57.84</v>
      </c>
      <c r="BV6" s="35">
        <f t="shared" si="8"/>
        <v>52.19</v>
      </c>
      <c r="BW6" s="35">
        <f t="shared" si="8"/>
        <v>55.32</v>
      </c>
      <c r="BX6" s="35">
        <f t="shared" si="8"/>
        <v>59.8</v>
      </c>
      <c r="BY6" s="35">
        <f t="shared" si="8"/>
        <v>57.77</v>
      </c>
      <c r="BZ6" s="35">
        <f t="shared" si="8"/>
        <v>57.31</v>
      </c>
      <c r="CA6" s="34" t="str">
        <f>IF(CA7="","",IF(CA7="-","【-】","【"&amp;SUBSTITUTE(TEXT(CA7,"#,##0.00"),"-","△")&amp;"】"))</f>
        <v>【59.59】</v>
      </c>
      <c r="CB6" s="35">
        <f>IF(CB7="",NA(),CB7)</f>
        <v>258.19</v>
      </c>
      <c r="CC6" s="35">
        <f t="shared" ref="CC6:CK6" si="9">IF(CC7="",NA(),CC7)</f>
        <v>244.39</v>
      </c>
      <c r="CD6" s="35">
        <f t="shared" si="9"/>
        <v>267.95</v>
      </c>
      <c r="CE6" s="35">
        <f t="shared" si="9"/>
        <v>275.06</v>
      </c>
      <c r="CF6" s="35">
        <f t="shared" si="9"/>
        <v>295.58</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34.08</v>
      </c>
      <c r="CN6" s="35">
        <f t="shared" ref="CN6:CV6" si="10">IF(CN7="",NA(),CN7)</f>
        <v>34.08</v>
      </c>
      <c r="CO6" s="35">
        <f t="shared" si="10"/>
        <v>34.869999999999997</v>
      </c>
      <c r="CP6" s="35">
        <f t="shared" si="10"/>
        <v>33.619999999999997</v>
      </c>
      <c r="CQ6" s="35">
        <f t="shared" si="10"/>
        <v>34.07</v>
      </c>
      <c r="CR6" s="35">
        <f t="shared" si="10"/>
        <v>52.31</v>
      </c>
      <c r="CS6" s="35">
        <f t="shared" si="10"/>
        <v>60.65</v>
      </c>
      <c r="CT6" s="35">
        <f t="shared" si="10"/>
        <v>51.75</v>
      </c>
      <c r="CU6" s="35">
        <f t="shared" si="10"/>
        <v>50.68</v>
      </c>
      <c r="CV6" s="35">
        <f t="shared" si="10"/>
        <v>50.14</v>
      </c>
      <c r="CW6" s="34" t="str">
        <f>IF(CW7="","",IF(CW7="-","【-】","【"&amp;SUBSTITUTE(TEXT(CW7,"#,##0.00"),"-","△")&amp;"】"))</f>
        <v>【51.30】</v>
      </c>
      <c r="CX6" s="35">
        <f>IF(CX7="",NA(),CX7)</f>
        <v>70.540000000000006</v>
      </c>
      <c r="CY6" s="35">
        <f t="shared" ref="CY6:DG6" si="11">IF(CY7="",NA(),CY7)</f>
        <v>72.59</v>
      </c>
      <c r="CZ6" s="35">
        <f t="shared" si="11"/>
        <v>75.680000000000007</v>
      </c>
      <c r="DA6" s="35">
        <f t="shared" si="11"/>
        <v>93.21</v>
      </c>
      <c r="DB6" s="35">
        <f t="shared" si="11"/>
        <v>69.31</v>
      </c>
      <c r="DC6" s="35">
        <f t="shared" si="11"/>
        <v>84.32</v>
      </c>
      <c r="DD6" s="35">
        <f t="shared" si="11"/>
        <v>84.58</v>
      </c>
      <c r="DE6" s="35">
        <f t="shared" si="11"/>
        <v>84.84</v>
      </c>
      <c r="DF6" s="35">
        <f t="shared" si="11"/>
        <v>84.86</v>
      </c>
      <c r="DG6" s="35">
        <f t="shared" si="11"/>
        <v>84.98</v>
      </c>
      <c r="DH6" s="34" t="str">
        <f>IF(DH7="","",IF(DH7="-","【-】","【"&amp;SUBSTITUTE(TEXT(DH7,"#,##0.00"),"-","△")&amp;"】"))</f>
        <v>【86.22】</v>
      </c>
      <c r="DI6" s="35">
        <f>IF(DI7="",NA(),DI7)</f>
        <v>34.18</v>
      </c>
      <c r="DJ6" s="35">
        <f t="shared" ref="DJ6:DR6" si="12">IF(DJ7="",NA(),DJ7)</f>
        <v>36.380000000000003</v>
      </c>
      <c r="DK6" s="35">
        <f t="shared" si="12"/>
        <v>38.479999999999997</v>
      </c>
      <c r="DL6" s="35">
        <f t="shared" si="12"/>
        <v>40.590000000000003</v>
      </c>
      <c r="DM6" s="35">
        <f t="shared" si="12"/>
        <v>42.15</v>
      </c>
      <c r="DN6" s="35">
        <f t="shared" si="12"/>
        <v>22.41</v>
      </c>
      <c r="DO6" s="35">
        <f t="shared" si="12"/>
        <v>22.9</v>
      </c>
      <c r="DP6" s="35">
        <f t="shared" si="12"/>
        <v>24.87</v>
      </c>
      <c r="DQ6" s="35">
        <f t="shared" si="12"/>
        <v>24.13</v>
      </c>
      <c r="DR6" s="35">
        <f t="shared" si="12"/>
        <v>23.06</v>
      </c>
      <c r="DS6" s="34" t="str">
        <f>IF(DS7="","",IF(DS7="-","【-】","【"&amp;SUBSTITUTE(TEXT(DS7,"#,##0.00"),"-","△")&amp;"】"))</f>
        <v>【24.97】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8" s="36" customFormat="1" x14ac:dyDescent="0.15">
      <c r="A7" s="28"/>
      <c r="B7" s="37">
        <v>2019</v>
      </c>
      <c r="C7" s="37">
        <v>342157</v>
      </c>
      <c r="D7" s="37">
        <v>46</v>
      </c>
      <c r="E7" s="37">
        <v>17</v>
      </c>
      <c r="F7" s="37">
        <v>5</v>
      </c>
      <c r="G7" s="37">
        <v>0</v>
      </c>
      <c r="H7" s="37" t="s">
        <v>96</v>
      </c>
      <c r="I7" s="37" t="s">
        <v>97</v>
      </c>
      <c r="J7" s="37" t="s">
        <v>98</v>
      </c>
      <c r="K7" s="37" t="s">
        <v>99</v>
      </c>
      <c r="L7" s="37" t="s">
        <v>100</v>
      </c>
      <c r="M7" s="37" t="s">
        <v>101</v>
      </c>
      <c r="N7" s="38" t="s">
        <v>102</v>
      </c>
      <c r="O7" s="38">
        <v>82.17</v>
      </c>
      <c r="P7" s="38">
        <v>12.47</v>
      </c>
      <c r="Q7" s="38">
        <v>90.84</v>
      </c>
      <c r="R7" s="38">
        <v>3531</v>
      </c>
      <c r="S7" s="38">
        <v>22932</v>
      </c>
      <c r="T7" s="38">
        <v>100.71</v>
      </c>
      <c r="U7" s="38">
        <v>227.7</v>
      </c>
      <c r="V7" s="38">
        <v>2822</v>
      </c>
      <c r="W7" s="38">
        <v>1.1100000000000001</v>
      </c>
      <c r="X7" s="38">
        <v>2542.34</v>
      </c>
      <c r="Y7" s="38">
        <v>100</v>
      </c>
      <c r="Z7" s="38">
        <v>100</v>
      </c>
      <c r="AA7" s="38">
        <v>100</v>
      </c>
      <c r="AB7" s="38">
        <v>102.74</v>
      </c>
      <c r="AC7" s="38">
        <v>100</v>
      </c>
      <c r="AD7" s="38">
        <v>99.64</v>
      </c>
      <c r="AE7" s="38">
        <v>99.66</v>
      </c>
      <c r="AF7" s="38">
        <v>100.95</v>
      </c>
      <c r="AG7" s="38">
        <v>101.77</v>
      </c>
      <c r="AH7" s="38">
        <v>103.6</v>
      </c>
      <c r="AI7" s="38">
        <v>102.97</v>
      </c>
      <c r="AJ7" s="38">
        <v>0</v>
      </c>
      <c r="AK7" s="38">
        <v>0</v>
      </c>
      <c r="AL7" s="38">
        <v>0</v>
      </c>
      <c r="AM7" s="38">
        <v>0</v>
      </c>
      <c r="AN7" s="38">
        <v>0</v>
      </c>
      <c r="AO7" s="38">
        <v>214.61</v>
      </c>
      <c r="AP7" s="38">
        <v>225.39</v>
      </c>
      <c r="AQ7" s="38">
        <v>224.04</v>
      </c>
      <c r="AR7" s="38">
        <v>227.4</v>
      </c>
      <c r="AS7" s="38">
        <v>193.99</v>
      </c>
      <c r="AT7" s="38">
        <v>165.48</v>
      </c>
      <c r="AU7" s="38">
        <v>247.01</v>
      </c>
      <c r="AV7" s="38">
        <v>258.04000000000002</v>
      </c>
      <c r="AW7" s="38">
        <v>274.35000000000002</v>
      </c>
      <c r="AX7" s="38">
        <v>177.42</v>
      </c>
      <c r="AY7" s="38">
        <v>183.06</v>
      </c>
      <c r="AZ7" s="38">
        <v>29.45</v>
      </c>
      <c r="BA7" s="38">
        <v>31.84</v>
      </c>
      <c r="BB7" s="38">
        <v>29.91</v>
      </c>
      <c r="BC7" s="38">
        <v>29.54</v>
      </c>
      <c r="BD7" s="38">
        <v>26.99</v>
      </c>
      <c r="BE7" s="38">
        <v>33.840000000000003</v>
      </c>
      <c r="BF7" s="38">
        <v>2564.73</v>
      </c>
      <c r="BG7" s="38">
        <v>2404.0500000000002</v>
      </c>
      <c r="BH7" s="38">
        <v>2187.9</v>
      </c>
      <c r="BI7" s="38">
        <v>2176.9899999999998</v>
      </c>
      <c r="BJ7" s="38">
        <v>1990.47</v>
      </c>
      <c r="BK7" s="38">
        <v>1081.8</v>
      </c>
      <c r="BL7" s="38">
        <v>974.93</v>
      </c>
      <c r="BM7" s="38">
        <v>855.8</v>
      </c>
      <c r="BN7" s="38">
        <v>789.46</v>
      </c>
      <c r="BO7" s="38">
        <v>826.83</v>
      </c>
      <c r="BP7" s="38">
        <v>765.47</v>
      </c>
      <c r="BQ7" s="38">
        <v>65.489999999999995</v>
      </c>
      <c r="BR7" s="38">
        <v>69.349999999999994</v>
      </c>
      <c r="BS7" s="38">
        <v>63.85</v>
      </c>
      <c r="BT7" s="38">
        <v>61.79</v>
      </c>
      <c r="BU7" s="38">
        <v>57.84</v>
      </c>
      <c r="BV7" s="38">
        <v>52.19</v>
      </c>
      <c r="BW7" s="38">
        <v>55.32</v>
      </c>
      <c r="BX7" s="38">
        <v>59.8</v>
      </c>
      <c r="BY7" s="38">
        <v>57.77</v>
      </c>
      <c r="BZ7" s="38">
        <v>57.31</v>
      </c>
      <c r="CA7" s="38">
        <v>59.59</v>
      </c>
      <c r="CB7" s="38">
        <v>258.19</v>
      </c>
      <c r="CC7" s="38">
        <v>244.39</v>
      </c>
      <c r="CD7" s="38">
        <v>267.95</v>
      </c>
      <c r="CE7" s="38">
        <v>275.06</v>
      </c>
      <c r="CF7" s="38">
        <v>295.58</v>
      </c>
      <c r="CG7" s="38">
        <v>296.14</v>
      </c>
      <c r="CH7" s="38">
        <v>283.17</v>
      </c>
      <c r="CI7" s="38">
        <v>263.76</v>
      </c>
      <c r="CJ7" s="38">
        <v>274.35000000000002</v>
      </c>
      <c r="CK7" s="38">
        <v>273.52</v>
      </c>
      <c r="CL7" s="38">
        <v>257.86</v>
      </c>
      <c r="CM7" s="38">
        <v>34.08</v>
      </c>
      <c r="CN7" s="38">
        <v>34.08</v>
      </c>
      <c r="CO7" s="38">
        <v>34.869999999999997</v>
      </c>
      <c r="CP7" s="38">
        <v>33.619999999999997</v>
      </c>
      <c r="CQ7" s="38">
        <v>34.07</v>
      </c>
      <c r="CR7" s="38">
        <v>52.31</v>
      </c>
      <c r="CS7" s="38">
        <v>60.65</v>
      </c>
      <c r="CT7" s="38">
        <v>51.75</v>
      </c>
      <c r="CU7" s="38">
        <v>50.68</v>
      </c>
      <c r="CV7" s="38">
        <v>50.14</v>
      </c>
      <c r="CW7" s="38">
        <v>51.3</v>
      </c>
      <c r="CX7" s="38">
        <v>70.540000000000006</v>
      </c>
      <c r="CY7" s="38">
        <v>72.59</v>
      </c>
      <c r="CZ7" s="38">
        <v>75.680000000000007</v>
      </c>
      <c r="DA7" s="38">
        <v>93.21</v>
      </c>
      <c r="DB7" s="38">
        <v>69.31</v>
      </c>
      <c r="DC7" s="38">
        <v>84.32</v>
      </c>
      <c r="DD7" s="38">
        <v>84.58</v>
      </c>
      <c r="DE7" s="38">
        <v>84.84</v>
      </c>
      <c r="DF7" s="38">
        <v>84.86</v>
      </c>
      <c r="DG7" s="38">
        <v>84.98</v>
      </c>
      <c r="DH7" s="38">
        <v>86.22</v>
      </c>
      <c r="DI7" s="38">
        <v>34.18</v>
      </c>
      <c r="DJ7" s="38">
        <v>36.380000000000003</v>
      </c>
      <c r="DK7" s="38">
        <v>38.479999999999997</v>
      </c>
      <c r="DL7" s="38">
        <v>40.590000000000003</v>
      </c>
      <c r="DM7" s="38">
        <v>42.15</v>
      </c>
      <c r="DN7" s="38">
        <v>22.41</v>
      </c>
      <c r="DO7" s="38">
        <v>22.9</v>
      </c>
      <c r="DP7" s="38">
        <v>24.87</v>
      </c>
      <c r="DQ7" s="38">
        <v>24.13</v>
      </c>
      <c r="DR7" s="38">
        <v>23.06</v>
      </c>
      <c r="DS7" s="38">
        <v>24.97</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0.01</v>
      </c>
      <c r="EK7" s="38">
        <v>2.0499999999999998</v>
      </c>
      <c r="EL7" s="38">
        <v>0.01</v>
      </c>
      <c r="EM7" s="38">
        <v>0.01</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2021-02-05T00:40:50Z</cp:lastPrinted>
  <dcterms:created xsi:type="dcterms:W3CDTF">2020-12-04T02:37:58Z</dcterms:created>
  <dcterms:modified xsi:type="dcterms:W3CDTF">2021-02-05T00:57:24Z</dcterms:modified>
  <cp:category/>
</cp:coreProperties>
</file>