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共有：上下水道課\R02\受信メール（下水道）\市　財政課\R03.01.14　 ★Fwd 【広島県市町行財政課】公営企業に係る経営比較分析表（令和元年度決算）の分析等について（依頼）\回答\"/>
    </mc:Choice>
  </mc:AlternateContent>
  <workbookProtection workbookAlgorithmName="SHA-512" workbookHashValue="Jd4QwdIqfnSvr5Enp+CZTZz3rxK87Exbys66P+oTV7J1CFOVXUsj+ORyHaPBLetPamFG1UFpMhI158iemwiwqQ==" workbookSaltValue="8HxMKX/NVKzFnDhzOclN6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alcChain>
</file>

<file path=xl/sharedStrings.xml><?xml version="1.0" encoding="utf-8"?>
<sst xmlns="http://schemas.openxmlformats.org/spreadsheetml/2006/main" count="247" uniqueCount="121">
  <si>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</si>
  <si>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</si>
  <si>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</si>
  <si>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</si>
  <si>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</si>
  <si>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</si>
  <si>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</si>
  <si>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</si>
  <si>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</si>
  <si>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</si>
  <si>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</si>
  <si>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</si>
  <si>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</si>
  <si>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</si>
  <si>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</si>
  <si>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</si>
  <si>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</si>
  <si>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</si>
  <si>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</si>
  <si>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</si>
  <si>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</si>
  <si>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</si>
  <si>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</si>
  <si>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</si>
  <si>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</si>
  <si>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</si>
  <si>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</si>
  <si>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</si>
  <si>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</si>
  <si>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</si>
  <si>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</si>
  <si>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</si>
  <si>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</si>
  <si>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</si>
  <si>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</si>
  <si>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</si>
  <si>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</si>
  <si>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</si>
  <si>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</si>
  <si>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</si>
  <si>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</si>
  <si>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</si>
  <si>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</si>
  <si>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</si>
  <si>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</si>
  <si>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</si>
  <si>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</si>
  <si>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</si>
  <si>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</si>
  <si>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</si>
  <si>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</si>
  <si>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</si>
  <si>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</si>
  <si>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</si>
  <si>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</si>
  <si>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</si>
  <si>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</si>
  <si>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</si>
  <si>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</si>
  <si>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</si>
  <si>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</si>
  <si>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</si>
  <si>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</si>
  <si>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</si>
  <si>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</si>
  <si>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</si>
  <si>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</si>
  <si>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</si>
  <si>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</si>
  <si>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</si>
  <si>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</si>
  <si>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</si>
  <si>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</si>
  <si>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</si>
  <si>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</si>
  <si>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</si>
  <si>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</si>
  <si>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</si>
  <si>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</si>
  <si>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</si>
  <si>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</si>
  <si>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</si>
  <si>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</si>
  <si>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</si>
  <si>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</si>
  <si>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</si>
  <si>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</si>
  <si>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</si>
  <si>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</si>
  <si>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</si>
  <si>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</si>
  <si>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</si>
  <si>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</si>
  <si>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</si>
  <si>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</si>
  <si>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</si>
  <si>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</si>
  <si>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</si>
  <si>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</si>
  <si>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</si>
  <si>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</si>
  <si>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</si>
  <si>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</si>
  <si>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</si>
  <si>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</si>
  <si>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</si>
  <si>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</si>
  <si>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</si>
  <si>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</si>
  <si>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</si>
  <si>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</si>
  <si>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</si>
  <si>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</si>
  <si>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</si>
  <si>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</si>
  <si>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</si>
  <si>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</si>
  <si>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</si>
  <si>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平成12年度から供用開始しており、定期点検を実施しているが経年劣化等による修繕が増加している。今後は状況に応じた計画的な管理や更新を検討していく。</t>
    <phoneticPr fontId="4"/>
  </si>
  <si>
    <t>　平成28年度から年次更新している経営戦略から経営状況を把握し、事業の継続を目的として効率性・健全性を高めていく。また、使用料改定による収入確保に努め、老朽化している施設の計画的な更新を実施していく必要がある。</t>
    <phoneticPr fontId="4"/>
  </si>
  <si>
    <r>
      <t xml:space="preserve">　単年度の収支を表す「①収益的収支比率」は96.24％と90％代を推移している。設置する基数と人口減少のバランスからこの範囲で推移している。
　「⑤経費回収率」「⑥汚水処理原価」「⑦施設利用率」については率の上昇や原価の上昇傾向がみられる。これらの要因として中山間地域の地理的条件から事業対象区域の人口減少率が高いためその影響が出ていると思われる。
　なお、「⑧水洗化率」の大幅な減少については、決算統計における「現在排水区域内人口」の訂正を行ったことによるものであり、訂正数値により算出した水洗化率は上昇傾向にある。
</t>
    </r>
    <r>
      <rPr>
        <sz val="9"/>
        <color theme="1"/>
        <rFont val="ＭＳ ゴシック"/>
        <family val="3"/>
        <charset val="128"/>
      </rPr>
      <t>（参考：訂正数値により算出した水洗化率）
現在排水区域内人口
　H26　 　H27　 　H28　　 H29　　 H30　　 R1
　15,344　15,041　14,838　14,639　14,460　14,097
現在水洗便所設置済人口
　H26　　 H27     H28     H29     H30     R1
　7,962   8,104   8,266   8,393   8,506　 8,594
水洗化率
  H26     H27     H28     H29     H30     R1
  51.89%　53.88%　55.71%　57.33%　58.82%  60.96%</t>
    </r>
    <rPh sb="31" eb="32">
      <t>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</si>
</sst>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52F-4045-A772-F1484A1D495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52F-4045-A772-F1484A1D495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55.55</c:v>
                </c:pt>
                <c:pt idx="1">
                  <c:v>55.56</c:v>
                </c:pt>
                <c:pt idx="2">
                  <c:v>53.32</c:v>
                </c:pt>
                <c:pt idx="3">
                  <c:v>46.22</c:v>
                </c:pt>
                <c:pt idx="4">
                  <c:v>46.13</c:v>
                </c:pt>
              </c:numCache>
            </c:numRef>
          </c:val>
          <c:extLst>
            <c:ext xmlns:c16="http://schemas.microsoft.com/office/drawing/2014/chart" uri="{C3380CC4-5D6E-409C-BE32-E72D297353CC}">
              <c16:uniqueId val="{00000000-7803-4166-9A2D-8F95A0A5AC8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60.25</c:v>
                </c:pt>
                <c:pt idx="1">
                  <c:v>61.94</c:v>
                </c:pt>
                <c:pt idx="2">
                  <c:v>61.79</c:v>
                </c:pt>
                <c:pt idx="3">
                  <c:v>59.94</c:v>
                </c:pt>
                <c:pt idx="4">
                  <c:v>59.64</c:v>
                </c:pt>
              </c:numCache>
            </c:numRef>
          </c:val>
          <c:smooth val="0"/>
          <c:extLst>
            <c:ext xmlns:c16="http://schemas.microsoft.com/office/drawing/2014/chart" uri="{C3380CC4-5D6E-409C-BE32-E72D297353CC}">
              <c16:uniqueId val="{00000001-7803-4166-9A2D-8F95A0A5AC8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58.82</c:v>
                </c:pt>
                <c:pt idx="4">
                  <c:v>60.96</c:v>
                </c:pt>
              </c:numCache>
            </c:numRef>
          </c:val>
          <c:extLst>
            <c:ext xmlns:c16="http://schemas.microsoft.com/office/drawing/2014/chart" uri="{C3380CC4-5D6E-409C-BE32-E72D297353CC}">
              <c16:uniqueId val="{00000000-E3F5-46F2-B6D6-9A3F5B7830C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95.26</c:v>
                </c:pt>
                <c:pt idx="1">
                  <c:v>94.14</c:v>
                </c:pt>
                <c:pt idx="2">
                  <c:v>92.44</c:v>
                </c:pt>
                <c:pt idx="3">
                  <c:v>89.66</c:v>
                </c:pt>
                <c:pt idx="4">
                  <c:v>90.63</c:v>
                </c:pt>
              </c:numCache>
            </c:numRef>
          </c:val>
          <c:smooth val="0"/>
          <c:extLst>
            <c:ext xmlns:c16="http://schemas.microsoft.com/office/drawing/2014/chart" uri="{C3380CC4-5D6E-409C-BE32-E72D297353CC}">
              <c16:uniqueId val="{00000001-E3F5-46F2-B6D6-9A3F5B7830C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94.15</c:v>
                </c:pt>
                <c:pt idx="1">
                  <c:v>95.53</c:v>
                </c:pt>
                <c:pt idx="2">
                  <c:v>93.04</c:v>
                </c:pt>
                <c:pt idx="3">
                  <c:v>94.9</c:v>
                </c:pt>
                <c:pt idx="4">
                  <c:v>96.24</c:v>
                </c:pt>
              </c:numCache>
            </c:numRef>
          </c:val>
          <c:extLst>
            <c:ext xmlns:c16="http://schemas.microsoft.com/office/drawing/2014/chart" uri="{C3380CC4-5D6E-409C-BE32-E72D297353CC}">
              <c16:uniqueId val="{00000000-88E7-478E-8DC2-751CF3A611B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E7-478E-8DC2-751CF3A611B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2B-444B-8BF0-2BBF52EB14F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2B-444B-8BF0-2BBF52EB14F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370-4FB3-B9CC-6E705E81647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370-4FB3-B9CC-6E705E81647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38A-40C2-A197-F35FC8767C6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8A-40C2-A197-F35FC8767C6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BD-4285-93B4-473BC9C2716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BD-4285-93B4-473BC9C2716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FA2-4FE2-8A84-730A7B9C881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241.49</c:v>
                </c:pt>
                <c:pt idx="1">
                  <c:v>248.44</c:v>
                </c:pt>
                <c:pt idx="2">
                  <c:v>244.85</c:v>
                </c:pt>
                <c:pt idx="3">
                  <c:v>296.89</c:v>
                </c:pt>
                <c:pt idx="4">
                  <c:v>270.57</c:v>
                </c:pt>
              </c:numCache>
            </c:numRef>
          </c:val>
          <c:smooth val="0"/>
          <c:extLst>
            <c:ext xmlns:c16="http://schemas.microsoft.com/office/drawing/2014/chart" uri="{C3380CC4-5D6E-409C-BE32-E72D297353CC}">
              <c16:uniqueId val="{00000001-2FA2-4FE2-8A84-730A7B9C881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53.31</c:v>
                </c:pt>
                <c:pt idx="1">
                  <c:v>51.3</c:v>
                </c:pt>
                <c:pt idx="2">
                  <c:v>51.41</c:v>
                </c:pt>
                <c:pt idx="3">
                  <c:v>52.53</c:v>
                </c:pt>
                <c:pt idx="4">
                  <c:v>56.58</c:v>
                </c:pt>
              </c:numCache>
            </c:numRef>
          </c:val>
          <c:extLst>
            <c:ext xmlns:c16="http://schemas.microsoft.com/office/drawing/2014/chart" uri="{C3380CC4-5D6E-409C-BE32-E72D297353CC}">
              <c16:uniqueId val="{00000000-BD4B-403A-81EA-E32B4E5D5DDC}"/>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65.7</c:v>
                </c:pt>
                <c:pt idx="1">
                  <c:v>66.73</c:v>
                </c:pt>
                <c:pt idx="2">
                  <c:v>64.78</c:v>
                </c:pt>
                <c:pt idx="3">
                  <c:v>63.06</c:v>
                </c:pt>
                <c:pt idx="4">
                  <c:v>62.5</c:v>
                </c:pt>
              </c:numCache>
            </c:numRef>
          </c:val>
          <c:smooth val="0"/>
          <c:extLst>
            <c:ext xmlns:c16="http://schemas.microsoft.com/office/drawing/2014/chart" uri="{C3380CC4-5D6E-409C-BE32-E72D297353CC}">
              <c16:uniqueId val="{00000001-BD4B-403A-81EA-E32B4E5D5DDC}"/>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280.66000000000003</c:v>
                </c:pt>
                <c:pt idx="1">
                  <c:v>292.08999999999997</c:v>
                </c:pt>
                <c:pt idx="2">
                  <c:v>309.54000000000002</c:v>
                </c:pt>
                <c:pt idx="3">
                  <c:v>359.03</c:v>
                </c:pt>
                <c:pt idx="4">
                  <c:v>368.61</c:v>
                </c:pt>
              </c:numCache>
            </c:numRef>
          </c:val>
          <c:extLst>
            <c:ext xmlns:c16="http://schemas.microsoft.com/office/drawing/2014/chart" uri="{C3380CC4-5D6E-409C-BE32-E72D297353CC}">
              <c16:uniqueId val="{00000000-908F-4099-995E-425F98A641F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247.94</c:v>
                </c:pt>
                <c:pt idx="1">
                  <c:v>241.29</c:v>
                </c:pt>
                <c:pt idx="2">
                  <c:v>250.21</c:v>
                </c:pt>
                <c:pt idx="3">
                  <c:v>264.77</c:v>
                </c:pt>
                <c:pt idx="4">
                  <c:v>269.33</c:v>
                </c:pt>
              </c:numCache>
            </c:numRef>
          </c:val>
          <c:smooth val="0"/>
          <c:extLst>
            <c:ext xmlns:c16="http://schemas.microsoft.com/office/drawing/2014/chart" uri="{C3380CC4-5D6E-409C-BE32-E72D297353CC}">
              <c16:uniqueId val="{00000001-908F-4099-995E-425F98A641F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4" zoomScale="80" zoomScaleNormal="80" workbookViewId="0">
      <selection activeCell="BL45" sqref="BL45:BZ46"/>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安芸高田市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28483</v>
      </c>
      <c r="AM8" s="51"/>
      <c r="AN8" s="51"/>
      <c r="AO8" s="51"/>
      <c r="AP8" s="51"/>
      <c r="AQ8" s="51"/>
      <c r="AR8" s="51"/>
      <c r="AS8" s="51"/>
      <c r="AT8" s="46">
        <f>データ!T6</f>
        <v>537.75</v>
      </c>
      <c r="AU8" s="46"/>
      <c r="AV8" s="46"/>
      <c r="AW8" s="46"/>
      <c r="AX8" s="46"/>
      <c r="AY8" s="46"/>
      <c r="AZ8" s="46"/>
      <c r="BA8" s="46"/>
      <c r="BB8" s="46">
        <f>データ!U6</f>
        <v>52.97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49.83</v>
      </c>
      <c r="Q10" s="46"/>
      <c r="R10" s="46"/>
      <c r="S10" s="46"/>
      <c r="T10" s="46"/>
      <c r="U10" s="46"/>
      <c r="V10" s="46"/>
      <c r="W10" s="46">
        <f>データ!Q6</f>
        <v>100</v>
      </c>
      <c r="X10" s="46"/>
      <c r="Y10" s="46"/>
      <c r="Z10" s="46"/>
      <c r="AA10" s="46"/>
      <c r="AB10" s="46"/>
      <c r="AC10" s="46"/>
      <c r="AD10" s="51">
        <f>データ!R6</f>
        <v>3911</v>
      </c>
      <c r="AE10" s="51"/>
      <c r="AF10" s="51"/>
      <c r="AG10" s="51"/>
      <c r="AH10" s="51"/>
      <c r="AI10" s="51"/>
      <c r="AJ10" s="51"/>
      <c r="AK10" s="2"/>
      <c r="AL10" s="51">
        <f>データ!V6</f>
        <v>14097</v>
      </c>
      <c r="AM10" s="51"/>
      <c r="AN10" s="51"/>
      <c r="AO10" s="51"/>
      <c r="AP10" s="51"/>
      <c r="AQ10" s="51"/>
      <c r="AR10" s="51"/>
      <c r="AS10" s="51"/>
      <c r="AT10" s="46">
        <f>データ!W6</f>
        <v>36.130000000000003</v>
      </c>
      <c r="AU10" s="46"/>
      <c r="AV10" s="46"/>
      <c r="AW10" s="46"/>
      <c r="AX10" s="46"/>
      <c r="AY10" s="46"/>
      <c r="AZ10" s="46"/>
      <c r="BA10" s="46"/>
      <c r="BB10" s="46">
        <f>データ!X6</f>
        <v>390.17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120</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【307.23】</v>
      </c>
      <c r="I86" s="26" t="str">
        <f>データ!CA6</f>
        <v>【59.98】</v>
      </c>
      <c r="J86" s="26" t="str">
        <f>データ!CL6</f>
        <v>【272.98】</v>
      </c>
      <c r="K86" s="26" t="str">
        <f>データ!CW6</f>
        <v>【58.71】</v>
      </c>
      <c r="L86" s="26" t="str">
        <f>データ!DH6</f>
        <v>【79.51】</v>
      </c>
      <c r="M86" s="26" t="s">
        <v>44</v>
      </c>
      <c r="N86" s="26" t="s">
        <v>43</v>
      </c>
      <c r="O86" s="26" t="str">
        <f>データ!EO6</f>
        <v>【-】</v>
      </c>
    </row>
  </sheetData>
  <sheetProtection algorithmName="SHA-512" hashValue="EKmUtsFsj2m+Mq6384JAP20n1KpMMZuZwtxxU6BXz0OboJPEc13FiQDi0oE38r5P/+0yjLQO9AQTLKTX43RGEg==" saltValue="+vOHtCoCqOj+ay/gBtJH/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5546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342149</v>
      </c>
      <c r="D6" s="33">
        <f t="shared" si="3"/>
        <v>47</v>
      </c>
      <c r="E6" s="33">
        <f t="shared" si="3"/>
        <v>18</v>
      </c>
      <c r="F6" s="33">
        <f t="shared" si="3"/>
        <v>0</v>
      </c>
      <c r="G6" s="33">
        <f t="shared" si="3"/>
        <v>0</v>
      </c>
      <c r="H6" s="33" t="str">
        <f t="shared" si="3"/>
        <v>広島県　安芸高田市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49.83</v>
      </c>
      <c r="Q6" s="34">
        <f t="shared" si="3"/>
        <v>100</v>
      </c>
      <c r="R6" s="34">
        <f t="shared" si="3"/>
        <v>3911</v>
      </c>
      <c r="S6" s="34">
        <f t="shared" si="3"/>
        <v>28483</v>
      </c>
      <c r="T6" s="34">
        <f t="shared" si="3"/>
        <v>537.75</v>
      </c>
      <c r="U6" s="34">
        <f t="shared" si="3"/>
        <v>52.97</v>
      </c>
      <c r="V6" s="34">
        <f t="shared" si="3"/>
        <v>14097</v>
      </c>
      <c r="W6" s="34">
        <f t="shared" si="3"/>
        <v>36.130000000000003</v>
      </c>
      <c r="X6" s="34">
        <f t="shared" si="3"/>
        <v>390.17</v>
      </c>
      <c r="Y6" s="35">
        <f>IF(Y7="",NA(),Y7)</f>
        <v>94.15</v>
      </c>
      <c r="Z6" s="35">
        <f t="shared" ref="Z6:AH6" si="4">IF(Z7="",NA(),Z7)</f>
        <v>95.53</v>
      </c>
      <c r="AA6" s="35">
        <f t="shared" si="4"/>
        <v>93.04</v>
      </c>
      <c r="AB6" s="35">
        <f t="shared" si="4"/>
        <v>94.9</v>
      </c>
      <c r="AC6" s="35">
        <f t="shared" si="4"/>
        <v>96.24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241.49</v>
      </c>
      <c r="BL6" s="35">
        <f t="shared" si="7"/>
        <v>248.44</v>
      </c>
      <c r="BM6" s="35">
        <f t="shared" si="7"/>
        <v>244.85</v>
      </c>
      <c r="BN6" s="35">
        <f t="shared" si="7"/>
        <v>296.89</v>
      </c>
      <c r="BO6" s="35">
        <f t="shared" si="7"/>
        <v>270.57</v>
      </c>
      <c r="BP6" s="34" t="str">
        <f>IF(BP7="","",IF(BP7="-","【-】","【"&amp;SUBSTITUTE(TEXT(BP7,"#,##0.00"),"-","△")&amp;"】"))</f>
        <v>【307.23】</v>
      </c>
      <c r="BQ6" s="35">
        <f>IF(BQ7="",NA(),BQ7)</f>
        <v>53.31</v>
      </c>
      <c r="BR6" s="35">
        <f t="shared" ref="BR6:BZ6" si="8">IF(BR7="",NA(),BR7)</f>
        <v>51.3</v>
      </c>
      <c r="BS6" s="35">
        <f t="shared" si="8"/>
        <v>51.41</v>
      </c>
      <c r="BT6" s="35">
        <f t="shared" si="8"/>
        <v>52.53</v>
      </c>
      <c r="BU6" s="35">
        <f t="shared" si="8"/>
        <v>56.58</v>
      </c>
      <c r="BV6" s="35">
        <f t="shared" si="8"/>
        <v>65.7</v>
      </c>
      <c r="BW6" s="35">
        <f t="shared" si="8"/>
        <v>66.73</v>
      </c>
      <c r="BX6" s="35">
        <f t="shared" si="8"/>
        <v>64.78</v>
      </c>
      <c r="BY6" s="35">
        <f t="shared" si="8"/>
        <v>63.06</v>
      </c>
      <c r="BZ6" s="35">
        <f t="shared" si="8"/>
        <v>62.5</v>
      </c>
      <c r="CA6" s="34" t="str">
        <f>IF(CA7="","",IF(CA7="-","【-】","【"&amp;SUBSTITUTE(TEXT(CA7,"#,##0.00"),"-","△")&amp;"】"))</f>
        <v>【59.98】</v>
      </c>
      <c r="CB6" s="35">
        <f>IF(CB7="",NA(),CB7)</f>
        <v>280.66000000000003</v>
      </c>
      <c r="CC6" s="35">
        <f t="shared" ref="CC6:CK6" si="9">IF(CC7="",NA(),CC7)</f>
        <v>292.08999999999997</v>
      </c>
      <c r="CD6" s="35">
        <f t="shared" si="9"/>
        <v>309.54000000000002</v>
      </c>
      <c r="CE6" s="35">
        <f t="shared" si="9"/>
        <v>359.03</v>
      </c>
      <c r="CF6" s="35">
        <f t="shared" si="9"/>
        <v>368.61</v>
      </c>
      <c r="CG6" s="35">
        <f t="shared" si="9"/>
        <v>247.94</v>
      </c>
      <c r="CH6" s="35">
        <f t="shared" si="9"/>
        <v>241.29</v>
      </c>
      <c r="CI6" s="35">
        <f t="shared" si="9"/>
        <v>250.21</v>
      </c>
      <c r="CJ6" s="35">
        <f t="shared" si="9"/>
        <v>264.77</v>
      </c>
      <c r="CK6" s="35">
        <f t="shared" si="9"/>
        <v>269.33</v>
      </c>
      <c r="CL6" s="34" t="str">
        <f>IF(CL7="","",IF(CL7="-","【-】","【"&amp;SUBSTITUTE(TEXT(CL7,"#,##0.00"),"-","△")&amp;"】"))</f>
        <v>【272.98】</v>
      </c>
      <c r="CM6" s="35">
        <f>IF(CM7="",NA(),CM7)</f>
        <v>55.55</v>
      </c>
      <c r="CN6" s="35">
        <f t="shared" ref="CN6:CV6" si="10">IF(CN7="",NA(),CN7)</f>
        <v>55.56</v>
      </c>
      <c r="CO6" s="35">
        <f t="shared" si="10"/>
        <v>53.32</v>
      </c>
      <c r="CP6" s="35">
        <f t="shared" si="10"/>
        <v>46.22</v>
      </c>
      <c r="CQ6" s="35">
        <f t="shared" si="10"/>
        <v>46.13</v>
      </c>
      <c r="CR6" s="35">
        <f t="shared" si="10"/>
        <v>60.25</v>
      </c>
      <c r="CS6" s="35">
        <f t="shared" si="10"/>
        <v>61.94</v>
      </c>
      <c r="CT6" s="35">
        <f t="shared" si="10"/>
        <v>61.79</v>
      </c>
      <c r="CU6" s="35">
        <f t="shared" si="10"/>
        <v>59.94</v>
      </c>
      <c r="CV6" s="35">
        <f t="shared" si="10"/>
        <v>59.64</v>
      </c>
      <c r="CW6" s="34" t="str">
        <f>IF(CW7="","",IF(CW7="-","【-】","【"&amp;SUBSTITUTE(TEXT(CW7,"#,##0.00"),"-","△")&amp;"】"))</f>
        <v>【58.71】</v>
      </c>
      <c r="CX6" s="35">
        <f>IF(CX7="",NA(),CX7)</f>
        <v>100</v>
      </c>
      <c r="CY6" s="35">
        <f t="shared" ref="CY6:DG6" si="11">IF(CY7="",NA(),CY7)</f>
        <v>100</v>
      </c>
      <c r="CZ6" s="35">
        <f t="shared" si="11"/>
        <v>100</v>
      </c>
      <c r="DA6" s="35">
        <f t="shared" si="11"/>
        <v>58.82</v>
      </c>
      <c r="DB6" s="35">
        <f t="shared" si="11"/>
        <v>60.96</v>
      </c>
      <c r="DC6" s="35">
        <f t="shared" si="11"/>
        <v>95.26</v>
      </c>
      <c r="DD6" s="35">
        <f t="shared" si="11"/>
        <v>94.14</v>
      </c>
      <c r="DE6" s="35">
        <f t="shared" si="11"/>
        <v>92.44</v>
      </c>
      <c r="DF6" s="35">
        <f t="shared" si="11"/>
        <v>89.66</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342149</v>
      </c>
      <c r="D7" s="37">
        <v>47</v>
      </c>
      <c r="E7" s="37">
        <v>18</v>
      </c>
      <c r="F7" s="37">
        <v>0</v>
      </c>
      <c r="G7" s="37">
        <v>0</v>
      </c>
      <c r="H7" s="37" t="s">
        <v>98</v>
      </c>
      <c r="I7" s="37" t="s">
        <v>99</v>
      </c>
      <c r="J7" s="37" t="s">
        <v>100</v>
      </c>
      <c r="K7" s="37" t="s">
        <v>101</v>
      </c>
      <c r="L7" s="37" t="s">
        <v>102</v>
      </c>
      <c r="M7" s="37" t="s">
        <v>103</v>
      </c>
      <c r="N7" s="38" t="s">
        <v>104</v>
      </c>
      <c r="O7" s="38" t="s">
        <v>105</v>
      </c>
      <c r="P7" s="38">
        <v>49.83</v>
      </c>
      <c r="Q7" s="38">
        <v>100</v>
      </c>
      <c r="R7" s="38">
        <v>3911</v>
      </c>
      <c r="S7" s="38">
        <v>28483</v>
      </c>
      <c r="T7" s="38">
        <v>537.75</v>
      </c>
      <c r="U7" s="38">
        <v>52.97</v>
      </c>
      <c r="V7" s="38">
        <v>14097</v>
      </c>
      <c r="W7" s="38">
        <v>36.130000000000003</v>
      </c>
      <c r="X7" s="38">
        <v>390.17</v>
      </c>
      <c r="Y7" s="38">
        <v>94.15</v>
      </c>
      <c r="Z7" s="38">
        <v>95.53</v>
      </c>
      <c r="AA7" s="38">
        <v>93.04</v>
      </c>
      <c r="AB7" s="38">
        <v>94.9</v>
      </c>
      <c r="AC7" s="38">
        <v>96.24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241.49</v>
      </c>
      <c r="BL7" s="38">
        <v>248.44</v>
      </c>
      <c r="BM7" s="38">
        <v>244.85</v>
      </c>
      <c r="BN7" s="38">
        <v>296.89</v>
      </c>
      <c r="BO7" s="38">
        <v>270.57</v>
      </c>
      <c r="BP7" s="38">
        <v>307.23</v>
      </c>
      <c r="BQ7" s="38">
        <v>53.31</v>
      </c>
      <c r="BR7" s="38">
        <v>51.3</v>
      </c>
      <c r="BS7" s="38">
        <v>51.41</v>
      </c>
      <c r="BT7" s="38">
        <v>52.53</v>
      </c>
      <c r="BU7" s="38">
        <v>56.58</v>
      </c>
      <c r="BV7" s="38">
        <v>65.7</v>
      </c>
      <c r="BW7" s="38">
        <v>66.73</v>
      </c>
      <c r="BX7" s="38">
        <v>64.78</v>
      </c>
      <c r="BY7" s="38">
        <v>63.06</v>
      </c>
      <c r="BZ7" s="38">
        <v>62.5</v>
      </c>
      <c r="CA7" s="38">
        <v>59.98</v>
      </c>
      <c r="CB7" s="38">
        <v>280.66000000000003</v>
      </c>
      <c r="CC7" s="38">
        <v>292.08999999999997</v>
      </c>
      <c r="CD7" s="38">
        <v>309.54000000000002</v>
      </c>
      <c r="CE7" s="38">
        <v>359.03</v>
      </c>
      <c r="CF7" s="38">
        <v>368.61</v>
      </c>
      <c r="CG7" s="38">
        <v>247.94</v>
      </c>
      <c r="CH7" s="38">
        <v>241.29</v>
      </c>
      <c r="CI7" s="38">
        <v>250.21</v>
      </c>
      <c r="CJ7" s="38">
        <v>264.77</v>
      </c>
      <c r="CK7" s="38">
        <v>269.33</v>
      </c>
      <c r="CL7" s="38">
        <v>272.98</v>
      </c>
      <c r="CM7" s="38">
        <v>55.55</v>
      </c>
      <c r="CN7" s="38">
        <v>55.56</v>
      </c>
      <c r="CO7" s="38">
        <v>53.32</v>
      </c>
      <c r="CP7" s="38">
        <v>46.22</v>
      </c>
      <c r="CQ7" s="38">
        <v>46.13</v>
      </c>
      <c r="CR7" s="38">
        <v>60.25</v>
      </c>
      <c r="CS7" s="38">
        <v>61.94</v>
      </c>
      <c r="CT7" s="38">
        <v>61.79</v>
      </c>
      <c r="CU7" s="38">
        <v>59.94</v>
      </c>
      <c r="CV7" s="38">
        <v>59.64</v>
      </c>
      <c r="CW7" s="38">
        <v>58.71</v>
      </c>
      <c r="CX7" s="38">
        <v>100</v>
      </c>
      <c r="CY7" s="38">
        <v>100</v>
      </c>
      <c r="CZ7" s="38">
        <v>100</v>
      </c>
      <c r="DA7" s="38">
        <v>58.82</v>
      </c>
      <c r="DB7" s="38">
        <v>60.96</v>
      </c>
      <c r="DC7" s="38">
        <v>95.26</v>
      </c>
      <c r="DD7" s="38">
        <v>94.14</v>
      </c>
      <c r="DE7" s="38">
        <v>92.44</v>
      </c>
      <c r="DF7" s="38">
        <v>89.66</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田中 要</cp:lastModifiedBy>
  <cp:lastPrinted>2021-02-06T02:05:05Z</cp:lastPrinted>
  <dcterms:created xsi:type="dcterms:W3CDTF">2020-12-04T03:18:19Z</dcterms:created>
  <dcterms:modified xsi:type="dcterms:W3CDTF">2021-02-06T02:05:05Z</dcterms:modified>
  <cp:category/>
</cp:coreProperties>
</file>