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2\03 公営企業に係る経営比較分析表（令和元年度決算）の分析等について\03 市町→県\13 安芸高田市 ○\"/>
    </mc:Choice>
  </mc:AlternateContent>
  <workbookProtection workbookAlgorithmName="SHA-512" workbookHashValue="u9Cbvwv+Ivs022LLukU/8HfGQ2iVLuVrPvdIUDKn3VeJwaDwr+Q+HMzEkti1BzjMTZrGqzKw9SJVnO/SxnoUIQ==" workbookSaltValue="Ep9IDQsVkhwNYFa8ODOE8Q==" workbookSpinCount="100000" lockStructure="1"/>
  <bookViews>
    <workbookView xWindow="0" yWindow="0" windowWidth="28800" windowHeight="133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<sst xmlns="http://schemas.openxmlformats.org/spreadsheetml/2006/main" count="236" uniqueCount="121">
  <si>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</si>
  <si>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</si>
  <si>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</si>
  <si>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</si>
  <si>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</si>
  <si>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</si>
  <si>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</si>
  <si>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</si>
  <si>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</si>
  <si>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</si>
  <si>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</si>
  <si>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</si>
  <si>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</si>
  <si>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</si>
  <si>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</si>
  <si>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</si>
  <si>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</si>
  <si>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</si>
  <si>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</si>
  <si>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</si>
  <si>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</si>
  <si>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</si>
  <si>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</si>
  <si>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</si>
  <si>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</si>
  <si>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</si>
  <si>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</si>
  <si>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</si>
  <si>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</si>
  <si>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</si>
  <si>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</si>
  <si>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</si>
  <si>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</si>
  <si>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</si>
  <si>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</si>
  <si>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</si>
  <si>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</si>
  <si>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</si>
  <si>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</si>
  <si>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</si>
  <si>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</si>
  <si>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</si>
  <si>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</si>
  <si>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</si>
  <si>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</si>
  <si>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</si>
  <si>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</si>
  <si>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</si>
  <si>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</si>
  <si>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</si>
  <si>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</si>
  <si>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</si>
  <si>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</si>
  <si>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</si>
  <si>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</si>
  <si>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</si>
  <si>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</si>
  <si>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</si>
  <si>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</si>
  <si>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</si>
  <si>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</si>
  <si>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</si>
  <si>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</si>
  <si>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</si>
  <si>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</si>
  <si>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</si>
  <si>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</si>
  <si>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</si>
  <si>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</si>
  <si>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</si>
  <si>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</si>
  <si>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</si>
  <si>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</si>
  <si>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</si>
  <si>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</si>
  <si>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</si>
  <si>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</si>
  <si>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</si>
  <si>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</si>
  <si>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</si>
  <si>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</si>
  <si>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</si>
  <si>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</si>
  <si>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</si>
  <si>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</si>
  <si>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</si>
  <si>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</si>
  <si>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</si>
  <si>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</si>
  <si>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</si>
  <si>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</si>
  <si>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</si>
  <si>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</si>
  <si>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</si>
  <si>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</si>
  <si>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</si>
  <si>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</si>
  <si>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</si>
  <si>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</si>
  <si>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</si>
  <si>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</si>
  <si>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</si>
  <si>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</si>
  <si>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</si>
  <si>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</si>
  <si>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</si>
  <si>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</si>
  <si>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</si>
  <si>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</si>
  <si>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</si>
  <si>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</si>
  <si>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</si>
  <si>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</si>
  <si>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</si>
  <si>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</si>
  <si>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</si>
  <si>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</si>
  <si>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</si>
  <si>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平成6年度から供用を開始し、向原浄化センターは供用開始後25年を経過している。当施設は長寿命化計画を策定し平成29年度から令和2年度の5年間で対策事業を実施していく。他の地区・施設についても施設の老朽化や耐用年数を考慮し、地区ごとにストックマネジメント計画を策定し計画的な更新を実施していく。</t>
    <phoneticPr fontId="4"/>
  </si>
  <si>
    <t>　平成28年度から年次更新している経営戦略から経営状況を把握し、事業の継続を目的として効率性・健全性を高めていく。
　また、加入促進による水洗化率の向上や使用料改定による収入の確保に努めていく。施設については、老朽化する施設や機器を維持管理面からの視点を併せ計画的かつ効率的な更新を実施していく必要がある。</t>
    <phoneticPr fontId="4"/>
  </si>
  <si>
    <t>　本分析表で、①収益的収支比率R01が60.31％となっているが、正しくは、①収益的収支比率R01は79.26％である。
　単年度の収支を表す「①収益的収支比率」は79.26％で80％を若干下回ったが、これは、総収益の減額によるもので、令和2年4月1日から地方公営企業会計適用のため、3月末で打ち切り決算を行ったのが要因であると考えられる。
　経費を使用料でどの程度賄えているかを表した「⑤経費回収率」は、87.28％で前年度より増加、１㎥当たりの処理に要した費用を示す「⑥汚水処理原価」は222.32円に減少している。また、施設の一日の処理能力に対する平均処理水量の割合を示した「⑦施設利用率」は、減少傾向にある。
　これらの要因には、企業会計適用による打切り決算の影響と、処理区域内人口の減少と新規加入などとのバランスも要因と考えられる。</t>
    <rPh sb="1" eb="2">
      <t>ホン</t>
    </rPh>
    <rPh sb="2" eb="4">
      <t>ブンセキ</t>
    </rPh>
    <rPh sb="4" eb="5">
      <t>ヒョウ</t>
    </rPh>
    <rPh sb="8" eb="11">
      <t>シュウエキテキ</t>
    </rPh>
    <rPh sb="11" eb="13">
      <t>シュウシ</t>
    </rPh>
    <rPh sb="13" eb="15">
      <t>ヒリツ</t>
    </rPh>
    <rPh sb="33" eb="34">
      <t>タダ</t>
    </rPh>
    <rPh sb="94" eb="96">
      <t>ジャッカン</t>
    </rPh>
    <rPh sb="96" eb="98">
      <t>シタマワ</t>
    </rPh>
    <rPh sb="106" eb="109">
      <t>ソウシュウエキ</t>
    </rPh>
    <rPh sb="110" eb="112">
      <t>ゲンガク</t>
    </rPh>
    <rPh sb="119" eb="121">
      <t>レイワ</t>
    </rPh>
    <rPh sb="122" eb="123">
      <t>ネン</t>
    </rPh>
    <rPh sb="124" eb="125">
      <t>ガツ</t>
    </rPh>
    <rPh sb="126" eb="127">
      <t>ニチ</t>
    </rPh>
    <rPh sb="129" eb="131">
      <t>チホウ</t>
    </rPh>
    <rPh sb="131" eb="133">
      <t>コウエイ</t>
    </rPh>
    <rPh sb="133" eb="135">
      <t>キギョウ</t>
    </rPh>
    <rPh sb="135" eb="137">
      <t>カイケイ</t>
    </rPh>
    <rPh sb="137" eb="139">
      <t>テキヨウ</t>
    </rPh>
    <rPh sb="144" eb="145">
      <t>ガツ</t>
    </rPh>
    <rPh sb="145" eb="146">
      <t>マツ</t>
    </rPh>
    <rPh sb="147" eb="148">
      <t>ウ</t>
    </rPh>
    <rPh sb="149" eb="150">
      <t>キ</t>
    </rPh>
    <rPh sb="151" eb="153">
      <t>ケッサン</t>
    </rPh>
    <rPh sb="154" eb="155">
      <t>オコナ</t>
    </rPh>
    <rPh sb="159" eb="161">
      <t>ヨウイン</t>
    </rPh>
    <rPh sb="165" eb="166">
      <t>カンガ</t>
    </rPh>
    <rPh sb="211" eb="214">
      <t>ゼンネンド</t>
    </rPh>
    <rPh sb="216" eb="218">
      <t>ゾウカ</t>
    </rPh>
    <rPh sb="252" eb="253">
      <t>エン</t>
    </rPh>
    <rPh sb="254" eb="256">
      <t>ゲンショウ</t>
    </rPh>
    <rPh sb="301" eb="303">
      <t>ゲンショウ</t>
    </rPh>
    <rPh sb="303" eb="305">
      <t>ケイコウ</t>
    </rPh>
    <rPh sb="315" eb="317">
      <t>ヨウイン</t>
    </rPh>
    <rPh sb="320" eb="322">
      <t>キギョウ</t>
    </rPh>
    <rPh sb="322" eb="324">
      <t>カイケイ</t>
    </rPh>
    <rPh sb="324" eb="326">
      <t>テキヨウ</t>
    </rPh>
    <rPh sb="329" eb="331">
      <t>ウチキ</t>
    </rPh>
    <rPh sb="332" eb="334">
      <t>ケッサン</t>
    </rPh>
    <rPh sb="335" eb="337">
      <t>エイキョウ</t>
    </rPh>
    <rPh sb="363" eb="365">
      <t>ヨウイン</t>
    </rPh>
    <rPh sb="366" eb="367">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</si>
</sst>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763-47B7-A422-5B8D1BA4A82D}"/>
            </c:ext>
          </c:extLst>
        </c:ser>
        <c:dLbls>
          <c:showLegendKey val="0"/>
          <c:showVal val="0"/>
          <c:showCatName val="0"/>
          <c:showSerName val="0"/>
          <c:showPercent val="0"/>
          <c:showBubbleSize val="0"/>
        </c:dLbls>
        <c:gapWidth val="150"/>
        <c:axId val="331208632"/>
        <c:axId val="331209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xmlns:c16r2="http://schemas.microsoft.com/office/drawing/2015/06/chart">
            <c:ext xmlns:c16="http://schemas.microsoft.com/office/drawing/2014/chart" uri="{C3380CC4-5D6E-409C-BE32-E72D297353CC}">
              <c16:uniqueId val="{00000001-B763-47B7-A422-5B8D1BA4A82D}"/>
            </c:ext>
          </c:extLst>
        </c:ser>
        <c:dLbls>
          <c:showLegendKey val="0"/>
          <c:showVal val="0"/>
          <c:showCatName val="0"/>
          <c:showSerName val="0"/>
          <c:showPercent val="0"/>
          <c:showBubbleSize val="0"/>
        </c:dLbls>
        <c:marker val="1"/>
        <c:smooth val="0"/>
        <c:axId val="331208632"/>
        <c:axId val="331209416"/>
      </c:lineChart>
      <c:dateAx>
        <c:axId val="331208632"/>
        <c:scaling>
          <c:orientation val="minMax"/>
        </c:scaling>
        <c:delete val="1"/>
        <c:axPos val="b"/>
        <c:numFmt formatCode="&quot;H&quot;yy" sourceLinked="1"/>
        <c:majorTickMark val="none"/>
        <c:minorTickMark val="none"/>
        <c:tickLblPos val="none"/>
        <c:crossAx val="331209416"/>
        <c:crosses val="autoZero"/>
        <c:auto val="1"/>
        <c:lblOffset val="100"/>
        <c:baseTimeUnit val="years"/>
      </c:dateAx>
      <c:valAx>
        <c:axId val="331209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208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55.87</c:v>
                </c:pt>
                <c:pt idx="1">
                  <c:v>57.68</c:v>
                </c:pt>
                <c:pt idx="2">
                  <c:v>57.27</c:v>
                </c:pt>
                <c:pt idx="3">
                  <c:v>54.95</c:v>
                </c:pt>
                <c:pt idx="4">
                  <c:v>46.08</c:v>
                </c:pt>
              </c:numCache>
            </c:numRef>
          </c:val>
          <c:extLst xmlns:c16r2="http://schemas.microsoft.com/office/drawing/2015/06/chart">
            <c:ext xmlns:c16="http://schemas.microsoft.com/office/drawing/2014/chart" uri="{C3380CC4-5D6E-409C-BE32-E72D297353CC}">
              <c16:uniqueId val="{00000000-7FE8-4ECE-9DFC-1B700062CC51}"/>
            </c:ext>
          </c:extLst>
        </c:ser>
        <c:dLbls>
          <c:showLegendKey val="0"/>
          <c:showVal val="0"/>
          <c:showCatName val="0"/>
          <c:showSerName val="0"/>
          <c:showPercent val="0"/>
          <c:showBubbleSize val="0"/>
        </c:dLbls>
        <c:gapWidth val="150"/>
        <c:axId val="449267608"/>
        <c:axId val="449262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xmlns:c16r2="http://schemas.microsoft.com/office/drawing/2015/06/chart">
            <c:ext xmlns:c16="http://schemas.microsoft.com/office/drawing/2014/chart" uri="{C3380CC4-5D6E-409C-BE32-E72D297353CC}">
              <c16:uniqueId val="{00000001-7FE8-4ECE-9DFC-1B700062CC51}"/>
            </c:ext>
          </c:extLst>
        </c:ser>
        <c:dLbls>
          <c:showLegendKey val="0"/>
          <c:showVal val="0"/>
          <c:showCatName val="0"/>
          <c:showSerName val="0"/>
          <c:showPercent val="0"/>
          <c:showBubbleSize val="0"/>
        </c:dLbls>
        <c:marker val="1"/>
        <c:smooth val="0"/>
        <c:axId val="449267608"/>
        <c:axId val="449262120"/>
      </c:lineChart>
      <c:dateAx>
        <c:axId val="449267608"/>
        <c:scaling>
          <c:orientation val="minMax"/>
        </c:scaling>
        <c:delete val="1"/>
        <c:axPos val="b"/>
        <c:numFmt formatCode="&quot;H&quot;yy" sourceLinked="1"/>
        <c:majorTickMark val="none"/>
        <c:minorTickMark val="none"/>
        <c:tickLblPos val="none"/>
        <c:crossAx val="449262120"/>
        <c:crosses val="autoZero"/>
        <c:auto val="1"/>
        <c:lblOffset val="100"/>
        <c:baseTimeUnit val="years"/>
      </c:dateAx>
      <c:valAx>
        <c:axId val="449262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267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82.17</c:v>
                </c:pt>
                <c:pt idx="1">
                  <c:v>82.77</c:v>
                </c:pt>
                <c:pt idx="2">
                  <c:v>83.53</c:v>
                </c:pt>
                <c:pt idx="3">
                  <c:v>81.84</c:v>
                </c:pt>
                <c:pt idx="4">
                  <c:v>84.01</c:v>
                </c:pt>
              </c:numCache>
            </c:numRef>
          </c:val>
          <c:extLst xmlns:c16r2="http://schemas.microsoft.com/office/drawing/2015/06/chart">
            <c:ext xmlns:c16="http://schemas.microsoft.com/office/drawing/2014/chart" uri="{C3380CC4-5D6E-409C-BE32-E72D297353CC}">
              <c16:uniqueId val="{00000000-411B-4061-B4C5-2A4F0D829426}"/>
            </c:ext>
          </c:extLst>
        </c:ser>
        <c:dLbls>
          <c:showLegendKey val="0"/>
          <c:showVal val="0"/>
          <c:showCatName val="0"/>
          <c:showSerName val="0"/>
          <c:showPercent val="0"/>
          <c:showBubbleSize val="0"/>
        </c:dLbls>
        <c:gapWidth val="150"/>
        <c:axId val="449264472"/>
        <c:axId val="449265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xmlns:c16r2="http://schemas.microsoft.com/office/drawing/2015/06/chart">
            <c:ext xmlns:c16="http://schemas.microsoft.com/office/drawing/2014/chart" uri="{C3380CC4-5D6E-409C-BE32-E72D297353CC}">
              <c16:uniqueId val="{00000001-411B-4061-B4C5-2A4F0D829426}"/>
            </c:ext>
          </c:extLst>
        </c:ser>
        <c:dLbls>
          <c:showLegendKey val="0"/>
          <c:showVal val="0"/>
          <c:showCatName val="0"/>
          <c:showSerName val="0"/>
          <c:showPercent val="0"/>
          <c:showBubbleSize val="0"/>
        </c:dLbls>
        <c:marker val="1"/>
        <c:smooth val="0"/>
        <c:axId val="449264472"/>
        <c:axId val="449265256"/>
      </c:lineChart>
      <c:dateAx>
        <c:axId val="449264472"/>
        <c:scaling>
          <c:orientation val="minMax"/>
        </c:scaling>
        <c:delete val="1"/>
        <c:axPos val="b"/>
        <c:numFmt formatCode="&quot;H&quot;yy" sourceLinked="1"/>
        <c:majorTickMark val="none"/>
        <c:minorTickMark val="none"/>
        <c:tickLblPos val="none"/>
        <c:crossAx val="449265256"/>
        <c:crosses val="autoZero"/>
        <c:auto val="1"/>
        <c:lblOffset val="100"/>
        <c:baseTimeUnit val="years"/>
      </c:dateAx>
      <c:valAx>
        <c:axId val="449265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26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80.2</c:v>
                </c:pt>
                <c:pt idx="1">
                  <c:v>81.91</c:v>
                </c:pt>
                <c:pt idx="2">
                  <c:v>80.34</c:v>
                </c:pt>
                <c:pt idx="3">
                  <c:v>80.58</c:v>
                </c:pt>
                <c:pt idx="4">
                  <c:v>60.31</c:v>
                </c:pt>
              </c:numCache>
            </c:numRef>
          </c:val>
          <c:extLst xmlns:c16r2="http://schemas.microsoft.com/office/drawing/2015/06/chart">
            <c:ext xmlns:c16="http://schemas.microsoft.com/office/drawing/2014/chart" uri="{C3380CC4-5D6E-409C-BE32-E72D297353CC}">
              <c16:uniqueId val="{00000000-D587-45D7-B946-CB1FDE95401D}"/>
            </c:ext>
          </c:extLst>
        </c:ser>
        <c:dLbls>
          <c:showLegendKey val="0"/>
          <c:showVal val="0"/>
          <c:showCatName val="0"/>
          <c:showSerName val="0"/>
          <c:showPercent val="0"/>
          <c:showBubbleSize val="0"/>
        </c:dLbls>
        <c:gapWidth val="150"/>
        <c:axId val="331210984"/>
        <c:axId val="33121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587-45D7-B946-CB1FDE95401D}"/>
            </c:ext>
          </c:extLst>
        </c:ser>
        <c:dLbls>
          <c:showLegendKey val="0"/>
          <c:showVal val="0"/>
          <c:showCatName val="0"/>
          <c:showSerName val="0"/>
          <c:showPercent val="0"/>
          <c:showBubbleSize val="0"/>
        </c:dLbls>
        <c:marker val="1"/>
        <c:smooth val="0"/>
        <c:axId val="331210984"/>
        <c:axId val="331211376"/>
      </c:lineChart>
      <c:dateAx>
        <c:axId val="331210984"/>
        <c:scaling>
          <c:orientation val="minMax"/>
        </c:scaling>
        <c:delete val="1"/>
        <c:axPos val="b"/>
        <c:numFmt formatCode="&quot;H&quot;yy" sourceLinked="1"/>
        <c:majorTickMark val="none"/>
        <c:minorTickMark val="none"/>
        <c:tickLblPos val="none"/>
        <c:crossAx val="331211376"/>
        <c:crosses val="autoZero"/>
        <c:auto val="1"/>
        <c:lblOffset val="100"/>
        <c:baseTimeUnit val="years"/>
      </c:dateAx>
      <c:valAx>
        <c:axId val="33121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1210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3DE-4FCC-B91B-DB0B9C896BBE}"/>
            </c:ext>
          </c:extLst>
        </c:ser>
        <c:dLbls>
          <c:showLegendKey val="0"/>
          <c:showVal val="0"/>
          <c:showCatName val="0"/>
          <c:showSerName val="0"/>
          <c:showPercent val="0"/>
          <c:showBubbleSize val="0"/>
        </c:dLbls>
        <c:gapWidth val="150"/>
        <c:axId val="449156336"/>
        <c:axId val="449156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3DE-4FCC-B91B-DB0B9C896BBE}"/>
            </c:ext>
          </c:extLst>
        </c:ser>
        <c:dLbls>
          <c:showLegendKey val="0"/>
          <c:showVal val="0"/>
          <c:showCatName val="0"/>
          <c:showSerName val="0"/>
          <c:showPercent val="0"/>
          <c:showBubbleSize val="0"/>
        </c:dLbls>
        <c:marker val="1"/>
        <c:smooth val="0"/>
        <c:axId val="449156336"/>
        <c:axId val="449156728"/>
      </c:lineChart>
      <c:dateAx>
        <c:axId val="449156336"/>
        <c:scaling>
          <c:orientation val="minMax"/>
        </c:scaling>
        <c:delete val="1"/>
        <c:axPos val="b"/>
        <c:numFmt formatCode="&quot;H&quot;yy" sourceLinked="1"/>
        <c:majorTickMark val="none"/>
        <c:minorTickMark val="none"/>
        <c:tickLblPos val="none"/>
        <c:crossAx val="449156728"/>
        <c:crosses val="autoZero"/>
        <c:auto val="1"/>
        <c:lblOffset val="100"/>
        <c:baseTimeUnit val="years"/>
      </c:dateAx>
      <c:valAx>
        <c:axId val="449156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15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C4A-421A-8856-3430DB0210D5}"/>
            </c:ext>
          </c:extLst>
        </c:ser>
        <c:dLbls>
          <c:showLegendKey val="0"/>
          <c:showVal val="0"/>
          <c:showCatName val="0"/>
          <c:showSerName val="0"/>
          <c:showPercent val="0"/>
          <c:showBubbleSize val="0"/>
        </c:dLbls>
        <c:gapWidth val="150"/>
        <c:axId val="449155160"/>
        <c:axId val="449154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C4A-421A-8856-3430DB0210D5}"/>
            </c:ext>
          </c:extLst>
        </c:ser>
        <c:dLbls>
          <c:showLegendKey val="0"/>
          <c:showVal val="0"/>
          <c:showCatName val="0"/>
          <c:showSerName val="0"/>
          <c:showPercent val="0"/>
          <c:showBubbleSize val="0"/>
        </c:dLbls>
        <c:marker val="1"/>
        <c:smooth val="0"/>
        <c:axId val="449155160"/>
        <c:axId val="449154376"/>
      </c:lineChart>
      <c:dateAx>
        <c:axId val="449155160"/>
        <c:scaling>
          <c:orientation val="minMax"/>
        </c:scaling>
        <c:delete val="1"/>
        <c:axPos val="b"/>
        <c:numFmt formatCode="&quot;H&quot;yy" sourceLinked="1"/>
        <c:majorTickMark val="none"/>
        <c:minorTickMark val="none"/>
        <c:tickLblPos val="none"/>
        <c:crossAx val="449154376"/>
        <c:crosses val="autoZero"/>
        <c:auto val="1"/>
        <c:lblOffset val="100"/>
        <c:baseTimeUnit val="years"/>
      </c:dateAx>
      <c:valAx>
        <c:axId val="449154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15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6E0-4410-B1B7-A8CB61C3236D}"/>
            </c:ext>
          </c:extLst>
        </c:ser>
        <c:dLbls>
          <c:showLegendKey val="0"/>
          <c:showVal val="0"/>
          <c:showCatName val="0"/>
          <c:showSerName val="0"/>
          <c:showPercent val="0"/>
          <c:showBubbleSize val="0"/>
        </c:dLbls>
        <c:gapWidth val="150"/>
        <c:axId val="449151632"/>
        <c:axId val="449159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6E0-4410-B1B7-A8CB61C3236D}"/>
            </c:ext>
          </c:extLst>
        </c:ser>
        <c:dLbls>
          <c:showLegendKey val="0"/>
          <c:showVal val="0"/>
          <c:showCatName val="0"/>
          <c:showSerName val="0"/>
          <c:showPercent val="0"/>
          <c:showBubbleSize val="0"/>
        </c:dLbls>
        <c:marker val="1"/>
        <c:smooth val="0"/>
        <c:axId val="449151632"/>
        <c:axId val="449159080"/>
      </c:lineChart>
      <c:dateAx>
        <c:axId val="449151632"/>
        <c:scaling>
          <c:orientation val="minMax"/>
        </c:scaling>
        <c:delete val="1"/>
        <c:axPos val="b"/>
        <c:numFmt formatCode="&quot;H&quot;yy" sourceLinked="1"/>
        <c:majorTickMark val="none"/>
        <c:minorTickMark val="none"/>
        <c:tickLblPos val="none"/>
        <c:crossAx val="449159080"/>
        <c:crosses val="autoZero"/>
        <c:auto val="1"/>
        <c:lblOffset val="100"/>
        <c:baseTimeUnit val="years"/>
      </c:dateAx>
      <c:valAx>
        <c:axId val="449159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151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741-4755-AC2F-B047AFA4E645}"/>
            </c:ext>
          </c:extLst>
        </c:ser>
        <c:dLbls>
          <c:showLegendKey val="0"/>
          <c:showVal val="0"/>
          <c:showCatName val="0"/>
          <c:showSerName val="0"/>
          <c:showPercent val="0"/>
          <c:showBubbleSize val="0"/>
        </c:dLbls>
        <c:gapWidth val="150"/>
        <c:axId val="449157120"/>
        <c:axId val="44915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741-4755-AC2F-B047AFA4E645}"/>
            </c:ext>
          </c:extLst>
        </c:ser>
        <c:dLbls>
          <c:showLegendKey val="0"/>
          <c:showVal val="0"/>
          <c:showCatName val="0"/>
          <c:showSerName val="0"/>
          <c:showPercent val="0"/>
          <c:showBubbleSize val="0"/>
        </c:dLbls>
        <c:marker val="1"/>
        <c:smooth val="0"/>
        <c:axId val="449157120"/>
        <c:axId val="449157904"/>
      </c:lineChart>
      <c:dateAx>
        <c:axId val="449157120"/>
        <c:scaling>
          <c:orientation val="minMax"/>
        </c:scaling>
        <c:delete val="1"/>
        <c:axPos val="b"/>
        <c:numFmt formatCode="&quot;H&quot;yy" sourceLinked="1"/>
        <c:majorTickMark val="none"/>
        <c:minorTickMark val="none"/>
        <c:tickLblPos val="none"/>
        <c:crossAx val="449157904"/>
        <c:crosses val="autoZero"/>
        <c:auto val="1"/>
        <c:lblOffset val="100"/>
        <c:baseTimeUnit val="years"/>
      </c:dateAx>
      <c:valAx>
        <c:axId val="44915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15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0.55000000000000004</c:v>
                </c:pt>
                <c:pt idx="1">
                  <c:v>39.21</c:v>
                </c:pt>
                <c:pt idx="2">
                  <c:v>33.28</c:v>
                </c:pt>
                <c:pt idx="3">
                  <c:v>78.59</c:v>
                </c:pt>
                <c:pt idx="4">
                  <c:v>17.93</c:v>
                </c:pt>
              </c:numCache>
            </c:numRef>
          </c:val>
          <c:extLst xmlns:c16r2="http://schemas.microsoft.com/office/drawing/2015/06/chart">
            <c:ext xmlns:c16="http://schemas.microsoft.com/office/drawing/2014/chart" uri="{C3380CC4-5D6E-409C-BE32-E72D297353CC}">
              <c16:uniqueId val="{00000000-D57F-475C-B37C-83C02D303892}"/>
            </c:ext>
          </c:extLst>
        </c:ser>
        <c:dLbls>
          <c:showLegendKey val="0"/>
          <c:showVal val="0"/>
          <c:showCatName val="0"/>
          <c:showSerName val="0"/>
          <c:showPercent val="0"/>
          <c:showBubbleSize val="0"/>
        </c:dLbls>
        <c:gapWidth val="150"/>
        <c:axId val="449157512"/>
        <c:axId val="449158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D57F-475C-B37C-83C02D303892}"/>
            </c:ext>
          </c:extLst>
        </c:ser>
        <c:dLbls>
          <c:showLegendKey val="0"/>
          <c:showVal val="0"/>
          <c:showCatName val="0"/>
          <c:showSerName val="0"/>
          <c:showPercent val="0"/>
          <c:showBubbleSize val="0"/>
        </c:dLbls>
        <c:marker val="1"/>
        <c:smooth val="0"/>
        <c:axId val="449157512"/>
        <c:axId val="449158296"/>
      </c:lineChart>
      <c:dateAx>
        <c:axId val="449157512"/>
        <c:scaling>
          <c:orientation val="minMax"/>
        </c:scaling>
        <c:delete val="1"/>
        <c:axPos val="b"/>
        <c:numFmt formatCode="&quot;H&quot;yy" sourceLinked="1"/>
        <c:majorTickMark val="none"/>
        <c:minorTickMark val="none"/>
        <c:tickLblPos val="none"/>
        <c:crossAx val="449158296"/>
        <c:crosses val="autoZero"/>
        <c:auto val="1"/>
        <c:lblOffset val="100"/>
        <c:baseTimeUnit val="years"/>
      </c:dateAx>
      <c:valAx>
        <c:axId val="449158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157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58.2</c:v>
                </c:pt>
                <c:pt idx="1">
                  <c:v>62.98</c:v>
                </c:pt>
                <c:pt idx="2">
                  <c:v>62.62</c:v>
                </c:pt>
                <c:pt idx="3">
                  <c:v>65.069999999999993</c:v>
                </c:pt>
                <c:pt idx="4">
                  <c:v>87.28</c:v>
                </c:pt>
              </c:numCache>
            </c:numRef>
          </c:val>
          <c:extLst xmlns:c16r2="http://schemas.microsoft.com/office/drawing/2015/06/chart">
            <c:ext xmlns:c16="http://schemas.microsoft.com/office/drawing/2014/chart" uri="{C3380CC4-5D6E-409C-BE32-E72D297353CC}">
              <c16:uniqueId val="{00000000-83A7-4621-B538-A8159BFD2354}"/>
            </c:ext>
          </c:extLst>
        </c:ser>
        <c:dLbls>
          <c:showLegendKey val="0"/>
          <c:showVal val="0"/>
          <c:showCatName val="0"/>
          <c:showSerName val="0"/>
          <c:showPercent val="0"/>
          <c:showBubbleSize val="0"/>
        </c:dLbls>
        <c:gapWidth val="150"/>
        <c:axId val="449260552"/>
        <c:axId val="44926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83A7-4621-B538-A8159BFD2354}"/>
            </c:ext>
          </c:extLst>
        </c:ser>
        <c:dLbls>
          <c:showLegendKey val="0"/>
          <c:showVal val="0"/>
          <c:showCatName val="0"/>
          <c:showSerName val="0"/>
          <c:showPercent val="0"/>
          <c:showBubbleSize val="0"/>
        </c:dLbls>
        <c:marker val="1"/>
        <c:smooth val="0"/>
        <c:axId val="449260552"/>
        <c:axId val="449264864"/>
      </c:lineChart>
      <c:dateAx>
        <c:axId val="449260552"/>
        <c:scaling>
          <c:orientation val="minMax"/>
        </c:scaling>
        <c:delete val="1"/>
        <c:axPos val="b"/>
        <c:numFmt formatCode="&quot;H&quot;yy" sourceLinked="1"/>
        <c:majorTickMark val="none"/>
        <c:minorTickMark val="none"/>
        <c:tickLblPos val="none"/>
        <c:crossAx val="449264864"/>
        <c:crosses val="autoZero"/>
        <c:auto val="1"/>
        <c:lblOffset val="100"/>
        <c:baseTimeUnit val="years"/>
      </c:dateAx>
      <c:valAx>
        <c:axId val="44926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260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258.08999999999997</c:v>
                </c:pt>
                <c:pt idx="1">
                  <c:v>228.69</c:v>
                </c:pt>
                <c:pt idx="2">
                  <c:v>234.08</c:v>
                </c:pt>
                <c:pt idx="3">
                  <c:v>252.16</c:v>
                </c:pt>
                <c:pt idx="4">
                  <c:v>222.32</c:v>
                </c:pt>
              </c:numCache>
            </c:numRef>
          </c:val>
          <c:extLst xmlns:c16r2="http://schemas.microsoft.com/office/drawing/2015/06/chart">
            <c:ext xmlns:c16="http://schemas.microsoft.com/office/drawing/2014/chart" uri="{C3380CC4-5D6E-409C-BE32-E72D297353CC}">
              <c16:uniqueId val="{00000000-5FD9-449F-A661-B7242C8EEBAB}"/>
            </c:ext>
          </c:extLst>
        </c:ser>
        <c:dLbls>
          <c:showLegendKey val="0"/>
          <c:showVal val="0"/>
          <c:showCatName val="0"/>
          <c:showSerName val="0"/>
          <c:showPercent val="0"/>
          <c:showBubbleSize val="0"/>
        </c:dLbls>
        <c:gapWidth val="150"/>
        <c:axId val="449268000"/>
        <c:axId val="449261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xmlns:c16r2="http://schemas.microsoft.com/office/drawing/2015/06/chart">
            <c:ext xmlns:c16="http://schemas.microsoft.com/office/drawing/2014/chart" uri="{C3380CC4-5D6E-409C-BE32-E72D297353CC}">
              <c16:uniqueId val="{00000001-5FD9-449F-A661-B7242C8EEBAB}"/>
            </c:ext>
          </c:extLst>
        </c:ser>
        <c:dLbls>
          <c:showLegendKey val="0"/>
          <c:showVal val="0"/>
          <c:showCatName val="0"/>
          <c:showSerName val="0"/>
          <c:showPercent val="0"/>
          <c:showBubbleSize val="0"/>
        </c:dLbls>
        <c:marker val="1"/>
        <c:smooth val="0"/>
        <c:axId val="449268000"/>
        <c:axId val="449261336"/>
      </c:lineChart>
      <c:dateAx>
        <c:axId val="449268000"/>
        <c:scaling>
          <c:orientation val="minMax"/>
        </c:scaling>
        <c:delete val="1"/>
        <c:axPos val="b"/>
        <c:numFmt formatCode="&quot;H&quot;yy" sourceLinked="1"/>
        <c:majorTickMark val="none"/>
        <c:minorTickMark val="none"/>
        <c:tickLblPos val="none"/>
        <c:crossAx val="449261336"/>
        <c:crosses val="autoZero"/>
        <c:auto val="1"/>
        <c:lblOffset val="100"/>
        <c:baseTimeUnit val="years"/>
      </c:dateAx>
      <c:valAx>
        <c:axId val="449261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926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B1" zoomScale="80" zoomScaleNormal="80" workbookViewId="0">
      <selection activeCell="BI37" sqref="BI37"/>
    </sheetView>
  </sheetViews>
  <sheetFormatPr defaultColWidth="2.54296875" defaultRowHeight="13" x14ac:dyDescent="0.2"/>
  <cols>
    <col min="1" max="1" width="2.54296875" customWidth="1"/>
    <col min="2" max="62" width="3.7265625" customWidth="1"/>
    <col min="64" max="78" width="3.17968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2">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2">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5" t="str">
        <f>データ!H6</f>
        <v>広島県　安芸高田市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2">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28483</v>
      </c>
      <c r="AM8" s="69"/>
      <c r="AN8" s="69"/>
      <c r="AO8" s="69"/>
      <c r="AP8" s="69"/>
      <c r="AQ8" s="69"/>
      <c r="AR8" s="69"/>
      <c r="AS8" s="69"/>
      <c r="AT8" s="68">
        <f>データ!T6</f>
        <v>537.75</v>
      </c>
      <c r="AU8" s="68"/>
      <c r="AV8" s="68"/>
      <c r="AW8" s="68"/>
      <c r="AX8" s="68"/>
      <c r="AY8" s="68"/>
      <c r="AZ8" s="68"/>
      <c r="BA8" s="68"/>
      <c r="BB8" s="68">
        <f>データ!U6</f>
        <v>52.97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2">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2">
      <c r="A10" s="2"/>
      <c r="B10" s="68" t="str">
        <f>データ!N6</f>
        <v>-</v>
      </c>
      <c r="C10" s="68"/>
      <c r="D10" s="68"/>
      <c r="E10" s="68"/>
      <c r="F10" s="68"/>
      <c r="G10" s="68"/>
      <c r="H10" s="68"/>
      <c r="I10" s="68" t="str">
        <f>データ!O6</f>
        <v>該当数値なし</v>
      </c>
      <c r="J10" s="68"/>
      <c r="K10" s="68"/>
      <c r="L10" s="68"/>
      <c r="M10" s="68"/>
      <c r="N10" s="68"/>
      <c r="O10" s="68"/>
      <c r="P10" s="68">
        <f>データ!P6</f>
        <v>19.96</v>
      </c>
      <c r="Q10" s="68"/>
      <c r="R10" s="68"/>
      <c r="S10" s="68"/>
      <c r="T10" s="68"/>
      <c r="U10" s="68"/>
      <c r="V10" s="68"/>
      <c r="W10" s="68">
        <f>データ!Q6</f>
        <v>92.17</v>
      </c>
      <c r="X10" s="68"/>
      <c r="Y10" s="68"/>
      <c r="Z10" s="68"/>
      <c r="AA10" s="68"/>
      <c r="AB10" s="68"/>
      <c r="AC10" s="68"/>
      <c r="AD10" s="69">
        <f>データ!R6</f>
        <v>3911</v>
      </c>
      <c r="AE10" s="69"/>
      <c r="AF10" s="69"/>
      <c r="AG10" s="69"/>
      <c r="AH10" s="69"/>
      <c r="AI10" s="69"/>
      <c r="AJ10" s="69"/>
      <c r="AK10" s="2"/>
      <c r="AL10" s="69">
        <f>データ!V6</f>
        <v>5646</v>
      </c>
      <c r="AM10" s="69"/>
      <c r="AN10" s="69"/>
      <c r="AO10" s="69"/>
      <c r="AP10" s="69"/>
      <c r="AQ10" s="69"/>
      <c r="AR10" s="69"/>
      <c r="AS10" s="69"/>
      <c r="AT10" s="68">
        <f>データ!W6</f>
        <v>2.71</v>
      </c>
      <c r="AU10" s="68"/>
      <c r="AV10" s="68"/>
      <c r="AW10" s="68"/>
      <c r="AX10" s="68"/>
      <c r="AY10" s="68"/>
      <c r="AZ10" s="68"/>
      <c r="BA10" s="68"/>
      <c r="BB10" s="68">
        <f>データ!X6</f>
        <v>2083.39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2">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2">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120</v>
      </c>
      <c r="BM16" s="44"/>
      <c r="BN16" s="44"/>
      <c r="BO16" s="44"/>
      <c r="BP16" s="44"/>
      <c r="BQ16" s="44"/>
      <c r="BR16" s="44"/>
      <c r="BS16" s="44"/>
      <c r="BT16" s="44"/>
      <c r="BU16" s="44"/>
      <c r="BV16" s="44"/>
      <c r="BW16" s="44"/>
      <c r="BX16" s="44"/>
      <c r="BY16" s="44"/>
      <c r="BZ16" s="45"/>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2">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2">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AwKjeKlRIPUy89QFYo+BxdLOP9Rw6HSdDvHtEpHG6QMZOFiv0QuW4YJaVvWc1OXtE7EToMfpPHzMApj74tap1w==" saltValue="pnP1wh2B6BpAn5ADUbJ2V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 x14ac:dyDescent="0.2"/>
  <cols>
    <col min="2" max="144" width="11.8164062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2019</v>
      </c>
      <c r="C6" s="33">
        <f t="shared" ref="C6:X6" si="3">C7</f>
        <v>342149</v>
      </c>
      <c r="D6" s="33">
        <f t="shared" si="3"/>
        <v>47</v>
      </c>
      <c r="E6" s="33">
        <f t="shared" si="3"/>
        <v>17</v>
      </c>
      <c r="F6" s="33">
        <f t="shared" si="3"/>
        <v>4</v>
      </c>
      <c r="G6" s="33">
        <f t="shared" si="3"/>
        <v>0</v>
      </c>
      <c r="H6" s="33" t="str">
        <f t="shared" si="3"/>
        <v>広島県　安芸高田市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19.96</v>
      </c>
      <c r="Q6" s="34">
        <f t="shared" si="3"/>
        <v>92.17</v>
      </c>
      <c r="R6" s="34">
        <f t="shared" si="3"/>
        <v>3911</v>
      </c>
      <c r="S6" s="34">
        <f t="shared" si="3"/>
        <v>28483</v>
      </c>
      <c r="T6" s="34">
        <f t="shared" si="3"/>
        <v>537.75</v>
      </c>
      <c r="U6" s="34">
        <f t="shared" si="3"/>
        <v>52.97</v>
      </c>
      <c r="V6" s="34">
        <f t="shared" si="3"/>
        <v>5646</v>
      </c>
      <c r="W6" s="34">
        <f t="shared" si="3"/>
        <v>2.71</v>
      </c>
      <c r="X6" s="34">
        <f t="shared" si="3"/>
        <v>2083.39</v>
      </c>
      <c r="Y6" s="35">
        <f>IF(Y7="",NA(),Y7)</f>
        <v>80.2</v>
      </c>
      <c r="Z6" s="35">
        <f t="shared" ref="Z6:AH6" si="4">IF(Z7="",NA(),Z7)</f>
        <v>81.91</v>
      </c>
      <c r="AA6" s="35">
        <f t="shared" si="4"/>
        <v>80.34</v>
      </c>
      <c r="AB6" s="35">
        <f t="shared" si="4"/>
        <v>80.58</v>
      </c>
      <c r="AC6" s="35">
        <f t="shared" si="4"/>
        <v>60.31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0.55000000000000004</v>
      </c>
      <c r="BG6" s="35">
        <f t="shared" ref="BG6:BO6" si="7">IF(BG7="",NA(),BG7)</f>
        <v>39.21</v>
      </c>
      <c r="BH6" s="35">
        <f t="shared" si="7"/>
        <v>33.28</v>
      </c>
      <c r="BI6" s="35">
        <f t="shared" si="7"/>
        <v>78.59</v>
      </c>
      <c r="BJ6" s="35">
        <f t="shared" si="7"/>
        <v>17.93</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58.2</v>
      </c>
      <c r="BR6" s="35">
        <f t="shared" ref="BR6:BZ6" si="8">IF(BR7="",NA(),BR7)</f>
        <v>62.98</v>
      </c>
      <c r="BS6" s="35">
        <f t="shared" si="8"/>
        <v>62.62</v>
      </c>
      <c r="BT6" s="35">
        <f t="shared" si="8"/>
        <v>65.069999999999993</v>
      </c>
      <c r="BU6" s="35">
        <f t="shared" si="8"/>
        <v>87.28</v>
      </c>
      <c r="BV6" s="35">
        <f t="shared" si="8"/>
        <v>66.22</v>
      </c>
      <c r="BW6" s="35">
        <f t="shared" si="8"/>
        <v>69.87</v>
      </c>
      <c r="BX6" s="35">
        <f t="shared" si="8"/>
        <v>74.3</v>
      </c>
      <c r="BY6" s="35">
        <f t="shared" si="8"/>
        <v>72.260000000000005</v>
      </c>
      <c r="BZ6" s="35">
        <f t="shared" si="8"/>
        <v>71.84</v>
      </c>
      <c r="CA6" s="34" t="str">
        <f>IF(CA7="","",IF(CA7="-","【-】","【"&amp;SUBSTITUTE(TEXT(CA7,"#,##0.00"),"-","△")&amp;"】"))</f>
        <v>【74.17】</v>
      </c>
      <c r="CB6" s="35">
        <f>IF(CB7="",NA(),CB7)</f>
        <v>258.08999999999997</v>
      </c>
      <c r="CC6" s="35">
        <f t="shared" ref="CC6:CK6" si="9">IF(CC7="",NA(),CC7)</f>
        <v>228.69</v>
      </c>
      <c r="CD6" s="35">
        <f t="shared" si="9"/>
        <v>234.08</v>
      </c>
      <c r="CE6" s="35">
        <f t="shared" si="9"/>
        <v>252.16</v>
      </c>
      <c r="CF6" s="35">
        <f t="shared" si="9"/>
        <v>222.32</v>
      </c>
      <c r="CG6" s="35">
        <f t="shared" si="9"/>
        <v>246.72</v>
      </c>
      <c r="CH6" s="35">
        <f t="shared" si="9"/>
        <v>234.96</v>
      </c>
      <c r="CI6" s="35">
        <f t="shared" si="9"/>
        <v>221.81</v>
      </c>
      <c r="CJ6" s="35">
        <f t="shared" si="9"/>
        <v>230.02</v>
      </c>
      <c r="CK6" s="35">
        <f t="shared" si="9"/>
        <v>228.47</v>
      </c>
      <c r="CL6" s="34" t="str">
        <f>IF(CL7="","",IF(CL7="-","【-】","【"&amp;SUBSTITUTE(TEXT(CL7,"#,##0.00"),"-","△")&amp;"】"))</f>
        <v>【218.56】</v>
      </c>
      <c r="CM6" s="35">
        <f>IF(CM7="",NA(),CM7)</f>
        <v>55.87</v>
      </c>
      <c r="CN6" s="35">
        <f t="shared" ref="CN6:CV6" si="10">IF(CN7="",NA(),CN7)</f>
        <v>57.68</v>
      </c>
      <c r="CO6" s="35">
        <f t="shared" si="10"/>
        <v>57.27</v>
      </c>
      <c r="CP6" s="35">
        <f t="shared" si="10"/>
        <v>54.95</v>
      </c>
      <c r="CQ6" s="35">
        <f t="shared" si="10"/>
        <v>46.08</v>
      </c>
      <c r="CR6" s="35">
        <f t="shared" si="10"/>
        <v>41.35</v>
      </c>
      <c r="CS6" s="35">
        <f t="shared" si="10"/>
        <v>42.9</v>
      </c>
      <c r="CT6" s="35">
        <f t="shared" si="10"/>
        <v>43.36</v>
      </c>
      <c r="CU6" s="35">
        <f t="shared" si="10"/>
        <v>42.56</v>
      </c>
      <c r="CV6" s="35">
        <f t="shared" si="10"/>
        <v>42.47</v>
      </c>
      <c r="CW6" s="34" t="str">
        <f>IF(CW7="","",IF(CW7="-","【-】","【"&amp;SUBSTITUTE(TEXT(CW7,"#,##0.00"),"-","△")&amp;"】"))</f>
        <v>【42.86】</v>
      </c>
      <c r="CX6" s="35">
        <f>IF(CX7="",NA(),CX7)</f>
        <v>82.17</v>
      </c>
      <c r="CY6" s="35">
        <f t="shared" ref="CY6:DG6" si="11">IF(CY7="",NA(),CY7)</f>
        <v>82.77</v>
      </c>
      <c r="CZ6" s="35">
        <f t="shared" si="11"/>
        <v>83.53</v>
      </c>
      <c r="DA6" s="35">
        <f t="shared" si="11"/>
        <v>81.84</v>
      </c>
      <c r="DB6" s="35">
        <f t="shared" si="11"/>
        <v>84.01</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2">
      <c r="A7" s="28"/>
      <c r="B7" s="37">
        <v>2019</v>
      </c>
      <c r="C7" s="37">
        <v>342149</v>
      </c>
      <c r="D7" s="37">
        <v>47</v>
      </c>
      <c r="E7" s="37">
        <v>17</v>
      </c>
      <c r="F7" s="37">
        <v>4</v>
      </c>
      <c r="G7" s="37">
        <v>0</v>
      </c>
      <c r="H7" s="37" t="s">
        <v>98</v>
      </c>
      <c r="I7" s="37" t="s">
        <v>99</v>
      </c>
      <c r="J7" s="37" t="s">
        <v>100</v>
      </c>
      <c r="K7" s="37" t="s">
        <v>101</v>
      </c>
      <c r="L7" s="37" t="s">
        <v>102</v>
      </c>
      <c r="M7" s="37" t="s">
        <v>103</v>
      </c>
      <c r="N7" s="38" t="s">
        <v>104</v>
      </c>
      <c r="O7" s="38" t="s">
        <v>105</v>
      </c>
      <c r="P7" s="38">
        <v>19.96</v>
      </c>
      <c r="Q7" s="38">
        <v>92.17</v>
      </c>
      <c r="R7" s="38">
        <v>3911</v>
      </c>
      <c r="S7" s="38">
        <v>28483</v>
      </c>
      <c r="T7" s="38">
        <v>537.75</v>
      </c>
      <c r="U7" s="38">
        <v>52.97</v>
      </c>
      <c r="V7" s="38">
        <v>5646</v>
      </c>
      <c r="W7" s="38">
        <v>2.71</v>
      </c>
      <c r="X7" s="38">
        <v>2083.39</v>
      </c>
      <c r="Y7" s="38">
        <v>80.2</v>
      </c>
      <c r="Z7" s="38">
        <v>81.91</v>
      </c>
      <c r="AA7" s="38">
        <v>80.34</v>
      </c>
      <c r="AB7" s="38">
        <v>80.58</v>
      </c>
      <c r="AC7" s="38">
        <v>60.31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0.55000000000000004</v>
      </c>
      <c r="BG7" s="38">
        <v>39.21</v>
      </c>
      <c r="BH7" s="38">
        <v>33.28</v>
      </c>
      <c r="BI7" s="38">
        <v>78.59</v>
      </c>
      <c r="BJ7" s="38">
        <v>17.93</v>
      </c>
      <c r="BK7" s="38">
        <v>1434.89</v>
      </c>
      <c r="BL7" s="38">
        <v>1298.9100000000001</v>
      </c>
      <c r="BM7" s="38">
        <v>1243.71</v>
      </c>
      <c r="BN7" s="38">
        <v>1194.1500000000001</v>
      </c>
      <c r="BO7" s="38">
        <v>1206.79</v>
      </c>
      <c r="BP7" s="38">
        <v>1218.7</v>
      </c>
      <c r="BQ7" s="38">
        <v>58.2</v>
      </c>
      <c r="BR7" s="38">
        <v>62.98</v>
      </c>
      <c r="BS7" s="38">
        <v>62.62</v>
      </c>
      <c r="BT7" s="38">
        <v>65.069999999999993</v>
      </c>
      <c r="BU7" s="38">
        <v>87.28</v>
      </c>
      <c r="BV7" s="38">
        <v>66.22</v>
      </c>
      <c r="BW7" s="38">
        <v>69.87</v>
      </c>
      <c r="BX7" s="38">
        <v>74.3</v>
      </c>
      <c r="BY7" s="38">
        <v>72.260000000000005</v>
      </c>
      <c r="BZ7" s="38">
        <v>71.84</v>
      </c>
      <c r="CA7" s="38">
        <v>74.17</v>
      </c>
      <c r="CB7" s="38">
        <v>258.08999999999997</v>
      </c>
      <c r="CC7" s="38">
        <v>228.69</v>
      </c>
      <c r="CD7" s="38">
        <v>234.08</v>
      </c>
      <c r="CE7" s="38">
        <v>252.16</v>
      </c>
      <c r="CF7" s="38">
        <v>222.32</v>
      </c>
      <c r="CG7" s="38">
        <v>246.72</v>
      </c>
      <c r="CH7" s="38">
        <v>234.96</v>
      </c>
      <c r="CI7" s="38">
        <v>221.81</v>
      </c>
      <c r="CJ7" s="38">
        <v>230.02</v>
      </c>
      <c r="CK7" s="38">
        <v>228.47</v>
      </c>
      <c r="CL7" s="38">
        <v>218.56</v>
      </c>
      <c r="CM7" s="38">
        <v>55.87</v>
      </c>
      <c r="CN7" s="38">
        <v>57.68</v>
      </c>
      <c r="CO7" s="38">
        <v>57.27</v>
      </c>
      <c r="CP7" s="38">
        <v>54.95</v>
      </c>
      <c r="CQ7" s="38">
        <v>46.08</v>
      </c>
      <c r="CR7" s="38">
        <v>41.35</v>
      </c>
      <c r="CS7" s="38">
        <v>42.9</v>
      </c>
      <c r="CT7" s="38">
        <v>43.36</v>
      </c>
      <c r="CU7" s="38">
        <v>42.56</v>
      </c>
      <c r="CV7" s="38">
        <v>42.47</v>
      </c>
      <c r="CW7" s="38">
        <v>42.86</v>
      </c>
      <c r="CX7" s="38">
        <v>82.17</v>
      </c>
      <c r="CY7" s="38">
        <v>82.77</v>
      </c>
      <c r="CZ7" s="38">
        <v>83.53</v>
      </c>
      <c r="DA7" s="38">
        <v>81.84</v>
      </c>
      <c r="DB7" s="38">
        <v>84.01</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111</v>
      </c>
    </row>
    <row r="12" spans="1:145" x14ac:dyDescent="0.2">
      <c r="B12">
        <v>1</v>
      </c>
      <c r="C12">
        <v>1</v>
      </c>
      <c r="D12">
        <v>1</v>
      </c>
      <c r="E12">
        <v>1</v>
      </c>
      <c r="F12">
        <v>1</v>
      </c>
      <c r="G12" t="s">
        <v>112</v>
      </c>
    </row>
    <row r="13" spans="1:145" x14ac:dyDescent="0.2">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2021-02-19T03:02:54Z</cp:lastPrinted>
  <dcterms:created xsi:type="dcterms:W3CDTF">2020-12-04T02:57:15Z</dcterms:created>
  <dcterms:modified xsi:type="dcterms:W3CDTF">2021-02-19T04:00:55Z</dcterms:modified>
  <cp:category/>
</cp:coreProperties>
</file>