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2\受信メール（下水道）\市　財政課\R03.01.14　 ★Fwd 【広島県市町行財政課】公営企業に係る経営比較分析表（令和元年度決算）の分析等について（依頼）\回答\"/>
    </mc:Choice>
  </mc:AlternateContent>
  <workbookProtection workbookAlgorithmName="SHA-512" workbookHashValue="lTSGFhwy5PLN+MRkxUVUjSmXjPYWUP2khxxYR2E4mn8PkRqsBj5nMWQ2ob0ruivOOTAmzZXHLuHGnM87PLatJQ==" workbookSaltValue="eB6RuG8dk1Osof2bl6MdZ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<sst xmlns="http://schemas.openxmlformats.org/spreadsheetml/2006/main" count="236" uniqueCount="119">
  <si>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</si>
  <si>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</si>
  <si>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</si>
  <si>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</si>
  <si>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</si>
  <si>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</si>
  <si>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</si>
  <si>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</si>
  <si>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</si>
  <si>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</si>
  <si>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</si>
  <si>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</si>
  <si>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</si>
  <si>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</si>
  <si>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</si>
  <si>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</si>
  <si>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</si>
  <si>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</si>
  <si>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</si>
  <si>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</si>
  <si>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</si>
  <si>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</si>
  <si>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</si>
  <si>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</si>
  <si>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</si>
  <si>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</si>
  <si>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</si>
  <si>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</si>
  <si>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</si>
  <si>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</si>
  <si>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</si>
  <si>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</si>
  <si>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</si>
  <si>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</si>
  <si>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</si>
  <si>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</si>
  <si>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</si>
  <si>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</si>
  <si>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</si>
  <si>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</si>
  <si>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</si>
  <si>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</si>
  <si>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</si>
  <si>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</si>
  <si>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</si>
  <si>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</si>
  <si>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</si>
  <si>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</si>
  <si>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</si>
  <si>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</si>
  <si>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</si>
  <si>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</si>
  <si>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</si>
  <si>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</si>
  <si>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</si>
  <si>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</si>
  <si>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</si>
  <si>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</si>
  <si>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</si>
  <si>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</si>
  <si>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</si>
  <si>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</si>
  <si>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</si>
  <si>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</si>
  <si>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</si>
  <si>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</si>
  <si>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</si>
  <si>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</si>
  <si>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</si>
  <si>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</si>
  <si>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</si>
  <si>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</si>
  <si>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</si>
  <si>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</si>
  <si>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</si>
  <si>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</si>
  <si>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</si>
  <si>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</si>
  <si>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</si>
  <si>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</si>
  <si>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</si>
  <si>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</si>
  <si>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</si>
  <si>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</si>
  <si>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</si>
  <si>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</si>
  <si>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</si>
  <si>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</si>
  <si>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</si>
  <si>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</si>
  <si>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</si>
  <si>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</si>
  <si>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</si>
  <si>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</si>
  <si>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</si>
  <si>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</si>
  <si>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</si>
  <si>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</si>
  <si>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</si>
  <si>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</si>
  <si>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</si>
  <si>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</si>
  <si>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</si>
  <si>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</si>
  <si>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</si>
  <si>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</si>
  <si>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</si>
  <si>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</si>
  <si>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</si>
  <si>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</si>
  <si>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</si>
  <si>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</si>
  <si>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</si>
  <si>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</si>
  <si>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</si>
  <si>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</si>
  <si>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単年度の収支を表す「①収益的収支比率」は、89.03％とこれまでに続き80％台を推移している。面整備完了から5年を経過し、新規加入も安定して収支も横ばい状況になったと考えられる。
　処理区域内で水洗化している戸の割合を示す「⑧水洗化率」は71.93％と前年度に比べ上昇しているが、「⑤経営回収率」は73.81％と上昇しており、１㎥当たりの処理に要した費用を示す「⑥汚水処理原価」も前年度に比べ下がっている。
　また、施設の一日の処理能力に対する平均処理水量の割合を示す「⑦施設利用率」は、ほぼ横ばいを示しているが、人口減少の影響から施設利用率の低下が懸念される。</t>
    <rPh sb="132" eb="134">
      <t>ジョウショウ</t>
    </rPh>
    <phoneticPr fontId="4"/>
  </si>
  <si>
    <t>　平成13年度から供用開始し18年が経過している。現在、大規模な施設の更新時期は迎えていない。
　今後は更新時期に併せストクマネジメント計画を作成し、計画的な更新を実施していく。</t>
    <rPh sb="49" eb="51">
      <t>コンゴ</t>
    </rPh>
    <phoneticPr fontId="4"/>
  </si>
  <si>
    <t>　平成28年度から、年次更新している経営戦略から経営状況を把握し、事業の継続を目的として、効率性・健全性を高めていく。
　また、加入促進による水洗化率の向上や使用料改定による収入確保に努めていく。施設については、老朽化する施設や機器を維持管理面からの視点を併せ計画的かつ効率的な更新を実施していく必要がある。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</si>
</sst>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97B-4FBB-A6E6-C9C3379DA06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c:v>
                </c:pt>
                <c:pt idx="1">
                  <c:v>0.1</c:v>
                </c:pt>
                <c:pt idx="2">
                  <c:v>0.13</c:v>
                </c:pt>
                <c:pt idx="3">
                  <c:v>0.12</c:v>
                </c:pt>
                <c:pt idx="4">
                  <c:v>0.1</c:v>
                </c:pt>
              </c:numCache>
            </c:numRef>
          </c:val>
          <c:smooth val="0"/>
          <c:extLst>
            <c:ext xmlns:c16="http://schemas.microsoft.com/office/drawing/2014/chart" uri="{C3380CC4-5D6E-409C-BE32-E72D297353CC}">
              <c16:uniqueId val="{00000001-A97B-4FBB-A6E6-C9C3379DA06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71.459999999999994</c:v>
                </c:pt>
                <c:pt idx="1">
                  <c:v>74.38</c:v>
                </c:pt>
                <c:pt idx="2">
                  <c:v>72.62</c:v>
                </c:pt>
                <c:pt idx="3">
                  <c:v>72.38</c:v>
                </c:pt>
                <c:pt idx="4">
                  <c:v>72.08</c:v>
                </c:pt>
              </c:numCache>
            </c:numRef>
          </c:val>
          <c:extLst>
            <c:ext xmlns:c16="http://schemas.microsoft.com/office/drawing/2014/chart" uri="{C3380CC4-5D6E-409C-BE32-E72D297353CC}">
              <c16:uniqueId val="{00000000-6C7F-4293-9D0D-174143E4073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39.869999999999997</c:v>
                </c:pt>
                <c:pt idx="1">
                  <c:v>49.25</c:v>
                </c:pt>
                <c:pt idx="2">
                  <c:v>50.24</c:v>
                </c:pt>
                <c:pt idx="3">
                  <c:v>49.68</c:v>
                </c:pt>
                <c:pt idx="4">
                  <c:v>49.27</c:v>
                </c:pt>
              </c:numCache>
            </c:numRef>
          </c:val>
          <c:smooth val="0"/>
          <c:extLst>
            <c:ext xmlns:c16="http://schemas.microsoft.com/office/drawing/2014/chart" uri="{C3380CC4-5D6E-409C-BE32-E72D297353CC}">
              <c16:uniqueId val="{00000001-6C7F-4293-9D0D-174143E4073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70.52</c:v>
                </c:pt>
                <c:pt idx="1">
                  <c:v>69.400000000000006</c:v>
                </c:pt>
                <c:pt idx="2">
                  <c:v>70.760000000000005</c:v>
                </c:pt>
                <c:pt idx="3">
                  <c:v>68.03</c:v>
                </c:pt>
                <c:pt idx="4">
                  <c:v>71.930000000000007</c:v>
                </c:pt>
              </c:numCache>
            </c:numRef>
          </c:val>
          <c:extLst>
            <c:ext xmlns:c16="http://schemas.microsoft.com/office/drawing/2014/chart" uri="{C3380CC4-5D6E-409C-BE32-E72D297353CC}">
              <c16:uniqueId val="{00000000-778B-4BF6-A5E0-8399AC6CB2D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61.37</c:v>
                </c:pt>
                <c:pt idx="1">
                  <c:v>84.12</c:v>
                </c:pt>
                <c:pt idx="2">
                  <c:v>84.17</c:v>
                </c:pt>
                <c:pt idx="3">
                  <c:v>83.35</c:v>
                </c:pt>
                <c:pt idx="4">
                  <c:v>83.16</c:v>
                </c:pt>
              </c:numCache>
            </c:numRef>
          </c:val>
          <c:smooth val="0"/>
          <c:extLst>
            <c:ext xmlns:c16="http://schemas.microsoft.com/office/drawing/2014/chart" uri="{C3380CC4-5D6E-409C-BE32-E72D297353CC}">
              <c16:uniqueId val="{00000001-778B-4BF6-A5E0-8399AC6CB2D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83.12</c:v>
                </c:pt>
                <c:pt idx="1">
                  <c:v>87.8</c:v>
                </c:pt>
                <c:pt idx="2">
                  <c:v>83.4</c:v>
                </c:pt>
                <c:pt idx="3">
                  <c:v>87.41</c:v>
                </c:pt>
                <c:pt idx="4">
                  <c:v>89.03</c:v>
                </c:pt>
              </c:numCache>
            </c:numRef>
          </c:val>
          <c:extLst>
            <c:ext xmlns:c16="http://schemas.microsoft.com/office/drawing/2014/chart" uri="{C3380CC4-5D6E-409C-BE32-E72D297353CC}">
              <c16:uniqueId val="{00000000-3A80-4EF1-8DB1-0B58AFCDB0C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A80-4EF1-8DB1-0B58AFCDB0C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99E-4082-9330-D8421663A12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9E-4082-9330-D8421663A12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9C-4C15-8256-4441DD3E60A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9C-4C15-8256-4441DD3E60A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A06-463E-AE84-59980460205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A06-463E-AE84-59980460205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963-46D7-B367-FCBC72BC535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963-46D7-B367-FCBC72BC535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formatCode="#,##0.00;&quot;△&quot;#,##0.00;&quot;-&quot;">
                  <c:v>133.93</c:v>
                </c:pt>
                <c:pt idx="4">
                  <c:v>0</c:v>
                </c:pt>
              </c:numCache>
            </c:numRef>
          </c:val>
          <c:extLst>
            <c:ext xmlns:c16="http://schemas.microsoft.com/office/drawing/2014/chart" uri="{C3380CC4-5D6E-409C-BE32-E72D297353CC}">
              <c16:uniqueId val="{00000000-7D23-4819-91A3-63D74A6EE33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1824.34</c:v>
                </c:pt>
                <c:pt idx="1">
                  <c:v>1047.6500000000001</c:v>
                </c:pt>
                <c:pt idx="2">
                  <c:v>1124.26</c:v>
                </c:pt>
                <c:pt idx="3">
                  <c:v>1048.23</c:v>
                </c:pt>
                <c:pt idx="4">
                  <c:v>1130.42</c:v>
                </c:pt>
              </c:numCache>
            </c:numRef>
          </c:val>
          <c:smooth val="0"/>
          <c:extLst>
            <c:ext xmlns:c16="http://schemas.microsoft.com/office/drawing/2014/chart" uri="{C3380CC4-5D6E-409C-BE32-E72D297353CC}">
              <c16:uniqueId val="{00000001-7D23-4819-91A3-63D74A6EE33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64.459999999999994</c:v>
                </c:pt>
                <c:pt idx="1">
                  <c:v>60.25</c:v>
                </c:pt>
                <c:pt idx="2">
                  <c:v>57.95</c:v>
                </c:pt>
                <c:pt idx="3">
                  <c:v>63</c:v>
                </c:pt>
                <c:pt idx="4">
                  <c:v>73.81</c:v>
                </c:pt>
              </c:numCache>
            </c:numRef>
          </c:val>
          <c:extLst>
            <c:ext xmlns:c16="http://schemas.microsoft.com/office/drawing/2014/chart" uri="{C3380CC4-5D6E-409C-BE32-E72D297353CC}">
              <c16:uniqueId val="{00000000-B121-483A-8E4D-928A43D641B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54.16</c:v>
                </c:pt>
                <c:pt idx="1">
                  <c:v>74.040000000000006</c:v>
                </c:pt>
                <c:pt idx="2">
                  <c:v>80.58</c:v>
                </c:pt>
                <c:pt idx="3">
                  <c:v>78.92</c:v>
                </c:pt>
                <c:pt idx="4">
                  <c:v>74.17</c:v>
                </c:pt>
              </c:numCache>
            </c:numRef>
          </c:val>
          <c:smooth val="0"/>
          <c:extLst>
            <c:ext xmlns:c16="http://schemas.microsoft.com/office/drawing/2014/chart" uri="{C3380CC4-5D6E-409C-BE32-E72D297353CC}">
              <c16:uniqueId val="{00000001-B121-483A-8E4D-928A43D641B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316.5</c:v>
                </c:pt>
                <c:pt idx="1">
                  <c:v>343.47</c:v>
                </c:pt>
                <c:pt idx="2">
                  <c:v>330.32</c:v>
                </c:pt>
                <c:pt idx="3">
                  <c:v>310.19</c:v>
                </c:pt>
                <c:pt idx="4">
                  <c:v>288.97000000000003</c:v>
                </c:pt>
              </c:numCache>
            </c:numRef>
          </c:val>
          <c:extLst>
            <c:ext xmlns:c16="http://schemas.microsoft.com/office/drawing/2014/chart" uri="{C3380CC4-5D6E-409C-BE32-E72D297353CC}">
              <c16:uniqueId val="{00000000-409E-4540-9011-32C06C9173B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307.56</c:v>
                </c:pt>
                <c:pt idx="1">
                  <c:v>235.61</c:v>
                </c:pt>
                <c:pt idx="2">
                  <c:v>216.21</c:v>
                </c:pt>
                <c:pt idx="3">
                  <c:v>220.31</c:v>
                </c:pt>
                <c:pt idx="4">
                  <c:v>230.95</c:v>
                </c:pt>
              </c:numCache>
            </c:numRef>
          </c:val>
          <c:smooth val="0"/>
          <c:extLst>
            <c:ext xmlns:c16="http://schemas.microsoft.com/office/drawing/2014/chart" uri="{C3380CC4-5D6E-409C-BE32-E72D297353CC}">
              <c16:uniqueId val="{00000001-409E-4540-9011-32C06C9173B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安芸高田市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28483</v>
      </c>
      <c r="AM8" s="51"/>
      <c r="AN8" s="51"/>
      <c r="AO8" s="51"/>
      <c r="AP8" s="51"/>
      <c r="AQ8" s="51"/>
      <c r="AR8" s="51"/>
      <c r="AS8" s="51"/>
      <c r="AT8" s="46">
        <f>データ!T6</f>
        <v>537.75</v>
      </c>
      <c r="AU8" s="46"/>
      <c r="AV8" s="46"/>
      <c r="AW8" s="46"/>
      <c r="AX8" s="46"/>
      <c r="AY8" s="46"/>
      <c r="AZ8" s="46"/>
      <c r="BA8" s="46"/>
      <c r="BB8" s="46">
        <f>データ!U6</f>
        <v>52.97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14.7</v>
      </c>
      <c r="Q10" s="46"/>
      <c r="R10" s="46"/>
      <c r="S10" s="46"/>
      <c r="T10" s="46"/>
      <c r="U10" s="46"/>
      <c r="V10" s="46"/>
      <c r="W10" s="46">
        <f>データ!Q6</f>
        <v>95.55</v>
      </c>
      <c r="X10" s="46"/>
      <c r="Y10" s="46"/>
      <c r="Z10" s="46"/>
      <c r="AA10" s="46"/>
      <c r="AB10" s="46"/>
      <c r="AC10" s="46"/>
      <c r="AD10" s="51">
        <f>データ!R6</f>
        <v>3911</v>
      </c>
      <c r="AE10" s="51"/>
      <c r="AF10" s="51"/>
      <c r="AG10" s="51"/>
      <c r="AH10" s="51"/>
      <c r="AI10" s="51"/>
      <c r="AJ10" s="51"/>
      <c r="AK10" s="2"/>
      <c r="AL10" s="51">
        <f>データ!V6</f>
        <v>4158</v>
      </c>
      <c r="AM10" s="51"/>
      <c r="AN10" s="51"/>
      <c r="AO10" s="51"/>
      <c r="AP10" s="51"/>
      <c r="AQ10" s="51"/>
      <c r="AR10" s="51"/>
      <c r="AS10" s="51"/>
      <c r="AT10" s="46">
        <f>データ!W6</f>
        <v>1.78</v>
      </c>
      <c r="AU10" s="46"/>
      <c r="AV10" s="46"/>
      <c r="AW10" s="46"/>
      <c r="AX10" s="46"/>
      <c r="AY10" s="46"/>
      <c r="AZ10" s="46"/>
      <c r="BA10" s="46"/>
      <c r="BB10" s="46">
        <f>データ!X6</f>
        <v>2335.96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didDo6TG4t+IFoqKxX6QFBrxM4iPgXdUDY5+9teqn+IPvvr+hR7wVAAxd1JrEFkb2QCyFmLWTMqEcUP8pimCwQ==" saltValue="gZhFemNQsJnwm/rMqTdnE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342149</v>
      </c>
      <c r="D6" s="33">
        <f t="shared" si="3"/>
        <v>47</v>
      </c>
      <c r="E6" s="33">
        <f t="shared" si="3"/>
        <v>17</v>
      </c>
      <c r="F6" s="33">
        <f t="shared" si="3"/>
        <v>1</v>
      </c>
      <c r="G6" s="33">
        <f t="shared" si="3"/>
        <v>0</v>
      </c>
      <c r="H6" s="33" t="str">
        <f t="shared" si="3"/>
        <v>広島県　安芸高田市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14.7</v>
      </c>
      <c r="Q6" s="34">
        <f t="shared" si="3"/>
        <v>95.55</v>
      </c>
      <c r="R6" s="34">
        <f t="shared" si="3"/>
        <v>3911</v>
      </c>
      <c r="S6" s="34">
        <f t="shared" si="3"/>
        <v>28483</v>
      </c>
      <c r="T6" s="34">
        <f t="shared" si="3"/>
        <v>537.75</v>
      </c>
      <c r="U6" s="34">
        <f t="shared" si="3"/>
        <v>52.97</v>
      </c>
      <c r="V6" s="34">
        <f t="shared" si="3"/>
        <v>4158</v>
      </c>
      <c r="W6" s="34">
        <f t="shared" si="3"/>
        <v>1.78</v>
      </c>
      <c r="X6" s="34">
        <f t="shared" si="3"/>
        <v>2335.96</v>
      </c>
      <c r="Y6" s="35">
        <f>IF(Y7="",NA(),Y7)</f>
        <v>83.12</v>
      </c>
      <c r="Z6" s="35">
        <f t="shared" ref="Z6:AH6" si="4">IF(Z7="",NA(),Z7)</f>
        <v>87.8</v>
      </c>
      <c r="AA6" s="35">
        <f t="shared" si="4"/>
        <v>83.4</v>
      </c>
      <c r="AB6" s="35">
        <f t="shared" si="4"/>
        <v>87.41</v>
      </c>
      <c r="AC6" s="35">
        <f t="shared" si="4"/>
        <v>89.03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133.93</v>
      </c>
      <c r="BJ6" s="34">
        <f t="shared" si="7"/>
        <v>0</v>
      </c>
      <c r="BK6" s="35">
        <f t="shared" si="7"/>
        <v>1824.34</v>
      </c>
      <c r="BL6" s="35">
        <f t="shared" si="7"/>
        <v>1047.6500000000001</v>
      </c>
      <c r="BM6" s="35">
        <f t="shared" si="7"/>
        <v>1124.26</v>
      </c>
      <c r="BN6" s="35">
        <f t="shared" si="7"/>
        <v>1048.23</v>
      </c>
      <c r="BO6" s="35">
        <f t="shared" si="7"/>
        <v>1130.42</v>
      </c>
      <c r="BP6" s="34" t="str">
        <f>IF(BP7="","",IF(BP7="-","【-】","【"&amp;SUBSTITUTE(TEXT(BP7,"#,##0.00"),"-","△")&amp;"】"))</f>
        <v>【682.51】</v>
      </c>
      <c r="BQ6" s="35">
        <f>IF(BQ7="",NA(),BQ7)</f>
        <v>64.459999999999994</v>
      </c>
      <c r="BR6" s="35">
        <f t="shared" ref="BR6:BZ6" si="8">IF(BR7="",NA(),BR7)</f>
        <v>60.25</v>
      </c>
      <c r="BS6" s="35">
        <f t="shared" si="8"/>
        <v>57.95</v>
      </c>
      <c r="BT6" s="35">
        <f t="shared" si="8"/>
        <v>63</v>
      </c>
      <c r="BU6" s="35">
        <f t="shared" si="8"/>
        <v>73.81</v>
      </c>
      <c r="BV6" s="35">
        <f t="shared" si="8"/>
        <v>54.16</v>
      </c>
      <c r="BW6" s="35">
        <f t="shared" si="8"/>
        <v>74.040000000000006</v>
      </c>
      <c r="BX6" s="35">
        <f t="shared" si="8"/>
        <v>80.58</v>
      </c>
      <c r="BY6" s="35">
        <f t="shared" si="8"/>
        <v>78.92</v>
      </c>
      <c r="BZ6" s="35">
        <f t="shared" si="8"/>
        <v>74.17</v>
      </c>
      <c r="CA6" s="34" t="str">
        <f>IF(CA7="","",IF(CA7="-","【-】","【"&amp;SUBSTITUTE(TEXT(CA7,"#,##0.00"),"-","△")&amp;"】"))</f>
        <v>【100.34】</v>
      </c>
      <c r="CB6" s="35">
        <f>IF(CB7="",NA(),CB7)</f>
        <v>316.5</v>
      </c>
      <c r="CC6" s="35">
        <f t="shared" ref="CC6:CK6" si="9">IF(CC7="",NA(),CC7)</f>
        <v>343.47</v>
      </c>
      <c r="CD6" s="35">
        <f t="shared" si="9"/>
        <v>330.32</v>
      </c>
      <c r="CE6" s="35">
        <f t="shared" si="9"/>
        <v>310.19</v>
      </c>
      <c r="CF6" s="35">
        <f t="shared" si="9"/>
        <v>288.97000000000003</v>
      </c>
      <c r="CG6" s="35">
        <f t="shared" si="9"/>
        <v>307.56</v>
      </c>
      <c r="CH6" s="35">
        <f t="shared" si="9"/>
        <v>235.61</v>
      </c>
      <c r="CI6" s="35">
        <f t="shared" si="9"/>
        <v>216.21</v>
      </c>
      <c r="CJ6" s="35">
        <f t="shared" si="9"/>
        <v>220.31</v>
      </c>
      <c r="CK6" s="35">
        <f t="shared" si="9"/>
        <v>230.95</v>
      </c>
      <c r="CL6" s="34" t="str">
        <f>IF(CL7="","",IF(CL7="-","【-】","【"&amp;SUBSTITUTE(TEXT(CL7,"#,##0.00"),"-","△")&amp;"】"))</f>
        <v>【136.15】</v>
      </c>
      <c r="CM6" s="35">
        <f>IF(CM7="",NA(),CM7)</f>
        <v>71.459999999999994</v>
      </c>
      <c r="CN6" s="35">
        <f t="shared" ref="CN6:CV6" si="10">IF(CN7="",NA(),CN7)</f>
        <v>74.38</v>
      </c>
      <c r="CO6" s="35">
        <f t="shared" si="10"/>
        <v>72.62</v>
      </c>
      <c r="CP6" s="35">
        <f t="shared" si="10"/>
        <v>72.38</v>
      </c>
      <c r="CQ6" s="35">
        <f t="shared" si="10"/>
        <v>72.08</v>
      </c>
      <c r="CR6" s="35">
        <f t="shared" si="10"/>
        <v>39.869999999999997</v>
      </c>
      <c r="CS6" s="35">
        <f t="shared" si="10"/>
        <v>49.25</v>
      </c>
      <c r="CT6" s="35">
        <f t="shared" si="10"/>
        <v>50.24</v>
      </c>
      <c r="CU6" s="35">
        <f t="shared" si="10"/>
        <v>49.68</v>
      </c>
      <c r="CV6" s="35">
        <f t="shared" si="10"/>
        <v>49.27</v>
      </c>
      <c r="CW6" s="34" t="str">
        <f>IF(CW7="","",IF(CW7="-","【-】","【"&amp;SUBSTITUTE(TEXT(CW7,"#,##0.00"),"-","△")&amp;"】"))</f>
        <v>【59.64】</v>
      </c>
      <c r="CX6" s="35">
        <f>IF(CX7="",NA(),CX7)</f>
        <v>70.52</v>
      </c>
      <c r="CY6" s="35">
        <f t="shared" ref="CY6:DG6" si="11">IF(CY7="",NA(),CY7)</f>
        <v>69.400000000000006</v>
      </c>
      <c r="CZ6" s="35">
        <f t="shared" si="11"/>
        <v>70.760000000000005</v>
      </c>
      <c r="DA6" s="35">
        <f t="shared" si="11"/>
        <v>68.03</v>
      </c>
      <c r="DB6" s="35">
        <f t="shared" si="11"/>
        <v>71.930000000000007</v>
      </c>
      <c r="DC6" s="35">
        <f t="shared" si="11"/>
        <v>61.37</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342149</v>
      </c>
      <c r="D7" s="37">
        <v>47</v>
      </c>
      <c r="E7" s="37">
        <v>17</v>
      </c>
      <c r="F7" s="37">
        <v>1</v>
      </c>
      <c r="G7" s="37">
        <v>0</v>
      </c>
      <c r="H7" s="37" t="s">
        <v>96</v>
      </c>
      <c r="I7" s="37" t="s">
        <v>97</v>
      </c>
      <c r="J7" s="37" t="s">
        <v>98</v>
      </c>
      <c r="K7" s="37" t="s">
        <v>99</v>
      </c>
      <c r="L7" s="37" t="s">
        <v>100</v>
      </c>
      <c r="M7" s="37" t="s">
        <v>101</v>
      </c>
      <c r="N7" s="38" t="s">
        <v>102</v>
      </c>
      <c r="O7" s="38" t="s">
        <v>103</v>
      </c>
      <c r="P7" s="38">
        <v>14.7</v>
      </c>
      <c r="Q7" s="38">
        <v>95.55</v>
      </c>
      <c r="R7" s="38">
        <v>3911</v>
      </c>
      <c r="S7" s="38">
        <v>28483</v>
      </c>
      <c r="T7" s="38">
        <v>537.75</v>
      </c>
      <c r="U7" s="38">
        <v>52.97</v>
      </c>
      <c r="V7" s="38">
        <v>4158</v>
      </c>
      <c r="W7" s="38">
        <v>1.78</v>
      </c>
      <c r="X7" s="38">
        <v>2335.96</v>
      </c>
      <c r="Y7" s="38">
        <v>83.12</v>
      </c>
      <c r="Z7" s="38">
        <v>87.8</v>
      </c>
      <c r="AA7" s="38">
        <v>83.4</v>
      </c>
      <c r="AB7" s="38">
        <v>87.41</v>
      </c>
      <c r="AC7" s="38">
        <v>89.03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133.93</v>
      </c>
      <c r="BJ7" s="38">
        <v>0</v>
      </c>
      <c r="BK7" s="38">
        <v>1824.34</v>
      </c>
      <c r="BL7" s="38">
        <v>1047.6500000000001</v>
      </c>
      <c r="BM7" s="38">
        <v>1124.26</v>
      </c>
      <c r="BN7" s="38">
        <v>1048.23</v>
      </c>
      <c r="BO7" s="38">
        <v>1130.42</v>
      </c>
      <c r="BP7" s="38">
        <v>682.51</v>
      </c>
      <c r="BQ7" s="38">
        <v>64.459999999999994</v>
      </c>
      <c r="BR7" s="38">
        <v>60.25</v>
      </c>
      <c r="BS7" s="38">
        <v>57.95</v>
      </c>
      <c r="BT7" s="38">
        <v>63</v>
      </c>
      <c r="BU7" s="38">
        <v>73.81</v>
      </c>
      <c r="BV7" s="38">
        <v>54.16</v>
      </c>
      <c r="BW7" s="38">
        <v>74.040000000000006</v>
      </c>
      <c r="BX7" s="38">
        <v>80.58</v>
      </c>
      <c r="BY7" s="38">
        <v>78.92</v>
      </c>
      <c r="BZ7" s="38">
        <v>74.17</v>
      </c>
      <c r="CA7" s="38">
        <v>100.34</v>
      </c>
      <c r="CB7" s="38">
        <v>316.5</v>
      </c>
      <c r="CC7" s="38">
        <v>343.47</v>
      </c>
      <c r="CD7" s="38">
        <v>330.32</v>
      </c>
      <c r="CE7" s="38">
        <v>310.19</v>
      </c>
      <c r="CF7" s="38">
        <v>288.97000000000003</v>
      </c>
      <c r="CG7" s="38">
        <v>307.56</v>
      </c>
      <c r="CH7" s="38">
        <v>235.61</v>
      </c>
      <c r="CI7" s="38">
        <v>216.21</v>
      </c>
      <c r="CJ7" s="38">
        <v>220.31</v>
      </c>
      <c r="CK7" s="38">
        <v>230.95</v>
      </c>
      <c r="CL7" s="38">
        <v>136.15</v>
      </c>
      <c r="CM7" s="38">
        <v>71.459999999999994</v>
      </c>
      <c r="CN7" s="38">
        <v>74.38</v>
      </c>
      <c r="CO7" s="38">
        <v>72.62</v>
      </c>
      <c r="CP7" s="38">
        <v>72.38</v>
      </c>
      <c r="CQ7" s="38">
        <v>72.08</v>
      </c>
      <c r="CR7" s="38">
        <v>39.869999999999997</v>
      </c>
      <c r="CS7" s="38">
        <v>49.25</v>
      </c>
      <c r="CT7" s="38">
        <v>50.24</v>
      </c>
      <c r="CU7" s="38">
        <v>49.68</v>
      </c>
      <c r="CV7" s="38">
        <v>49.27</v>
      </c>
      <c r="CW7" s="38">
        <v>59.64</v>
      </c>
      <c r="CX7" s="38">
        <v>70.52</v>
      </c>
      <c r="CY7" s="38">
        <v>69.400000000000006</v>
      </c>
      <c r="CZ7" s="38">
        <v>70.760000000000005</v>
      </c>
      <c r="DA7" s="38">
        <v>68.03</v>
      </c>
      <c r="DB7" s="38">
        <v>71.930000000000007</v>
      </c>
      <c r="DC7" s="38">
        <v>61.37</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112</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2021-02-06T02:07:18Z</cp:lastPrinted>
  <dcterms:created xsi:type="dcterms:W3CDTF">2020-12-04T02:48:47Z</dcterms:created>
  <dcterms:modified xsi:type="dcterms:W3CDTF">2021-02-06T02:07:19Z</dcterms:modified>
  <cp:category/>
</cp:coreProperties>
</file>