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共有：上下水道課\経営比較分析表\R2（R1年度決算）\"/>
    </mc:Choice>
  </mc:AlternateContent>
  <workbookProtection workbookAlgorithmName="SHA-512" workbookHashValue="LIGXaqd0FG+qVTsMjnPpNiEZq0s4g9OKa5l0pVd0TVMLGAge8ehbuCiuTsXGOjzAuFEetOkdLhy5xfR6WJnnRA==" workbookSaltValue="3ktTqp7g3rraawlr9NAB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<sst xmlns="http://schemas.openxmlformats.org/spreadsheetml/2006/main" count="228" uniqueCount="114">
  <si>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</si>
  <si>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</si>
  <si>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</si>
  <si>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</si>
  <si>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</si>
  <si>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</si>
  <si>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</si>
  <si>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</si>
  <si>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</si>
  <si>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</si>
  <si>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</si>
  <si>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</si>
  <si>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</si>
  <si>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</si>
  <si>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</si>
  <si>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</si>
  <si>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</si>
  <si>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</si>
  <si>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</si>
  <si>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</si>
  <si>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</si>
  <si>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</si>
  <si>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</si>
  <si>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</si>
  <si>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</si>
  <si>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</si>
  <si>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</si>
  <si>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</si>
  <si>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</si>
  <si>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</si>
  <si>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</si>
  <si>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</si>
  <si>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</si>
  <si>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</si>
  <si>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</si>
  <si>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</si>
  <si>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</si>
  <si>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</si>
  <si>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</si>
  <si>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</si>
  <si>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</si>
  <si>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</si>
  <si>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</si>
  <si>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</si>
  <si>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</si>
  <si>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</si>
  <si>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</si>
  <si>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</si>
  <si>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</si>
  <si>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</si>
  <si>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</si>
  <si>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</si>
  <si>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</si>
  <si>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</si>
  <si>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</si>
  <si>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</si>
  <si>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</si>
  <si>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</si>
  <si>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</si>
  <si>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</si>
  <si>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</si>
  <si>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</si>
  <si>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</si>
  <si>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</si>
  <si>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</si>
  <si>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</si>
  <si>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</si>
  <si>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</si>
  <si>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</si>
  <si>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</si>
  <si>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</si>
  <si>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</si>
  <si>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</si>
  <si>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</si>
  <si>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</si>
  <si>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</si>
  <si>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</si>
  <si>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</si>
  <si>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</si>
  <si>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</si>
  <si>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</si>
  <si>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</si>
  <si>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</si>
  <si>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</si>
  <si>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</si>
  <si>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</si>
  <si>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</si>
  <si>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</si>
  <si>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</si>
  <si>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</si>
  <si>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</si>
  <si>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</si>
  <si>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</si>
  <si>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</si>
  <si>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</si>
  <si>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</si>
  <si>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</si>
  <si>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</si>
  <si>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</si>
  <si>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</si>
  <si>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</si>
  <si>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</si>
  <si>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</si>
  <si>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</si>
  <si>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</si>
  <si>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</si>
  <si>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</si>
  <si>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</si>
  <si>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</si>
  <si>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</si>
  <si>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</si>
  <si>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「①経常収支比率」は100％を超え黒字となっているが、類似団体平均値よりも下回っている。今後繰入金削減の可能性もあり、更なる費用削減の取組をする必要がある。
「②累積欠損金比率」は欠損金を生じていないため0％で推移している。
「③流動比率」は100％を上回っていることから、短期的な支払い能力は確保できている。
平成29年度以降、「④企業債残高対給水収益比率」と「⑥給水原価」は上昇し、「⑤料金回収率」は低下した。いずれも簡易水道事業の統合によるものだが、今後投資規模に対する適正な更新計画の検討、維持管理費の削減などの取組みをする必要がある。
「⑦施設利用率」は類似団体平均値、全国平均値より高い数値で推移している。しかし今後は少子化により給水人口の減少が見込まれるため施設の統廃合等の検討を行う必要がある。
「⑧有収率」は80％台で推移している。引き続き漏水調査・修理を実施し有収率向上に努める必要がある。
</t>
    <phoneticPr fontId="4"/>
  </si>
  <si>
    <t>「① 有形固定資産原価償却率」は平成29年度に大幅に低下したが、これは比較的新しい施設を有する簡易水道事業の統合によるものと思われる。しかし、今後は「②管路経年化率」の上昇が想定される。「②管路経年化率」は類似団体平均値を上回り、「③管路更新率」は下回っている。今後は計画的かつ効率的な更新を実施していく必要がある。</t>
    <phoneticPr fontId="4"/>
  </si>
  <si>
    <t>給水人口が減少する中、経営の健全化と効率性を高めるため、平成２８年度には経営戦略を、３０年度には水道ビジョンを策定した。将来を見据えた料金改定により料金収入を確保するとともに、広域化や統廃合を含めた計画的な施設の更新と維持管理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</si>
</sst>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0.83</c:v>
                </c:pt>
                <c:pt idx="1">
                  <c:v>0.2</c:v>
                </c:pt>
                <c:pt idx="2">
                  <c:v>0.14000000000000001</c:v>
                </c:pt>
                <c:pt idx="3">
                  <c:v>0.16</c:v>
                </c:pt>
                <c:pt idx="4">
                  <c:v>0.16</c:v>
                </c:pt>
              </c:numCache>
            </c:numRef>
          </c:val>
          <c:extLst>
            <c:ext xmlns:c16="http://schemas.microsoft.com/office/drawing/2014/chart" uri="{C3380CC4-5D6E-409C-BE32-E72D297353CC}">
              <c16:uniqueId val="{00000000-8205-4D9D-9C89-B8CAADABB2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0.54</c:v>
                </c:pt>
                <c:pt idx="3">
                  <c:v>0.5</c:v>
                </c:pt>
                <c:pt idx="4">
                  <c:v>0.52</c:v>
                </c:pt>
              </c:numCache>
            </c:numRef>
          </c:val>
          <c:smooth val="0"/>
          <c:extLst>
            <c:ext xmlns:c16="http://schemas.microsoft.com/office/drawing/2014/chart" uri="{C3380CC4-5D6E-409C-BE32-E72D297353CC}">
              <c16:uniqueId val="{00000001-8205-4D9D-9C89-B8CAADABB2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63.56</c:v>
                </c:pt>
                <c:pt idx="1">
                  <c:v>63.64</c:v>
                </c:pt>
                <c:pt idx="2">
                  <c:v>64.34</c:v>
                </c:pt>
                <c:pt idx="3">
                  <c:v>63.81</c:v>
                </c:pt>
                <c:pt idx="4">
                  <c:v>63.33</c:v>
                </c:pt>
              </c:numCache>
            </c:numRef>
          </c:val>
          <c:extLst>
            <c:ext xmlns:c16="http://schemas.microsoft.com/office/drawing/2014/chart" uri="{C3380CC4-5D6E-409C-BE32-E72D297353CC}">
              <c16:uniqueId val="{00000000-E038-42FB-9F29-6397C9628D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55.63</c:v>
                </c:pt>
                <c:pt idx="3">
                  <c:v>55.03</c:v>
                </c:pt>
                <c:pt idx="4">
                  <c:v>55.14</c:v>
                </c:pt>
              </c:numCache>
            </c:numRef>
          </c:val>
          <c:smooth val="0"/>
          <c:extLst>
            <c:ext xmlns:c16="http://schemas.microsoft.com/office/drawing/2014/chart" uri="{C3380CC4-5D6E-409C-BE32-E72D297353CC}">
              <c16:uniqueId val="{00000001-E038-42FB-9F29-6397C9628D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80.58</c:v>
                </c:pt>
                <c:pt idx="1">
                  <c:v>80.94</c:v>
                </c:pt>
                <c:pt idx="2">
                  <c:v>80.92</c:v>
                </c:pt>
                <c:pt idx="3">
                  <c:v>82.49</c:v>
                </c:pt>
                <c:pt idx="4">
                  <c:v>81.12</c:v>
                </c:pt>
              </c:numCache>
            </c:numRef>
          </c:val>
          <c:extLst>
            <c:ext xmlns:c16="http://schemas.microsoft.com/office/drawing/2014/chart" uri="{C3380CC4-5D6E-409C-BE32-E72D297353CC}">
              <c16:uniqueId val="{00000000-2897-45F1-88D7-B714A3D701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82.04</c:v>
                </c:pt>
                <c:pt idx="3">
                  <c:v>81.900000000000006</c:v>
                </c:pt>
                <c:pt idx="4">
                  <c:v>81.39</c:v>
                </c:pt>
              </c:numCache>
            </c:numRef>
          </c:val>
          <c:smooth val="0"/>
          <c:extLst>
            <c:ext xmlns:c16="http://schemas.microsoft.com/office/drawing/2014/chart" uri="{C3380CC4-5D6E-409C-BE32-E72D297353CC}">
              <c16:uniqueId val="{00000001-2897-45F1-88D7-B714A3D701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101.33</c:v>
                </c:pt>
                <c:pt idx="1">
                  <c:v>105.24</c:v>
                </c:pt>
                <c:pt idx="2">
                  <c:v>100.39</c:v>
                </c:pt>
                <c:pt idx="3">
                  <c:v>102.16</c:v>
                </c:pt>
                <c:pt idx="4">
                  <c:v>103.27</c:v>
                </c:pt>
              </c:numCache>
            </c:numRef>
          </c:val>
          <c:extLst>
            <c:ext xmlns:c16="http://schemas.microsoft.com/office/drawing/2014/chart" uri="{C3380CC4-5D6E-409C-BE32-E72D297353CC}">
              <c16:uniqueId val="{00000000-E8C3-40BC-8C4A-24D4C6C362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110.05</c:v>
                </c:pt>
                <c:pt idx="3">
                  <c:v>108.87</c:v>
                </c:pt>
                <c:pt idx="4">
                  <c:v>108.61</c:v>
                </c:pt>
              </c:numCache>
            </c:numRef>
          </c:val>
          <c:smooth val="0"/>
          <c:extLst>
            <c:ext xmlns:c16="http://schemas.microsoft.com/office/drawing/2014/chart" uri="{C3380CC4-5D6E-409C-BE32-E72D297353CC}">
              <c16:uniqueId val="{00000001-E8C3-40BC-8C4A-24D4C6C362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40.94</c:v>
                </c:pt>
                <c:pt idx="1">
                  <c:v>42.75</c:v>
                </c:pt>
                <c:pt idx="2">
                  <c:v>20.28</c:v>
                </c:pt>
                <c:pt idx="3">
                  <c:v>23.88</c:v>
                </c:pt>
                <c:pt idx="4">
                  <c:v>27.13</c:v>
                </c:pt>
              </c:numCache>
            </c:numRef>
          </c:val>
          <c:extLst>
            <c:ext xmlns:c16="http://schemas.microsoft.com/office/drawing/2014/chart" uri="{C3380CC4-5D6E-409C-BE32-E72D297353CC}">
              <c16:uniqueId val="{00000000-2631-45E8-9442-EC7969BB2C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48.05</c:v>
                </c:pt>
                <c:pt idx="3">
                  <c:v>48.87</c:v>
                </c:pt>
                <c:pt idx="4">
                  <c:v>49.92</c:v>
                </c:pt>
              </c:numCache>
            </c:numRef>
          </c:val>
          <c:smooth val="0"/>
          <c:extLst>
            <c:ext xmlns:c16="http://schemas.microsoft.com/office/drawing/2014/chart" uri="{C3380CC4-5D6E-409C-BE32-E72D297353CC}">
              <c16:uniqueId val="{00000001-2631-45E8-9442-EC7969BB2C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16.059999999999999</c:v>
                </c:pt>
                <c:pt idx="3" formatCode="#,##0.00;&quot;△&quot;#,##0.00;&quot;-&quot;">
                  <c:v>21.39</c:v>
                </c:pt>
                <c:pt idx="4" formatCode="#,##0.00;&quot;△&quot;#,##0.00;&quot;-&quot;">
                  <c:v>30.58</c:v>
                </c:pt>
              </c:numCache>
            </c:numRef>
          </c:val>
          <c:extLst>
            <c:ext xmlns:c16="http://schemas.microsoft.com/office/drawing/2014/chart" uri="{C3380CC4-5D6E-409C-BE32-E72D297353CC}">
              <c16:uniqueId val="{00000000-7D34-4DD0-ABBB-4D136C801D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13.39</c:v>
                </c:pt>
                <c:pt idx="3">
                  <c:v>14.85</c:v>
                </c:pt>
                <c:pt idx="4">
                  <c:v>16.88</c:v>
                </c:pt>
              </c:numCache>
            </c:numRef>
          </c:val>
          <c:smooth val="0"/>
          <c:extLst>
            <c:ext xmlns:c16="http://schemas.microsoft.com/office/drawing/2014/chart" uri="{C3380CC4-5D6E-409C-BE32-E72D297353CC}">
              <c16:uniqueId val="{00000001-7D34-4DD0-ABBB-4D136C801D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B-465C-A613-FBC85259F8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2.64</c:v>
                </c:pt>
                <c:pt idx="3">
                  <c:v>3.16</c:v>
                </c:pt>
                <c:pt idx="4">
                  <c:v>3.59</c:v>
                </c:pt>
              </c:numCache>
            </c:numRef>
          </c:val>
          <c:smooth val="0"/>
          <c:extLst>
            <c:ext xmlns:c16="http://schemas.microsoft.com/office/drawing/2014/chart" uri="{C3380CC4-5D6E-409C-BE32-E72D297353CC}">
              <c16:uniqueId val="{00000001-FFFB-465C-A613-FBC85259F8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269.54000000000002</c:v>
                </c:pt>
                <c:pt idx="1">
                  <c:v>228.39</c:v>
                </c:pt>
                <c:pt idx="2">
                  <c:v>109.84</c:v>
                </c:pt>
                <c:pt idx="3">
                  <c:v>127.35</c:v>
                </c:pt>
                <c:pt idx="4">
                  <c:v>138.58000000000001</c:v>
                </c:pt>
              </c:numCache>
            </c:numRef>
          </c:val>
          <c:extLst>
            <c:ext xmlns:c16="http://schemas.microsoft.com/office/drawing/2014/chart" uri="{C3380CC4-5D6E-409C-BE32-E72D297353CC}">
              <c16:uniqueId val="{00000000-A3E9-42A6-A742-3EB5135215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359.47</c:v>
                </c:pt>
                <c:pt idx="3">
                  <c:v>369.69</c:v>
                </c:pt>
                <c:pt idx="4">
                  <c:v>379.08</c:v>
                </c:pt>
              </c:numCache>
            </c:numRef>
          </c:val>
          <c:smooth val="0"/>
          <c:extLst>
            <c:ext xmlns:c16="http://schemas.microsoft.com/office/drawing/2014/chart" uri="{C3380CC4-5D6E-409C-BE32-E72D297353CC}">
              <c16:uniqueId val="{00000001-A3E9-42A6-A742-3EB5135215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557.41</c:v>
                </c:pt>
                <c:pt idx="1">
                  <c:v>530.34</c:v>
                </c:pt>
                <c:pt idx="2">
                  <c:v>1104.51</c:v>
                </c:pt>
                <c:pt idx="3">
                  <c:v>1026.1199999999999</c:v>
                </c:pt>
                <c:pt idx="4">
                  <c:v>929.45</c:v>
                </c:pt>
              </c:numCache>
            </c:numRef>
          </c:val>
          <c:extLst>
            <c:ext xmlns:c16="http://schemas.microsoft.com/office/drawing/2014/chart" uri="{C3380CC4-5D6E-409C-BE32-E72D297353CC}">
              <c16:uniqueId val="{00000000-6DC6-4AC7-92F2-BB92C2CCF8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401.79</c:v>
                </c:pt>
                <c:pt idx="3">
                  <c:v>402.99</c:v>
                </c:pt>
                <c:pt idx="4">
                  <c:v>398.98</c:v>
                </c:pt>
              </c:numCache>
            </c:numRef>
          </c:val>
          <c:smooth val="0"/>
          <c:extLst>
            <c:ext xmlns:c16="http://schemas.microsoft.com/office/drawing/2014/chart" uri="{C3380CC4-5D6E-409C-BE32-E72D297353CC}">
              <c16:uniqueId val="{00000001-6DC6-4AC7-92F2-BB92C2CCF8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100.82</c:v>
                </c:pt>
                <c:pt idx="1">
                  <c:v>106</c:v>
                </c:pt>
                <c:pt idx="2">
                  <c:v>54.11</c:v>
                </c:pt>
                <c:pt idx="3">
                  <c:v>55.11</c:v>
                </c:pt>
                <c:pt idx="4">
                  <c:v>60.2</c:v>
                </c:pt>
              </c:numCache>
            </c:numRef>
          </c:val>
          <c:extLst>
            <c:ext xmlns:c16="http://schemas.microsoft.com/office/drawing/2014/chart" uri="{C3380CC4-5D6E-409C-BE32-E72D297353CC}">
              <c16:uniqueId val="{00000000-512A-4306-BB8E-C782B0AD68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100.12</c:v>
                </c:pt>
                <c:pt idx="3">
                  <c:v>98.66</c:v>
                </c:pt>
                <c:pt idx="4">
                  <c:v>98.64</c:v>
                </c:pt>
              </c:numCache>
            </c:numRef>
          </c:val>
          <c:smooth val="0"/>
          <c:extLst>
            <c:ext xmlns:c16="http://schemas.microsoft.com/office/drawing/2014/chart" uri="{C3380CC4-5D6E-409C-BE32-E72D297353CC}">
              <c16:uniqueId val="{00000001-512A-4306-BB8E-C782B0AD68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186.34</c:v>
                </c:pt>
                <c:pt idx="1">
                  <c:v>176.66</c:v>
                </c:pt>
                <c:pt idx="2">
                  <c:v>351.59</c:v>
                </c:pt>
                <c:pt idx="3">
                  <c:v>350.71</c:v>
                </c:pt>
                <c:pt idx="4">
                  <c:v>348.89</c:v>
                </c:pt>
              </c:numCache>
            </c:numRef>
          </c:val>
          <c:extLst>
            <c:ext xmlns:c16="http://schemas.microsoft.com/office/drawing/2014/chart" uri="{C3380CC4-5D6E-409C-BE32-E72D297353CC}">
              <c16:uniqueId val="{00000000-7BC2-4711-9D68-D91E0379F8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174.97</c:v>
                </c:pt>
                <c:pt idx="3">
                  <c:v>178.59</c:v>
                </c:pt>
                <c:pt idx="4">
                  <c:v>178.92</c:v>
                </c:pt>
              </c:numCache>
            </c:numRef>
          </c:val>
          <c:smooth val="0"/>
          <c:extLst>
            <c:ext xmlns:c16="http://schemas.microsoft.com/office/drawing/2014/chart" uri="{C3380CC4-5D6E-409C-BE32-E72D297353CC}">
              <c16:uniqueId val="{00000001-7BC2-4711-9D68-D91E0379F8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I70" sqref="BI7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安芸高田市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28483</v>
      </c>
      <c r="AM8" s="61"/>
      <c r="AN8" s="61"/>
      <c r="AO8" s="61"/>
      <c r="AP8" s="61"/>
      <c r="AQ8" s="61"/>
      <c r="AR8" s="61"/>
      <c r="AS8" s="61"/>
      <c r="AT8" s="52">
        <f>データ!$S$6</f>
        <v>537.75</v>
      </c>
      <c r="AU8" s="53"/>
      <c r="AV8" s="53"/>
      <c r="AW8" s="53"/>
      <c r="AX8" s="53"/>
      <c r="AY8" s="53"/>
      <c r="AZ8" s="53"/>
      <c r="BA8" s="53"/>
      <c r="BB8" s="54">
        <f>データ!$T$6</f>
        <v>52.97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60.15</v>
      </c>
      <c r="J10" s="53"/>
      <c r="K10" s="53"/>
      <c r="L10" s="53"/>
      <c r="M10" s="53"/>
      <c r="N10" s="53"/>
      <c r="O10" s="64"/>
      <c r="P10" s="54">
        <f>データ!$P$6</f>
        <v>76.739999999999995</v>
      </c>
      <c r="Q10" s="54"/>
      <c r="R10" s="54"/>
      <c r="S10" s="54"/>
      <c r="T10" s="54"/>
      <c r="U10" s="54"/>
      <c r="V10" s="54"/>
      <c r="W10" s="61">
        <f>データ!$Q$6</f>
        <v>3762</v>
      </c>
      <c r="X10" s="61"/>
      <c r="Y10" s="61"/>
      <c r="Z10" s="61"/>
      <c r="AA10" s="61"/>
      <c r="AB10" s="61"/>
      <c r="AC10" s="61"/>
      <c r="AD10" s="2"/>
      <c r="AE10" s="2"/>
      <c r="AF10" s="2"/>
      <c r="AG10" s="2"/>
      <c r="AH10" s="4"/>
      <c r="AI10" s="4"/>
      <c r="AJ10" s="4"/>
      <c r="AK10" s="4"/>
      <c r="AL10" s="61">
        <f>データ!$U$6</f>
        <v>21711</v>
      </c>
      <c r="AM10" s="61"/>
      <c r="AN10" s="61"/>
      <c r="AO10" s="61"/>
      <c r="AP10" s="61"/>
      <c r="AQ10" s="61"/>
      <c r="AR10" s="61"/>
      <c r="AS10" s="61"/>
      <c r="AT10" s="52">
        <f>データ!$V$6</f>
        <v>81.84</v>
      </c>
      <c r="AU10" s="53"/>
      <c r="AV10" s="53"/>
      <c r="AW10" s="53"/>
      <c r="AX10" s="53"/>
      <c r="AY10" s="53"/>
      <c r="AZ10" s="53"/>
      <c r="BA10" s="53"/>
      <c r="BB10" s="54">
        <f>データ!$W$6</f>
        <v>265.29000000000002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0K1iF/xKxnqJdYMwQwCRYSt3fHYDIeQPPcLC2HhTLVJWaYoI5BJx9EPTueBiYcPzU9yl4JDWZvj1HwakkIQ6Q==" saltValue="oS955CWVDifKuqlKQkNx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342149</v>
      </c>
      <c r="D6" s="34">
        <f t="shared" si="3"/>
        <v>46</v>
      </c>
      <c r="E6" s="34">
        <f t="shared" si="3"/>
        <v>1</v>
      </c>
      <c r="F6" s="34">
        <f t="shared" si="3"/>
        <v>0</v>
      </c>
      <c r="G6" s="34">
        <f t="shared" si="3"/>
        <v>1</v>
      </c>
      <c r="H6" s="34" t="str">
        <f t="shared" si="3"/>
        <v>広島県　安芸高田市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60.15</v>
      </c>
      <c r="P6" s="35">
        <f t="shared" si="3"/>
        <v>76.739999999999995</v>
      </c>
      <c r="Q6" s="35">
        <f t="shared" si="3"/>
        <v>3762</v>
      </c>
      <c r="R6" s="35">
        <f t="shared" si="3"/>
        <v>28483</v>
      </c>
      <c r="S6" s="35">
        <f t="shared" si="3"/>
        <v>537.75</v>
      </c>
      <c r="T6" s="35">
        <f t="shared" si="3"/>
        <v>52.97</v>
      </c>
      <c r="U6" s="35">
        <f t="shared" si="3"/>
        <v>21711</v>
      </c>
      <c r="V6" s="35">
        <f t="shared" si="3"/>
        <v>81.84</v>
      </c>
      <c r="W6" s="35">
        <f t="shared" si="3"/>
        <v>265.29000000000002</v>
      </c>
      <c r="X6" s="36">
        <f>IF(X7="",NA(),X7)</f>
        <v>101.33</v>
      </c>
      <c r="Y6" s="36">
        <f t="shared" ref="Y6:AG6" si="4">IF(Y7="",NA(),Y7)</f>
        <v>105.24</v>
      </c>
      <c r="Z6" s="36">
        <f t="shared" si="4"/>
        <v>100.39</v>
      </c>
      <c r="AA6" s="36">
        <f t="shared" si="4"/>
        <v>102.16</v>
      </c>
      <c r="AB6" s="36">
        <f t="shared" si="4"/>
        <v>103.27</v>
      </c>
      <c r="AC6" s="36">
        <f t="shared" si="4"/>
        <v>111.06</v>
      </c>
      <c r="AD6" s="36">
        <f t="shared" si="4"/>
        <v>111.34</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2.64</v>
      </c>
      <c r="AQ6" s="36">
        <f t="shared" si="5"/>
        <v>3.16</v>
      </c>
      <c r="AR6" s="36">
        <f t="shared" si="5"/>
        <v>3.59</v>
      </c>
      <c r="AS6" s="35" t="str">
        <f>IF(AS7="","",IF(AS7="-","【-】","【"&amp;SUBSTITUTE(TEXT(AS7,"#,##0.00"),"-","△")&amp;"】"))</f>
        <v>【1.08】</v>
      </c>
      <c r="AT6" s="36">
        <f>IF(AT7="",NA(),AT7)</f>
        <v>269.54000000000002</v>
      </c>
      <c r="AU6" s="36">
        <f t="shared" ref="AU6:BC6" si="6">IF(AU7="",NA(),AU7)</f>
        <v>228.39</v>
      </c>
      <c r="AV6" s="36">
        <f t="shared" si="6"/>
        <v>109.84</v>
      </c>
      <c r="AW6" s="36">
        <f t="shared" si="6"/>
        <v>127.35</v>
      </c>
      <c r="AX6" s="36">
        <f t="shared" si="6"/>
        <v>138.58000000000001</v>
      </c>
      <c r="AY6" s="36">
        <f t="shared" si="6"/>
        <v>398.29</v>
      </c>
      <c r="AZ6" s="36">
        <f t="shared" si="6"/>
        <v>388.67</v>
      </c>
      <c r="BA6" s="36">
        <f t="shared" si="6"/>
        <v>359.47</v>
      </c>
      <c r="BB6" s="36">
        <f t="shared" si="6"/>
        <v>369.69</v>
      </c>
      <c r="BC6" s="36">
        <f t="shared" si="6"/>
        <v>379.08</v>
      </c>
      <c r="BD6" s="35" t="str">
        <f>IF(BD7="","",IF(BD7="-","【-】","【"&amp;SUBSTITUTE(TEXT(BD7,"#,##0.00"),"-","△")&amp;"】"))</f>
        <v>【264.97】</v>
      </c>
      <c r="BE6" s="36">
        <f>IF(BE7="",NA(),BE7)</f>
        <v>557.41</v>
      </c>
      <c r="BF6" s="36">
        <f t="shared" ref="BF6:BN6" si="7">IF(BF7="",NA(),BF7)</f>
        <v>530.34</v>
      </c>
      <c r="BG6" s="36">
        <f t="shared" si="7"/>
        <v>1104.51</v>
      </c>
      <c r="BH6" s="36">
        <f t="shared" si="7"/>
        <v>1026.1199999999999</v>
      </c>
      <c r="BI6" s="36">
        <f t="shared" si="7"/>
        <v>929.45</v>
      </c>
      <c r="BJ6" s="36">
        <f t="shared" si="7"/>
        <v>431</v>
      </c>
      <c r="BK6" s="36">
        <f t="shared" si="7"/>
        <v>422.5</v>
      </c>
      <c r="BL6" s="36">
        <f t="shared" si="7"/>
        <v>401.79</v>
      </c>
      <c r="BM6" s="36">
        <f t="shared" si="7"/>
        <v>402.99</v>
      </c>
      <c r="BN6" s="36">
        <f t="shared" si="7"/>
        <v>398.98</v>
      </c>
      <c r="BO6" s="35" t="str">
        <f>IF(BO7="","",IF(BO7="-","【-】","【"&amp;SUBSTITUTE(TEXT(BO7,"#,##0.00"),"-","△")&amp;"】"))</f>
        <v>【266.61】</v>
      </c>
      <c r="BP6" s="36">
        <f>IF(BP7="",NA(),BP7)</f>
        <v>100.82</v>
      </c>
      <c r="BQ6" s="36">
        <f t="shared" ref="BQ6:BY6" si="8">IF(BQ7="",NA(),BQ7)</f>
        <v>106</v>
      </c>
      <c r="BR6" s="36">
        <f t="shared" si="8"/>
        <v>54.11</v>
      </c>
      <c r="BS6" s="36">
        <f t="shared" si="8"/>
        <v>55.11</v>
      </c>
      <c r="BT6" s="36">
        <f t="shared" si="8"/>
        <v>60.2</v>
      </c>
      <c r="BU6" s="36">
        <f t="shared" si="8"/>
        <v>100.82</v>
      </c>
      <c r="BV6" s="36">
        <f t="shared" si="8"/>
        <v>101.64</v>
      </c>
      <c r="BW6" s="36">
        <f t="shared" si="8"/>
        <v>100.12</v>
      </c>
      <c r="BX6" s="36">
        <f t="shared" si="8"/>
        <v>98.66</v>
      </c>
      <c r="BY6" s="36">
        <f t="shared" si="8"/>
        <v>98.64</v>
      </c>
      <c r="BZ6" s="35" t="str">
        <f>IF(BZ7="","",IF(BZ7="-","【-】","【"&amp;SUBSTITUTE(TEXT(BZ7,"#,##0.00"),"-","△")&amp;"】"))</f>
        <v>【103.24】</v>
      </c>
      <c r="CA6" s="36">
        <f>IF(CA7="",NA(),CA7)</f>
        <v>186.34</v>
      </c>
      <c r="CB6" s="36">
        <f t="shared" ref="CB6:CJ6" si="9">IF(CB7="",NA(),CB7)</f>
        <v>176.66</v>
      </c>
      <c r="CC6" s="36">
        <f t="shared" si="9"/>
        <v>351.59</v>
      </c>
      <c r="CD6" s="36">
        <f t="shared" si="9"/>
        <v>350.71</v>
      </c>
      <c r="CE6" s="36">
        <f t="shared" si="9"/>
        <v>348.89</v>
      </c>
      <c r="CF6" s="36">
        <f t="shared" si="9"/>
        <v>179.55</v>
      </c>
      <c r="CG6" s="36">
        <f t="shared" si="9"/>
        <v>179.16</v>
      </c>
      <c r="CH6" s="36">
        <f t="shared" si="9"/>
        <v>174.97</v>
      </c>
      <c r="CI6" s="36">
        <f t="shared" si="9"/>
        <v>178.59</v>
      </c>
      <c r="CJ6" s="36">
        <f t="shared" si="9"/>
        <v>178.92</v>
      </c>
      <c r="CK6" s="35" t="str">
        <f>IF(CK7="","",IF(CK7="-","【-】","【"&amp;SUBSTITUTE(TEXT(CK7,"#,##0.00"),"-","△")&amp;"】"))</f>
        <v>【168.38】</v>
      </c>
      <c r="CL6" s="36">
        <f>IF(CL7="",NA(),CL7)</f>
        <v>63.56</v>
      </c>
      <c r="CM6" s="36">
        <f t="shared" ref="CM6:CU6" si="10">IF(CM7="",NA(),CM7)</f>
        <v>63.64</v>
      </c>
      <c r="CN6" s="36">
        <f t="shared" si="10"/>
        <v>64.34</v>
      </c>
      <c r="CO6" s="36">
        <f t="shared" si="10"/>
        <v>63.81</v>
      </c>
      <c r="CP6" s="36">
        <f t="shared" si="10"/>
        <v>63.33</v>
      </c>
      <c r="CQ6" s="36">
        <f t="shared" si="10"/>
        <v>53.52</v>
      </c>
      <c r="CR6" s="36">
        <f t="shared" si="10"/>
        <v>54.24</v>
      </c>
      <c r="CS6" s="36">
        <f t="shared" si="10"/>
        <v>55.63</v>
      </c>
      <c r="CT6" s="36">
        <f t="shared" si="10"/>
        <v>55.03</v>
      </c>
      <c r="CU6" s="36">
        <f t="shared" si="10"/>
        <v>55.14</v>
      </c>
      <c r="CV6" s="35" t="str">
        <f>IF(CV7="","",IF(CV7="-","【-】","【"&amp;SUBSTITUTE(TEXT(CV7,"#,##0.00"),"-","△")&amp;"】"))</f>
        <v>【60.00】</v>
      </c>
      <c r="CW6" s="36">
        <f>IF(CW7="",NA(),CW7)</f>
        <v>80.58</v>
      </c>
      <c r="CX6" s="36">
        <f t="shared" ref="CX6:DF6" si="11">IF(CX7="",NA(),CX7)</f>
        <v>80.94</v>
      </c>
      <c r="CY6" s="36">
        <f t="shared" si="11"/>
        <v>80.92</v>
      </c>
      <c r="CZ6" s="36">
        <f t="shared" si="11"/>
        <v>82.49</v>
      </c>
      <c r="DA6" s="36">
        <f t="shared" si="11"/>
        <v>81.12</v>
      </c>
      <c r="DB6" s="36">
        <f t="shared" si="11"/>
        <v>81.459999999999994</v>
      </c>
      <c r="DC6" s="36">
        <f t="shared" si="11"/>
        <v>81.680000000000007</v>
      </c>
      <c r="DD6" s="36">
        <f t="shared" si="11"/>
        <v>82.04</v>
      </c>
      <c r="DE6" s="36">
        <f t="shared" si="11"/>
        <v>81.900000000000006</v>
      </c>
      <c r="DF6" s="36">
        <f t="shared" si="11"/>
        <v>81.39</v>
      </c>
      <c r="DG6" s="35" t="str">
        <f>IF(DG7="","",IF(DG7="-","【-】","【"&amp;SUBSTITUTE(TEXT(DG7,"#,##0.00"),"-","△")&amp;"】"))</f>
        <v>【89.80】</v>
      </c>
      <c r="DH6" s="36">
        <f>IF(DH7="",NA(),DH7)</f>
        <v>40.94</v>
      </c>
      <c r="DI6" s="36">
        <f t="shared" ref="DI6:DQ6" si="12">IF(DI7="",NA(),DI7)</f>
        <v>42.75</v>
      </c>
      <c r="DJ6" s="36">
        <f t="shared" si="12"/>
        <v>20.28</v>
      </c>
      <c r="DK6" s="36">
        <f t="shared" si="12"/>
        <v>23.88</v>
      </c>
      <c r="DL6" s="36">
        <f t="shared" si="12"/>
        <v>27.13</v>
      </c>
      <c r="DM6" s="36">
        <f t="shared" si="12"/>
        <v>47.7</v>
      </c>
      <c r="DN6" s="36">
        <f t="shared" si="12"/>
        <v>48.14</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16.059999999999999</v>
      </c>
      <c r="DV6" s="36">
        <f t="shared" si="13"/>
        <v>21.39</v>
      </c>
      <c r="DW6" s="36">
        <f t="shared" si="13"/>
        <v>30.58</v>
      </c>
      <c r="DX6" s="36">
        <f t="shared" si="13"/>
        <v>7.26</v>
      </c>
      <c r="DY6" s="36">
        <f t="shared" si="13"/>
        <v>11.13</v>
      </c>
      <c r="DZ6" s="36">
        <f t="shared" si="13"/>
        <v>13.39</v>
      </c>
      <c r="EA6" s="36">
        <f t="shared" si="13"/>
        <v>14.85</v>
      </c>
      <c r="EB6" s="36">
        <f t="shared" si="13"/>
        <v>16.88</v>
      </c>
      <c r="EC6" s="35" t="str">
        <f>IF(EC7="","",IF(EC7="-","【-】","【"&amp;SUBSTITUTE(TEXT(EC7,"#,##0.00"),"-","△")&amp;"】"))</f>
        <v>【19.44】</v>
      </c>
      <c r="ED6" s="36">
        <f>IF(ED7="",NA(),ED7)</f>
        <v>0.83</v>
      </c>
      <c r="EE6" s="36">
        <f t="shared" ref="EE6:EM6" si="14">IF(EE7="",NA(),EE7)</f>
        <v>0.2</v>
      </c>
      <c r="EF6" s="36">
        <f t="shared" si="14"/>
        <v>0.14000000000000001</v>
      </c>
      <c r="EG6" s="36">
        <f t="shared" si="14"/>
        <v>0.16</v>
      </c>
      <c r="EH6" s="36">
        <f t="shared" si="14"/>
        <v>0.16</v>
      </c>
      <c r="EI6" s="36">
        <f t="shared" si="14"/>
        <v>1.65</v>
      </c>
      <c r="EJ6" s="36">
        <f t="shared" si="14"/>
        <v>0.47</v>
      </c>
      <c r="EK6" s="36">
        <f t="shared" si="14"/>
        <v>0.54</v>
      </c>
      <c r="EL6" s="36">
        <f t="shared" si="14"/>
        <v>0.5</v>
      </c>
      <c r="EM6" s="36">
        <f t="shared" si="14"/>
        <v>0.52</v>
      </c>
      <c r="EN6" s="35" t="str">
        <f>IF(EN7="","",IF(EN7="-","【-】","【"&amp;SUBSTITUTE(TEXT(EN7,"#,##0.00"),"-","△")&amp;"】"))</f>
        <v>【0.68】</v>
      </c>
    </row>
    <row r="7" spans="1:144" s="37" customFormat="1" x14ac:dyDescent="0.15">
      <c r="A7" s="29"/>
      <c r="B7" s="38">
        <v>2019</v>
      </c>
      <c r="C7" s="38">
        <v>342149</v>
      </c>
      <c r="D7" s="38">
        <v>46</v>
      </c>
      <c r="E7" s="38">
        <v>1</v>
      </c>
      <c r="F7" s="38">
        <v>0</v>
      </c>
      <c r="G7" s="38">
        <v>1</v>
      </c>
      <c r="H7" s="38" t="s">
        <v>93</v>
      </c>
      <c r="I7" s="38" t="s">
        <v>94</v>
      </c>
      <c r="J7" s="38" t="s">
        <v>95</v>
      </c>
      <c r="K7" s="38" t="s">
        <v>96</v>
      </c>
      <c r="L7" s="38" t="s">
        <v>97</v>
      </c>
      <c r="M7" s="38" t="s">
        <v>98</v>
      </c>
      <c r="N7" s="39" t="s">
        <v>99</v>
      </c>
      <c r="O7" s="39">
        <v>60.15</v>
      </c>
      <c r="P7" s="39">
        <v>76.739999999999995</v>
      </c>
      <c r="Q7" s="39">
        <v>3762</v>
      </c>
      <c r="R7" s="39">
        <v>28483</v>
      </c>
      <c r="S7" s="39">
        <v>537.75</v>
      </c>
      <c r="T7" s="39">
        <v>52.97</v>
      </c>
      <c r="U7" s="39">
        <v>21711</v>
      </c>
      <c r="V7" s="39">
        <v>81.84</v>
      </c>
      <c r="W7" s="39">
        <v>265.29000000000002</v>
      </c>
      <c r="X7" s="39">
        <v>101.33</v>
      </c>
      <c r="Y7" s="39">
        <v>105.24</v>
      </c>
      <c r="Z7" s="39">
        <v>100.39</v>
      </c>
      <c r="AA7" s="39">
        <v>102.16</v>
      </c>
      <c r="AB7" s="39">
        <v>103.27</v>
      </c>
      <c r="AC7" s="39">
        <v>111.06</v>
      </c>
      <c r="AD7" s="39">
        <v>111.34</v>
      </c>
      <c r="AE7" s="39">
        <v>110.05</v>
      </c>
      <c r="AF7" s="39">
        <v>108.87</v>
      </c>
      <c r="AG7" s="39">
        <v>108.61</v>
      </c>
      <c r="AH7" s="39">
        <v>112.01</v>
      </c>
      <c r="AI7" s="39">
        <v>0</v>
      </c>
      <c r="AJ7" s="39">
        <v>0</v>
      </c>
      <c r="AK7" s="39">
        <v>0</v>
      </c>
      <c r="AL7" s="39">
        <v>0</v>
      </c>
      <c r="AM7" s="39">
        <v>0</v>
      </c>
      <c r="AN7" s="39">
        <v>9.35</v>
      </c>
      <c r="AO7" s="39">
        <v>10.130000000000001</v>
      </c>
      <c r="AP7" s="39">
        <v>2.64</v>
      </c>
      <c r="AQ7" s="39">
        <v>3.16</v>
      </c>
      <c r="AR7" s="39">
        <v>3.59</v>
      </c>
      <c r="AS7" s="39">
        <v>1.08</v>
      </c>
      <c r="AT7" s="39">
        <v>269.54000000000002</v>
      </c>
      <c r="AU7" s="39">
        <v>228.39</v>
      </c>
      <c r="AV7" s="39">
        <v>109.84</v>
      </c>
      <c r="AW7" s="39">
        <v>127.35</v>
      </c>
      <c r="AX7" s="39">
        <v>138.58000000000001</v>
      </c>
      <c r="AY7" s="39">
        <v>398.29</v>
      </c>
      <c r="AZ7" s="39">
        <v>388.67</v>
      </c>
      <c r="BA7" s="39">
        <v>359.47</v>
      </c>
      <c r="BB7" s="39">
        <v>369.69</v>
      </c>
      <c r="BC7" s="39">
        <v>379.08</v>
      </c>
      <c r="BD7" s="39">
        <v>264.97000000000003</v>
      </c>
      <c r="BE7" s="39">
        <v>557.41</v>
      </c>
      <c r="BF7" s="39">
        <v>530.34</v>
      </c>
      <c r="BG7" s="39">
        <v>1104.51</v>
      </c>
      <c r="BH7" s="39">
        <v>1026.1199999999999</v>
      </c>
      <c r="BI7" s="39">
        <v>929.45</v>
      </c>
      <c r="BJ7" s="39">
        <v>431</v>
      </c>
      <c r="BK7" s="39">
        <v>422.5</v>
      </c>
      <c r="BL7" s="39">
        <v>401.79</v>
      </c>
      <c r="BM7" s="39">
        <v>402.99</v>
      </c>
      <c r="BN7" s="39">
        <v>398.98</v>
      </c>
      <c r="BO7" s="39">
        <v>266.61</v>
      </c>
      <c r="BP7" s="39">
        <v>100.82</v>
      </c>
      <c r="BQ7" s="39">
        <v>106</v>
      </c>
      <c r="BR7" s="39">
        <v>54.11</v>
      </c>
      <c r="BS7" s="39">
        <v>55.11</v>
      </c>
      <c r="BT7" s="39">
        <v>60.2</v>
      </c>
      <c r="BU7" s="39">
        <v>100.82</v>
      </c>
      <c r="BV7" s="39">
        <v>101.64</v>
      </c>
      <c r="BW7" s="39">
        <v>100.12</v>
      </c>
      <c r="BX7" s="39">
        <v>98.66</v>
      </c>
      <c r="BY7" s="39">
        <v>98.64</v>
      </c>
      <c r="BZ7" s="39">
        <v>103.24</v>
      </c>
      <c r="CA7" s="39">
        <v>186.34</v>
      </c>
      <c r="CB7" s="39">
        <v>176.66</v>
      </c>
      <c r="CC7" s="39">
        <v>351.59</v>
      </c>
      <c r="CD7" s="39">
        <v>350.71</v>
      </c>
      <c r="CE7" s="39">
        <v>348.89</v>
      </c>
      <c r="CF7" s="39">
        <v>179.55</v>
      </c>
      <c r="CG7" s="39">
        <v>179.16</v>
      </c>
      <c r="CH7" s="39">
        <v>174.97</v>
      </c>
      <c r="CI7" s="39">
        <v>178.59</v>
      </c>
      <c r="CJ7" s="39">
        <v>178.92</v>
      </c>
      <c r="CK7" s="39">
        <v>168.38</v>
      </c>
      <c r="CL7" s="39">
        <v>63.56</v>
      </c>
      <c r="CM7" s="39">
        <v>63.64</v>
      </c>
      <c r="CN7" s="39">
        <v>64.34</v>
      </c>
      <c r="CO7" s="39">
        <v>63.81</v>
      </c>
      <c r="CP7" s="39">
        <v>63.33</v>
      </c>
      <c r="CQ7" s="39">
        <v>53.52</v>
      </c>
      <c r="CR7" s="39">
        <v>54.24</v>
      </c>
      <c r="CS7" s="39">
        <v>55.63</v>
      </c>
      <c r="CT7" s="39">
        <v>55.03</v>
      </c>
      <c r="CU7" s="39">
        <v>55.14</v>
      </c>
      <c r="CV7" s="39">
        <v>60</v>
      </c>
      <c r="CW7" s="39">
        <v>80.58</v>
      </c>
      <c r="CX7" s="39">
        <v>80.94</v>
      </c>
      <c r="CY7" s="39">
        <v>80.92</v>
      </c>
      <c r="CZ7" s="39">
        <v>82.49</v>
      </c>
      <c r="DA7" s="39">
        <v>81.12</v>
      </c>
      <c r="DB7" s="39">
        <v>81.459999999999994</v>
      </c>
      <c r="DC7" s="39">
        <v>81.680000000000007</v>
      </c>
      <c r="DD7" s="39">
        <v>82.04</v>
      </c>
      <c r="DE7" s="39">
        <v>81.900000000000006</v>
      </c>
      <c r="DF7" s="39">
        <v>81.39</v>
      </c>
      <c r="DG7" s="39">
        <v>89.8</v>
      </c>
      <c r="DH7" s="39">
        <v>40.94</v>
      </c>
      <c r="DI7" s="39">
        <v>42.75</v>
      </c>
      <c r="DJ7" s="39">
        <v>20.28</v>
      </c>
      <c r="DK7" s="39">
        <v>23.88</v>
      </c>
      <c r="DL7" s="39">
        <v>27.13</v>
      </c>
      <c r="DM7" s="39">
        <v>47.7</v>
      </c>
      <c r="DN7" s="39">
        <v>48.14</v>
      </c>
      <c r="DO7" s="39">
        <v>48.05</v>
      </c>
      <c r="DP7" s="39">
        <v>48.87</v>
      </c>
      <c r="DQ7" s="39">
        <v>49.92</v>
      </c>
      <c r="DR7" s="39">
        <v>49.59</v>
      </c>
      <c r="DS7" s="39">
        <v>0</v>
      </c>
      <c r="DT7" s="39">
        <v>0</v>
      </c>
      <c r="DU7" s="39">
        <v>16.059999999999999</v>
      </c>
      <c r="DV7" s="39">
        <v>21.39</v>
      </c>
      <c r="DW7" s="39">
        <v>30.58</v>
      </c>
      <c r="DX7" s="39">
        <v>7.26</v>
      </c>
      <c r="DY7" s="39">
        <v>11.13</v>
      </c>
      <c r="DZ7" s="39">
        <v>13.39</v>
      </c>
      <c r="EA7" s="39">
        <v>14.85</v>
      </c>
      <c r="EB7" s="39">
        <v>16.88</v>
      </c>
      <c r="EC7" s="39">
        <v>19.440000000000001</v>
      </c>
      <c r="ED7" s="39">
        <v>0.83</v>
      </c>
      <c r="EE7" s="39">
        <v>0.2</v>
      </c>
      <c r="EF7" s="39">
        <v>0.14000000000000001</v>
      </c>
      <c r="EG7" s="39">
        <v>0.16</v>
      </c>
      <c r="EH7" s="39">
        <v>0.16</v>
      </c>
      <c r="EI7" s="39">
        <v>1.65</v>
      </c>
      <c r="EJ7" s="39">
        <v>0.47</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正樹</cp:lastModifiedBy>
  <cp:lastPrinted>2021-01-28T02:41:49Z</cp:lastPrinted>
  <dcterms:created xsi:type="dcterms:W3CDTF">2020-12-04T02:13:42Z</dcterms:created>
  <dcterms:modified xsi:type="dcterms:W3CDTF">2021-01-28T02:41:50Z</dcterms:modified>
  <cp:category/>
</cp:coreProperties>
</file>